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tabRatio="549" activeTab="1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<sst xmlns="http://schemas.openxmlformats.org/spreadsheetml/2006/main" count="2202" uniqueCount="662">
  <si>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</si>
  <si>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</si>
  <si>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</si>
  <si>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</si>
  <si>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</si>
  <si>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</si>
  <si>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</si>
  <si>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</si>
  <si>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</si>
  <si>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</si>
  <si>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</si>
  <si>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</si>
  <si>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</si>
  <si>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</si>
  <si>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</si>
  <si>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</si>
  <si>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</si>
  <si>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</si>
  <si>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</si>
  <si>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</si>
  <si>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</si>
  <si>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</si>
  <si>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</si>
  <si>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</si>
  <si>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</si>
  <si>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</si>
  <si>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</si>
  <si>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</si>
  <si>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</si>
  <si>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</si>
  <si>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</si>
  <si>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</si>
  <si>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</si>
  <si>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</si>
  <si>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</si>
  <si>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</si>
  <si>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</si>
  <si>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</si>
  <si>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</si>
  <si>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</si>
  <si>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</si>
  <si>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</si>
  <si>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</si>
  <si>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</si>
  <si>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</si>
  <si>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</si>
  <si>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</si>
  <si>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</si>
  <si>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</si>
  <si>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</si>
  <si>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</si>
  <si>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</si>
  <si>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</si>
  <si>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</si>
  <si>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</si>
  <si>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</si>
  <si>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</si>
  <si>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</si>
  <si>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</si>
  <si>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</si>
  <si>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</si>
  <si>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</si>
  <si>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</si>
  <si>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</si>
  <si>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</si>
  <si>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</si>
  <si>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</si>
  <si>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</si>
  <si>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</si>
  <si>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</si>
  <si>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</si>
  <si>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131007</t>
  </si>
  <si>
    <t>昆明市西山区妇幼健康服务中心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</si>
  <si>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</si>
  <si>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</si>
  <si>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</si>
  <si>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</si>
  <si>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</si>
  <si>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</si>
  <si>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</si>
  <si>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</si>
  <si>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</si>
  <si>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</si>
  <si>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</si>
  <si>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</si>
  <si>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</si>
  <si>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</si>
  <si>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</si>
  <si>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</si>
  <si>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</si>
  <si>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机关事业单位基本养老保险缴费支出</t>
  </si>
  <si>
    <t>其他行政事业单位养老支出</t>
  </si>
  <si>
    <t>20808</t>
  </si>
  <si>
    <t>抚恤</t>
  </si>
  <si>
    <t>死亡抚恤</t>
  </si>
  <si>
    <t>210</t>
  </si>
  <si>
    <t>卫生健康支出</t>
  </si>
  <si>
    <t>21004</t>
  </si>
  <si>
    <t>公共卫生</t>
  </si>
  <si>
    <t>妇幼保健机构</t>
  </si>
  <si>
    <t>基本公共卫生服务</t>
  </si>
  <si>
    <t>重大公共卫生服务</t>
  </si>
  <si>
    <t>21011</t>
  </si>
  <si>
    <t>行政事业单位医疗</t>
  </si>
  <si>
    <t>事业单位医疗</t>
  </si>
  <si>
    <t>公务员医疗补助</t>
  </si>
  <si>
    <t>其他行政事业单位医疗支出</t>
  </si>
  <si>
    <t>21099</t>
  </si>
  <si>
    <t>其他卫生健康支出</t>
  </si>
  <si>
    <t>221</t>
  </si>
  <si>
    <t>住房保障支出</t>
  </si>
  <si>
    <t>22102</t>
  </si>
  <si>
    <t>住房改革支出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</si>
  <si>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</si>
  <si>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</si>
  <si>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</si>
  <si>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</si>
  <si>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</si>
  <si>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</si>
  <si>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</si>
  <si>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</si>
  <si>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</si>
  <si>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</si>
  <si>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</si>
  <si>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</si>
  <si>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</si>
  <si>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</si>
  <si>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</si>
  <si>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</si>
  <si>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</si>
  <si>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</si>
  <si>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</si>
  <si>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</si>
  <si>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</si>
  <si>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</si>
  <si>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</si>
  <si>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</si>
  <si>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</si>
  <si>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</si>
  <si>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</si>
  <si>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</si>
  <si>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</si>
  <si>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</si>
  <si>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</si>
  <si>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</si>
  <si>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</si>
  <si>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</si>
  <si>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</si>
  <si>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</si>
  <si>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</si>
  <si>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</si>
  <si>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</si>
  <si>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</si>
  <si>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</si>
  <si>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</si>
  <si>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</si>
  <si>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</si>
  <si>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</si>
  <si>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</si>
  <si>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</si>
  <si>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</si>
  <si>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</si>
  <si>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</si>
  <si>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2080505</t>
  </si>
  <si>
    <t>2080599</t>
  </si>
  <si>
    <t>2080801</t>
  </si>
  <si>
    <t>2100403</t>
  </si>
  <si>
    <t>2100408</t>
  </si>
  <si>
    <t>2100409</t>
  </si>
  <si>
    <t>2101102</t>
  </si>
  <si>
    <t>2101103</t>
  </si>
  <si>
    <t>2101199</t>
  </si>
  <si>
    <t>2109999</t>
  </si>
  <si>
    <t>2210201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</si>
  <si>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</si>
  <si>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</si>
  <si>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</si>
  <si>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</si>
  <si>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</si>
  <si>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</si>
  <si>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</si>
  <si>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</si>
  <si>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</si>
  <si>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</si>
  <si>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</si>
  <si>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</si>
  <si>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</si>
  <si>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</si>
  <si>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</si>
  <si>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</si>
  <si>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</si>
  <si>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</si>
  <si>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</si>
  <si>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</si>
  <si>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</si>
  <si>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</si>
  <si>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</si>
  <si>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</si>
  <si>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</si>
  <si>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</si>
  <si>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131007 昆明市西山区妇幼健康服务中心</t>
  </si>
  <si>
    <t>530112251100003806388</t>
  </si>
  <si>
    <t>残疾人保障金</t>
  </si>
  <si>
    <t>30299</t>
  </si>
  <si>
    <t>其他商品和服务支出</t>
  </si>
  <si>
    <t>530112210000000002747</t>
  </si>
  <si>
    <t>其他公用经费支出</t>
  </si>
  <si>
    <t>30201</t>
  </si>
  <si>
    <t>办公费</t>
  </si>
  <si>
    <t>530112231100001250877</t>
  </si>
  <si>
    <t>离退休人员支出</t>
  </si>
  <si>
    <t>30305</t>
  </si>
  <si>
    <t>生活补助</t>
  </si>
  <si>
    <t>530112210000000002740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</si>
  <si>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</si>
  <si>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</si>
  <si>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</si>
  <si>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</si>
  <si>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</si>
  <si>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</si>
  <si>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</si>
  <si>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</si>
  <si>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</si>
  <si>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530112210000000002741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</si>
  <si>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</si>
  <si>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</si>
  <si>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</si>
  <si>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</si>
  <si>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</si>
  <si>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</si>
  <si>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</si>
  <si>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</si>
  <si>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</si>
  <si>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530112210000000002744</t>
  </si>
  <si>
    <t>公车购置及运维费</t>
  </si>
  <si>
    <t>30231</t>
  </si>
  <si>
    <t>公务用车运行维护费</t>
  </si>
  <si>
    <t>530112210000000002742</t>
  </si>
  <si>
    <t>30113</t>
  </si>
  <si>
    <t>530112241100002239990</t>
  </si>
  <si>
    <t>编外聘用人员支出</t>
  </si>
  <si>
    <t>30199</t>
  </si>
  <si>
    <t>其他工资福利支出</t>
  </si>
  <si>
    <t>530112210000000002748</t>
  </si>
  <si>
    <t>一般公用经费支出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</si>
  <si>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</si>
  <si>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</si>
  <si>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</si>
  <si>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</si>
  <si>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</si>
  <si>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</si>
  <si>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</si>
  <si>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</si>
  <si>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</si>
  <si>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</si>
  <si>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</si>
  <si>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</si>
  <si>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</si>
  <si>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</si>
  <si>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</si>
  <si>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</si>
  <si>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</si>
  <si>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</si>
  <si>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530112210000000002746</t>
  </si>
  <si>
    <t>工会经费</t>
  </si>
  <si>
    <t>30228</t>
  </si>
  <si>
    <t>530112231100001410135</t>
  </si>
  <si>
    <t>事业人员绩效奖励</t>
  </si>
  <si>
    <t>530112231100001410125</t>
  </si>
  <si>
    <t>离退休人员福利费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</si>
  <si>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</si>
  <si>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</si>
  <si>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</si>
  <si>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</si>
  <si>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</si>
  <si>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</si>
  <si>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</si>
  <si>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530112221100000633992</t>
  </si>
  <si>
    <t>贫困妇女“两癌”筛查项目经费</t>
  </si>
  <si>
    <t>30218</t>
  </si>
  <si>
    <t>专用材料费</t>
  </si>
  <si>
    <t>530112221100000634051</t>
  </si>
  <si>
    <t>免费婚前健康检查经费</t>
  </si>
  <si>
    <t>30227</t>
  </si>
  <si>
    <t>委托业务费</t>
  </si>
  <si>
    <t>民生类</t>
  </si>
  <si>
    <t>530112231100001252378</t>
  </si>
  <si>
    <t>国家基本公共卫生服务项目区级配套资金</t>
  </si>
  <si>
    <t>31002</t>
  </si>
  <si>
    <t>办公设备购置</t>
  </si>
  <si>
    <t>30239</t>
  </si>
  <si>
    <t>其他交通费用</t>
  </si>
  <si>
    <t>30226</t>
  </si>
  <si>
    <t>劳务费</t>
  </si>
  <si>
    <t>530112231100001508693</t>
  </si>
  <si>
    <t>贫困孕产妇救助资金</t>
  </si>
  <si>
    <t>30307</t>
  </si>
  <si>
    <t>医疗费补助</t>
  </si>
  <si>
    <t>其他公用支出</t>
  </si>
  <si>
    <t>530112251100003729241</t>
  </si>
  <si>
    <t>（自有资金）公用经费</t>
  </si>
  <si>
    <t>530112251100003729338</t>
  </si>
  <si>
    <t>（自有资金）编外人员经费</t>
  </si>
  <si>
    <t>事业发展类</t>
  </si>
  <si>
    <t>530112251100003764545</t>
  </si>
  <si>
    <t>（自有资金）第三方服务项目经费</t>
  </si>
  <si>
    <t>530112251100003764549</t>
  </si>
  <si>
    <t>（其他收入）危急危重孕产妇及儿童抢救经费</t>
  </si>
  <si>
    <t>530112251100003764557</t>
  </si>
  <si>
    <t>（自有资金）设备购置经费</t>
  </si>
  <si>
    <t>31003</t>
  </si>
  <si>
    <t>专用设备购置</t>
  </si>
  <si>
    <t>530112251100003764558</t>
  </si>
  <si>
    <t>（自有资金）专用材料经费</t>
  </si>
  <si>
    <t>对个人和家庭的补助</t>
  </si>
  <si>
    <t>530112261100004876092</t>
  </si>
  <si>
    <t>遗属补助经费</t>
  </si>
  <si>
    <t>530112261100004923549</t>
  </si>
  <si>
    <t>（自有资金）口腔涂氟项目经费</t>
  </si>
  <si>
    <t>530112261100005207484</t>
  </si>
  <si>
    <t>（自有资金）职工福利基金资金</t>
  </si>
  <si>
    <t>530112261100005342609</t>
  </si>
  <si>
    <t>昆财社〔2025〕33、112、129、188、190及〔2024〕187号基本公共卫生结转资金</t>
  </si>
  <si>
    <t>530112261100005342646</t>
  </si>
  <si>
    <t>昆财社〔2025〕62、176号重大公共卫生服务结转资金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</si>
  <si>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</si>
  <si>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</si>
  <si>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</si>
  <si>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</si>
  <si>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</si>
  <si>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</si>
  <si>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</si>
  <si>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</si>
  <si>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</si>
  <si>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</si>
  <si>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</si>
  <si>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</si>
  <si>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孕产妇死亡率控制在22/10万以下，新生儿破伤风发病率以县为单位控制在千分之一以下。建立并完善贫困孕产妇住院分娩保障机制，落实西山区贫困孕产妇救助政策，降低孕产妇和婴儿死亡率，提高妇女儿童健康水平。坚持以人为本，注重服务的公平性与可及性；坚持政府主导，整合资源，加大投入；保障孕产期保健服务质量；坚持公开透明，合理确定补助标准，强化质量管理，接受群众监督。婴儿死亡率控制在千分之七以下，孕产妇成功分娩率控制在99%以上。</t>
  </si>
  <si>
    <t>产出指标</t>
  </si>
  <si>
    <t>数量指标</t>
  </si>
  <si>
    <t>年度补助贫困孕产妇人次</t>
  </si>
  <si>
    <t>&gt;=</t>
  </si>
  <si>
    <t>人次</t>
  </si>
  <si>
    <t>定量指标</t>
  </si>
  <si>
    <t>切实把补助金发方法到个人</t>
  </si>
  <si>
    <t>质量指标</t>
  </si>
  <si>
    <t>通过开展贫困孕产妇救助工作，达到提高贫困孕产妇救助对象生活质量的目的</t>
  </si>
  <si>
    <t>&gt;</t>
  </si>
  <si>
    <t>95</t>
  </si>
  <si>
    <t>%</t>
  </si>
  <si>
    <t>切实提高贫困孕产妇生活质量</t>
  </si>
  <si>
    <t>补助金实际发放率</t>
  </si>
  <si>
    <t>=</t>
  </si>
  <si>
    <t>100</t>
  </si>
  <si>
    <t>及时全额发放救助金以更好完成指标</t>
  </si>
  <si>
    <t>实施可行性</t>
  </si>
  <si>
    <t>贫困孕产妇救助资金的设立，关乎母婴安全、健康公平与社会稳定，其道德合理性和社会必要性非常突出。明确的救助对象与精准的发放场景，提高财政资金使用的合理性、有效性，通过精细化的制度设计，克服现实障碍。</t>
  </si>
  <si>
    <t>时效指标</t>
  </si>
  <si>
    <t>资金支付及时率</t>
  </si>
  <si>
    <t>98</t>
  </si>
  <si>
    <t>根据贫困孕产妇补助对象的医疗费补助</t>
  </si>
  <si>
    <t>完成救助金的发放时限</t>
  </si>
  <si>
    <t>&lt;=</t>
  </si>
  <si>
    <t>2026年12月31日</t>
  </si>
  <si>
    <t>年-月-日</t>
  </si>
  <si>
    <t>救助金发放时限</t>
  </si>
  <si>
    <t>全年完成资金的支付进度</t>
  </si>
  <si>
    <t>按时发放资金</t>
  </si>
  <si>
    <t>效益指标</t>
  </si>
  <si>
    <t>经济效益</t>
  </si>
  <si>
    <t>补助贫困孕产妇带来的经济效益</t>
  </si>
  <si>
    <t>90</t>
  </si>
  <si>
    <t>补助金发放切实帮助贫困孕产妇经济条件改善</t>
  </si>
  <si>
    <t>社会效益</t>
  </si>
  <si>
    <t>受益人群覆盖率</t>
  </si>
  <si>
    <t>是否完成了受益人群的覆盖</t>
  </si>
  <si>
    <t>通过补助贫困孕产妇改善生活质量</t>
  </si>
  <si>
    <t>造成一定社会影响，得到家庭及社区的积极反馈</t>
  </si>
  <si>
    <t>满意度指标</t>
  </si>
  <si>
    <t>服务对象满意度</t>
  </si>
  <si>
    <t>被补助对象的满意度</t>
  </si>
  <si>
    <t>切实补助到贫困家庭及孕产妇</t>
  </si>
  <si>
    <t>成本指标</t>
  </si>
  <si>
    <t>经济成本指标</t>
  </si>
  <si>
    <t>10000</t>
  </si>
  <si>
    <t>元</t>
  </si>
  <si>
    <t>严格按照下发指标金额执行，确保效益最大化，切实保障辖区贫困孕产妇生命安全身体健康。</t>
  </si>
  <si>
    <t>妇幼健康服务工作服务人口数达到978500人，妇幼健康工作完成率达到90%，经济成本支出不超过1万元，提高辖区群众健康水平达到10%，服务对象满意度达到95%。</t>
  </si>
  <si>
    <t>妇幼健康服务工作服务人口数</t>
  </si>
  <si>
    <t>978500</t>
  </si>
  <si>
    <t>人</t>
  </si>
  <si>
    <t>妇幼健康工作完成率</t>
  </si>
  <si>
    <t>提高辖区群众健康水平</t>
  </si>
  <si>
    <t>80</t>
  </si>
  <si>
    <t>提高辖区群众健康水平达到80%得分，未达到不得分</t>
  </si>
  <si>
    <t>危急危重孕产妇及儿童抢救经费，保障危急危重孕产妇及儿童健康安全，给予医疗费补助，减轻患者及家属经济压力。</t>
  </si>
  <si>
    <t>保障危急危重孕产妇及儿童健康</t>
  </si>
  <si>
    <t>提供医疗救助</t>
  </si>
  <si>
    <t>提高辖区危急危重孕产妇及儿童健康管理水平</t>
  </si>
  <si>
    <t>危急危重孕产妇及儿童或家属满意度</t>
  </si>
  <si>
    <t>职工福利基金经费</t>
  </si>
  <si>
    <t>完成时效</t>
  </si>
  <si>
    <t>&lt;</t>
  </si>
  <si>
    <t>保障中心顺利运转，保障辖区妇女儿童身体健康</t>
  </si>
  <si>
    <t>提升社会效益</t>
  </si>
  <si>
    <t>为确保中心工作能够顺利运转开展，结合实际需求。</t>
  </si>
  <si>
    <t>提升辖区人口满意度</t>
  </si>
  <si>
    <t>为保障中心工作顺利开展，确保辖区妇女儿童身体健康，加强服务意识，提升满意度</t>
  </si>
  <si>
    <t>社会成本指标</t>
  </si>
  <si>
    <t>经费</t>
  </si>
  <si>
    <t>120000</t>
  </si>
  <si>
    <t>按标准执行</t>
  </si>
  <si>
    <t>依据云南省卫生计生委云南省财政厅关于做好2018年基本公共卫生服务项目工作的通知（云卫基层发〔2018〕8号），婚检费用152元/对，2026年全年预计4859对，合计金额738568元，经费由区级财政保障。</t>
  </si>
  <si>
    <t>预计完成婚检对数</t>
  </si>
  <si>
    <t>4859</t>
  </si>
  <si>
    <t>対</t>
  </si>
  <si>
    <t>完成免费婚检人次及对数</t>
  </si>
  <si>
    <t>明确公共效益与政策导向，婚检作为预防出生缺陷、提高人口素质的第一道关口，其社会效益和长期经济效益已被广泛认同。免费婚检经费的实现，在政策层面具有高度可能性，确保这一民生项目真正落地生根、持续有效。</t>
  </si>
  <si>
    <t>参照规章制度严格执行</t>
  </si>
  <si>
    <t>参照婚期医学检查工作制度，婚检人员需持证上岗，严格执行岗位责任制，根据检查结果出具相应的婚检证明，不得擅自增加婚检项目，所有工作人员时刻保持检验工作室环境卫生，秉持微笑服务。</t>
  </si>
  <si>
    <t>完成婚前医学检查率</t>
  </si>
  <si>
    <t>积极宣传动员，努力完成指标</t>
  </si>
  <si>
    <t>99</t>
  </si>
  <si>
    <t>根据实际产生的费用，按照三重一大会议规定及财务制度及时支付</t>
  </si>
  <si>
    <t>对进行婚姻登记双方：全身体格检查，血常规检测，尿常规检测，胸部透视，乙肝表面抗原检测，血清谷丙氨酸转移酶测定，艾滋病HIV抗体检测，梅毒筛查，淋病检查，阴道分泌物检查（含清洁度、滴虫、霉菌检查）</t>
  </si>
  <si>
    <t>根据方案执行情况，年底必须执行完成所有婚检人群指标</t>
  </si>
  <si>
    <t>完成婚检所需试剂、耗材、医废处置等资金的支付进度</t>
  </si>
  <si>
    <t>根据成本控制要求按时完成支付</t>
  </si>
  <si>
    <t>提高婚姻登记双方健康意识，降低因性行为产生的传染病，如梅毒、艾滋病等</t>
  </si>
  <si>
    <t>尽职尽责检查，认真负责告知</t>
  </si>
  <si>
    <t>降低传染病发生促进优生优育</t>
  </si>
  <si>
    <t>可持续影响</t>
  </si>
  <si>
    <t>改善婚姻登记双方健康状况，增强风险防范意识，提高人口素质</t>
  </si>
  <si>
    <t>85</t>
  </si>
  <si>
    <t>严格按流程免费婚检，改善一方可持续发展态势</t>
  </si>
  <si>
    <t>对辖区内婚姻登记双方，提供免费婚前医学检查的满意程度</t>
  </si>
  <si>
    <t>认真婚检，微笑服务</t>
  </si>
  <si>
    <t>严格按照上级下发指标金额完成</t>
  </si>
  <si>
    <t>200000</t>
  </si>
  <si>
    <t>严格按照上级下发的免费婚前健康检查经费指标，确保金额使用的效益最大化。</t>
  </si>
  <si>
    <t>婚前检查所需医疗试剂耗材</t>
  </si>
  <si>
    <t>100000</t>
  </si>
  <si>
    <t>严格参照婚检制度进行，使用耗材的剂量合法合规，秉持不浪费的原则，将工作效益最大化。</t>
  </si>
  <si>
    <t>婚检所需办公用品费用</t>
  </si>
  <si>
    <t>50000</t>
  </si>
  <si>
    <t>根据婚检实验室的工作需求，进行办公用品的配置，秉持不浪费的原则，促使婚检工作锦上添花。</t>
  </si>
  <si>
    <t>委托第三方检验费、医疗废物处置、仪器设备效验</t>
  </si>
  <si>
    <t>结合具体实际情况，委托第三方进行必要的检验工作、医疗废物处置工作、仪器设备效验工作，确保实验室工作在安全、卫生的情况下开展。</t>
  </si>
  <si>
    <t>妇幼健康服务工作服务人口数达到978500人，妇幼健康工作完成率达到90%，提高辖区群众健康水平达到10%，服务对象满意度达到95%。</t>
  </si>
  <si>
    <t>10</t>
  </si>
  <si>
    <t>根据上级下达指标，做好昆财社〔2025〕33、112、129、187、188、190号基本公共卫生服务项目结转资金工作</t>
  </si>
  <si>
    <t>完成时限</t>
  </si>
  <si>
    <t>严格按照相关规章制度要求，确保按时按量完成</t>
  </si>
  <si>
    <t>保障辖区人口生命安全，身体健康</t>
  </si>
  <si>
    <t>辖区服务人口满意度</t>
  </si>
  <si>
    <t>辖区服务人口满意度，服务于民</t>
  </si>
  <si>
    <t>基本公共卫生服务项目结转资金</t>
  </si>
  <si>
    <t>2140462.22</t>
  </si>
  <si>
    <t>妇幼健康服务工作服务人口数达到978500人，妇幼健康工作完成率达到90%，经济成本支出不超过30万元，提高辖区群众健康水平达到10%，服务对象满意度达到95%。</t>
  </si>
  <si>
    <t>开展辖区高危孕产妇管理适宜技术培训，提高辖区基层高危孕产妇筛查管理水平。开展有针对性的孕产妇健康教育和健康促进活动，提高辖区孕产妇自我保健意识。进一步规范西山区危重孕产妇医院监测、孕产妇死亡监测、5岁以下儿童死亡监测、出生缺陷医院监测工作，提高监测质量，预防和控制导致孕产妇及5岁以下儿童死亡的风险因素，提高西山区危重孕产妇及危重儿童的救治水平，不断降低西山区孕产妇及儿童死亡率，保障母婴安全。牢固树立创新意识，从制度管理入手，加大优生优育、避孕节育、预防出生缺陷的宣传培训力度，不断总结经验，全面提升技术服务水平，推进优质服务。重点宣传孕前优生健康检查、两癌筛查和增补叶酸、地贫筛查的重要性，着力提高群众的知晓率和认同感，激发群众参与的积极性和主动性。积极开展0-6岁儿童眼保健和视力检查的健康教育和咨询指导，提高大众知晓率及主动参与性，推动全社会参与；积极开展高危儿识别与救治技术的培训；开展有针对性的健康教育和健康促进活动，儿童保健工作进行技术指导和业务培训，推广儿童保健适宜技术。</t>
  </si>
  <si>
    <t>开展2023年孕产妇健康管理适宜技术培训</t>
  </si>
  <si>
    <t>次</t>
  </si>
  <si>
    <t>对辖区社区卫生服务机构完成培训工作</t>
  </si>
  <si>
    <t>开展儿童保健宣传活动</t>
  </si>
  <si>
    <t>对辖区内0-6岁儿童及家长完成健康宣教</t>
  </si>
  <si>
    <t>开展2023年儿童保健适宜技术培训</t>
  </si>
  <si>
    <t>对辖区医疗机构完成培训工作</t>
  </si>
  <si>
    <t>开展优生优育、避孕节育、预防两癌、地贫等宣传活动</t>
  </si>
  <si>
    <t>对辖区街道社区及群众进行计生宣传教育与培训</t>
  </si>
  <si>
    <t>进行计划生育工作、两癌筛查工作督导</t>
  </si>
  <si>
    <t>对辖区街道、社区进行计生、两癌工作督导</t>
  </si>
  <si>
    <t>进行危重孕产妇医院监测、孕产妇死亡监测、5岁以下儿童死亡监测、出生缺陷医院监测质量控制检查。</t>
  </si>
  <si>
    <t>12</t>
  </si>
  <si>
    <t>每月开展一次危重孕产妇医院监测、5岁以下儿童死亡监测、出生缺陷医院监测质量控制检查，覆盖辖区11家医疗机构。</t>
  </si>
  <si>
    <t>5岁以下儿童死亡评审工作</t>
  </si>
  <si>
    <t>每半年开展一次5岁以下儿童死亡评审，评审抽取辖区机构内死亡或出院42小时内死亡的5岁以下儿童死亡病例中病案资料完整的约20例进行评审，以新生儿死亡病例为主。</t>
  </si>
  <si>
    <t>孕产妇死亡评审</t>
  </si>
  <si>
    <t>按照“一死一评”原则，对辖区内发生的孕产妇死亡病例进行现场评审。</t>
  </si>
  <si>
    <t>0-6岁儿童建立视力健康电子档案建档率，0-6岁儿童每年眼保健和视力检查覆盖率</t>
  </si>
  <si>
    <t>实际视力建档和检查情况</t>
  </si>
  <si>
    <t>高危儿童登记管理率</t>
  </si>
  <si>
    <t>实际高危儿童登记管理率</t>
  </si>
  <si>
    <t>完成对孕龄妇女孕前健康检查的覆盖率</t>
  </si>
  <si>
    <t>实际对孕龄妇女完成孕前检查的情况</t>
  </si>
  <si>
    <t>以县区为单位两癌筛查覆盖率</t>
  </si>
  <si>
    <t>按时完成两癌任务筛查</t>
  </si>
  <si>
    <t>地中海贫血目标人群覆盖率</t>
  </si>
  <si>
    <t>按时完成地贫任务筛查</t>
  </si>
  <si>
    <t>危重孕产妇月度审核按时完成率</t>
  </si>
  <si>
    <t>月度审核按时完成率=按时完成月度审核机构数/机构总数× 100%</t>
  </si>
  <si>
    <t>活产漏报率</t>
  </si>
  <si>
    <t>活产漏报率=上报活产数/（漏报活产数+漏报活产数 ）×100%</t>
  </si>
  <si>
    <t>基本公卫项目工作完成及时率</t>
  </si>
  <si>
    <t>在规定时限内完成基本公卫项目的考核督导等工作</t>
  </si>
  <si>
    <t>按照实际产生金额支付，符合财务相关制度</t>
  </si>
  <si>
    <t>助产医疗机构督导考核</t>
  </si>
  <si>
    <t>按时完成</t>
  </si>
  <si>
    <t>两癌筛查工作</t>
  </si>
  <si>
    <t>完成对孕龄妇女孕前健康检查工作</t>
  </si>
  <si>
    <t>0-6岁儿童建立视力健康电子档案建档</t>
  </si>
  <si>
    <t>危重孕产妇管理工作</t>
  </si>
  <si>
    <t>健全社会公共服务，保障育龄群众和妇女的生殖健康</t>
  </si>
  <si>
    <t>做好孕前优生健康检查、增补叶酸、地贫筛查、避孕节育、两癌筛查，帮助改善社会效益，提升人民幸福感</t>
  </si>
  <si>
    <t>促进社会健康发展</t>
  </si>
  <si>
    <t>通过开展基本公卫项目改善人群健康，促进社会医疗发展，降低人群看病负担</t>
  </si>
  <si>
    <t>健全社会公共服务，保障0-6岁儿童健康及孕产妇健康</t>
  </si>
  <si>
    <t>通过监测动态掌握辖区6岁以下儿童死亡根本原因，及时发现在保健管理、医疗保障、家庭与社会因素等方面存在问题，提出合理性意见建议，为政府制定有效干预措施及政策提供科学依据。</t>
  </si>
  <si>
    <t>辖区内妇女儿童及育龄夫妇满意度</t>
  </si>
  <si>
    <t>项目开展是否有利于满意度的提升</t>
  </si>
  <si>
    <t>7200</t>
  </si>
  <si>
    <t>用于单位日常运转及办公所需要的办公经费，购置的办公用品应切实符合法律法规及相关要求，保障单位正常运转及业务开展。</t>
  </si>
  <si>
    <t>项目所需的公用经费</t>
  </si>
  <si>
    <t>873500</t>
  </si>
  <si>
    <t>项目所需的公用经费具体有办公、印刷、水费、电费、物业费等项，使用的初衷是为了更好的保障单位的运转，满足实际的办公需求，符合相关法律法规，为单位的发展做好后背保障。</t>
  </si>
  <si>
    <t>提供妇幼健康服务人口数达到978500人，妇幼健康服务工作完成率达到90%，经济成本支出不超过180万元，提高辖区群众健康水平达到10%，服务对象满意度达到95%</t>
  </si>
  <si>
    <t>提供妇幼健康服务人口数</t>
  </si>
  <si>
    <t>妇幼健康服务工作完成率</t>
  </si>
  <si>
    <t>确保按量完成，保障工作运转</t>
  </si>
  <si>
    <t>确保工作正常开展， 保障辖区服务人口身体健康</t>
  </si>
  <si>
    <t>提升服务对象满意度</t>
  </si>
  <si>
    <t>提升服务对象幸福感、安全感</t>
  </si>
  <si>
    <t>预防龋齿，保障孩子健康成长发育，从根本上减轻家庭经济与照护负担，提供多样化服务，提升辖区居民满意度</t>
  </si>
  <si>
    <t>确保适龄儿童口腔健康</t>
  </si>
  <si>
    <t>整合疾病预防、健康管理、健康教育</t>
  </si>
  <si>
    <t>以预防为主导，通过一项具体的服务，整合疾病预防、健康教育和健康管理</t>
  </si>
  <si>
    <t>提高辖区儿童口腔健康水平</t>
  </si>
  <si>
    <t>提高辖区儿童健康水平，保障辖区儿童全面生长发育</t>
  </si>
  <si>
    <t>提高辖区服务满意度</t>
  </si>
  <si>
    <t>妇幼健康服务工作服务人口数达到978500人，妇幼健康工作完成率达到90%，，提高辖区群众健康水平达到10%，服务对象满意度达到95%</t>
  </si>
  <si>
    <t>做好本部门人员、公用经费保障，按规定落实干部职工各项待遇，支持部门正常履职。</t>
  </si>
  <si>
    <t>遗属补助人员</t>
  </si>
  <si>
    <t>为服务对象提供社会保障</t>
  </si>
  <si>
    <t>按标准测算</t>
  </si>
  <si>
    <t>遗属补助人员满意度</t>
  </si>
  <si>
    <t>在辖区社区卫生服务完成3500人的免费两癌筛查任务，宫颈癌早诊率≥90%，乳腺癌早诊率≥60%，对筛查出的可疑/阳性妇女追踪随访率达95%以上，阳性妇女治疗率达90%以上。</t>
  </si>
  <si>
    <t>妇女病筛查人数</t>
  </si>
  <si>
    <t>260</t>
  </si>
  <si>
    <t>根据上年任务数和本年目标进行合理评估</t>
  </si>
  <si>
    <t>参照规章制度完成</t>
  </si>
  <si>
    <t>严格执行“两癌”筛查的相关标准，工作人员必须按规定着装上岗，各个检查环节认真负责，检查仔细、准确，清楚完整。</t>
  </si>
  <si>
    <t>筛查项目完成情况</t>
  </si>
  <si>
    <t>按时完成妇女病任务筛查</t>
  </si>
  <si>
    <t>两癌筛查项目工作完成及时率</t>
  </si>
  <si>
    <t>按时完成两癌筛查工作</t>
  </si>
  <si>
    <t>实施可能性</t>
  </si>
  <si>
    <t>为确保评分标准能有效执行，在现有医疗资源行政体系下发挥最大效能，明确成员责任，避免职责不清，建立定期反馈机制，针对存在的问题及时跟踪、更正。</t>
  </si>
  <si>
    <t>确保在2026年12月31日完成</t>
  </si>
  <si>
    <t>确保指标在2026年12月31日之前顺利完成指标</t>
  </si>
  <si>
    <t>两癌筛查所需经费支付及时率</t>
  </si>
  <si>
    <t>按时完成检查资金的支付</t>
  </si>
  <si>
    <t>通过两癌筛查工作减轻贫困妇女的经济负担</t>
  </si>
  <si>
    <t>筛查工作实际在经济层面对于农村妇女经济条件的帮扶</t>
  </si>
  <si>
    <t>辖区内妇女受益人群覆盖率</t>
  </si>
  <si>
    <t>尽量覆盖到辖区内35-65周岁的妇女群众</t>
  </si>
  <si>
    <t>被检查对象满意度</t>
  </si>
  <si>
    <t>服务好每一位检查对象做好检查工作</t>
  </si>
  <si>
    <t>两癌筛查所需医疗耗材</t>
  </si>
  <si>
    <t>40000</t>
  </si>
  <si>
    <t>严格按照下发金额标准执行，确保支出金额落实、落细。</t>
  </si>
  <si>
    <t>预算06表</t>
  </si>
  <si>
    <t>2026年部门政府性基金预算支出预算表</t>
  </si>
  <si>
    <t>政府性基金预算支出</t>
  </si>
  <si>
    <t>空表说明：昆明市西山区妇幼健康服务中心无部门政府性基金预算支出，此表无数据。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</si>
  <si>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</si>
  <si>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</si>
  <si>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</si>
  <si>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</si>
  <si>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</si>
  <si>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</si>
  <si>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</si>
  <si>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</si>
  <si>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</si>
  <si>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</si>
  <si>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</si>
  <si>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</si>
  <si>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公务用车维修保养费</t>
  </si>
  <si>
    <t>车辆维修和保养服务</t>
  </si>
  <si>
    <t>公务用车保险费</t>
  </si>
  <si>
    <t>机动车保险服务</t>
  </si>
  <si>
    <t>物管费</t>
  </si>
  <si>
    <t>物业管理服务</t>
  </si>
  <si>
    <t>采购复印纸</t>
  </si>
  <si>
    <t>复印纸</t>
  </si>
  <si>
    <t>采购各科室宣传印刷品</t>
  </si>
  <si>
    <t>其他印刷服务</t>
  </si>
  <si>
    <t>采购各科室所需柜子</t>
  </si>
  <si>
    <t>文件柜</t>
  </si>
  <si>
    <t>采购保安保洁服务</t>
  </si>
  <si>
    <t>UPS不间断电源</t>
  </si>
  <si>
    <t>不间断电源</t>
  </si>
  <si>
    <t>套</t>
  </si>
  <si>
    <t>昆财社〔2025〕33、112、129、187、188、190号基本公共卫生服务项目结转资金</t>
  </si>
  <si>
    <t>预算08表</t>
  </si>
  <si>
    <t>2026年部门政府购买服务预算表</t>
  </si>
  <si>
    <t>政府购买服务项目</t>
  </si>
  <si>
    <t>政府购买服务目录</t>
  </si>
  <si>
    <t>空表说明：昆明市西山区妇幼健康服务中心无部门政府购买服务预算支出，此表无数据。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</si>
  <si>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</si>
  <si>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</si>
  <si>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</si>
  <si>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</si>
  <si>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</si>
  <si>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</si>
  <si>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</si>
  <si>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</si>
  <si>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</si>
  <si>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</si>
  <si>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</si>
  <si>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</si>
  <si>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</si>
  <si>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</si>
  <si>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</si>
  <si>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</si>
  <si>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</si>
  <si>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</si>
  <si>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</si>
  <si>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</si>
  <si>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</si>
  <si>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</si>
  <si>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</si>
  <si>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</si>
  <si>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空表说明：昆明市西山区妇幼健康服务中心无对下转移支付预算支出，此表无数据。</t>
  </si>
  <si>
    <t>预算09-2表</t>
  </si>
  <si>
    <t>2026年对下转移支付绩效目标表</t>
  </si>
  <si>
    <t>空表说明：昆明市西山区妇幼健康服务中心无对下转移支付绩效目标支出，此表无数据。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</si>
  <si>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</si>
  <si>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</si>
  <si>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</si>
  <si>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</si>
  <si>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</si>
  <si>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</si>
  <si>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</si>
  <si>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</si>
  <si>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</si>
  <si>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</si>
  <si>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</si>
  <si>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</si>
  <si>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A02061504 不间断电源</t>
  </si>
  <si>
    <t xml:space="preserve"> UPS不间断电源</t>
  </si>
  <si>
    <t>A02329900 其他医疗设备</t>
  </si>
  <si>
    <t>超声波婴儿秤</t>
  </si>
  <si>
    <t>台</t>
  </si>
  <si>
    <t>预防接种门诊电子留观设备</t>
  </si>
  <si>
    <t>短波紫外线治疗仪</t>
  </si>
  <si>
    <t>超声波身高体重测量一体机</t>
  </si>
  <si>
    <t>身高体重测量仪一体机</t>
  </si>
  <si>
    <t>全胸振荡排痰机</t>
  </si>
  <si>
    <t>预算11表</t>
  </si>
  <si>
    <t>2026年上级转移支付补助项目支出预算表</t>
  </si>
  <si>
    <t>上级补助</t>
  </si>
  <si>
    <t>空表说明：昆明市西山区妇幼健康服务中心无上级转移支付补助项目支出，此表无数据。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</si>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</sst>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;[Red]#,##0.00"/>
  </numFmts>
  <fonts count="4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  <xf numFmtId="0" fontId="45" fillId="0" borderId="0">
      <alignment vertical="top"/>
      <protection locked="0"/>
    </xf>
  </cellStyleXfs>
  <cellXfs count="20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/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>
      <alignment horizontal="left" wrapText="1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5" fillId="0" borderId="0" xfId="57" applyFont="1" applyFill="1" applyBorder="1" applyAlignment="1" applyProtection="1"/>
    <xf numFmtId="0" fontId="0" fillId="0" borderId="0" xfId="0"/>
    <xf numFmtId="0" fontId="3" fillId="0" borderId="7" xfId="0" applyFont="1" applyBorder="1" applyAlignment="1">
      <alignment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>
      <alignment horizontal="left" vertical="center" wrapText="1"/>
    </xf>
    <xf numFmtId="0" fontId="16" fillId="0" borderId="0" xfId="0" applyFont="1" applyBorder="1"/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9" fillId="0" borderId="7" xfId="0" applyFont="1" applyFill="1" applyBorder="1" applyAlignment="1" applyProtection="1">
      <alignment horizontal="left" vertical="center"/>
      <protection locked="0"/>
    </xf>
    <xf numFmtId="178" fontId="9" fillId="0" borderId="7" xfId="54" applyProtection="1">
      <alignment horizontal="right" vertical="center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3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4" fontId="23" fillId="0" borderId="7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horizontal="center" vertical="center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4" fillId="0" borderId="7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78" fontId="23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4" fontId="23" fillId="0" borderId="7" xfId="0" applyNumberFormat="1" applyFont="1" applyBorder="1" applyAlignment="1" applyProtection="1">
      <alignment horizontal="right" vertical="center"/>
      <protection locked="0"/>
    </xf>
    <xf numFmtId="181" fontId="25" fillId="0" borderId="0" xfId="0" applyNumberFormat="1" applyFo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42"/>
  <sheetViews>
    <sheetView showZeros="0" workbookViewId="0">
      <pane ySplit="1" topLeftCell="A2" activePane="bottomLeft" state="frozen"/>
      <selection/>
      <selection pane="bottomLeft" activeCell="B8" sqref="B8:B1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100" t="s">
        <v>0</v>
      </c>
    </row>
    <row r="3" ht="36" customHeight="1" spans="1:4">
      <c r="A3" s="52" t="s">
        <v>1</v>
      </c>
      <c r="B3" s="195"/>
      <c r="C3" s="195"/>
      <c r="D3" s="195"/>
    </row>
    <row r="4" ht="21" customHeight="1" spans="1:4">
      <c r="A4" s="99" t="str">
        <f>"单位名称："&amp;"昆明市西山区妇幼健康服务中心"</f>
        <v>单位名称：昆明市西山区妇幼健康服务中心</v>
      </c>
      <c r="B4" s="151"/>
      <c r="C4" s="151"/>
      <c r="D4" s="98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4" customHeight="1" spans="1:4">
      <c r="A6" s="26" t="s">
        <v>5</v>
      </c>
      <c r="B6" s="26" t="s">
        <v>6</v>
      </c>
      <c r="C6" s="26" t="s">
        <v>7</v>
      </c>
      <c r="D6" s="26" t="s">
        <v>6</v>
      </c>
    </row>
    <row r="7" ht="14" customHeight="1" spans="1:4">
      <c r="A7" s="28"/>
      <c r="B7" s="28"/>
      <c r="C7" s="28"/>
      <c r="D7" s="28"/>
    </row>
    <row r="8" ht="17" customHeight="1" spans="1:4">
      <c r="A8" s="165" t="s">
        <v>8</v>
      </c>
      <c r="B8" s="106">
        <v>13977698.04</v>
      </c>
      <c r="C8" s="157" t="s">
        <v>9</v>
      </c>
      <c r="D8" s="154"/>
    </row>
    <row r="9" ht="17" customHeight="1" spans="1:4">
      <c r="A9" s="165" t="s">
        <v>10</v>
      </c>
      <c r="B9" s="106"/>
      <c r="C9" s="157" t="s">
        <v>11</v>
      </c>
      <c r="D9" s="154"/>
    </row>
    <row r="10" ht="17" customHeight="1" spans="1:4">
      <c r="A10" s="165" t="s">
        <v>12</v>
      </c>
      <c r="B10" s="106"/>
      <c r="C10" s="196" t="s">
        <v>13</v>
      </c>
      <c r="D10" s="154"/>
    </row>
    <row r="11" ht="17" customHeight="1" spans="1:4">
      <c r="A11" s="165" t="s">
        <v>14</v>
      </c>
      <c r="B11" s="94"/>
      <c r="C11" s="196" t="s">
        <v>15</v>
      </c>
      <c r="D11" s="154"/>
    </row>
    <row r="12" ht="17" customHeight="1" spans="1:4">
      <c r="A12" s="165" t="s">
        <v>16</v>
      </c>
      <c r="B12" s="106">
        <v>4121229.12</v>
      </c>
      <c r="C12" s="196" t="s">
        <v>17</v>
      </c>
      <c r="D12" s="154"/>
    </row>
    <row r="13" ht="17" customHeight="1" spans="1:4">
      <c r="A13" s="165" t="s">
        <v>18</v>
      </c>
      <c r="B13" s="94">
        <v>3935400</v>
      </c>
      <c r="C13" s="196" t="s">
        <v>19</v>
      </c>
      <c r="D13" s="154"/>
    </row>
    <row r="14" ht="17" customHeight="1" spans="1:4">
      <c r="A14" s="165" t="s">
        <v>20</v>
      </c>
      <c r="B14" s="94"/>
      <c r="C14" s="197" t="s">
        <v>21</v>
      </c>
      <c r="D14" s="154"/>
    </row>
    <row r="15" ht="17" customHeight="1" spans="1:4">
      <c r="A15" s="165" t="s">
        <v>22</v>
      </c>
      <c r="B15" s="94"/>
      <c r="C15" s="197" t="s">
        <v>23</v>
      </c>
      <c r="D15" s="154">
        <v>1604334.6</v>
      </c>
    </row>
    <row r="16" ht="17" customHeight="1" spans="1:4">
      <c r="A16" s="198" t="s">
        <v>24</v>
      </c>
      <c r="B16" s="94"/>
      <c r="C16" s="197" t="s">
        <v>25</v>
      </c>
      <c r="D16" s="154">
        <v>15640276.56</v>
      </c>
    </row>
    <row r="17" ht="17" customHeight="1" spans="1:4">
      <c r="A17" s="198" t="s">
        <v>26</v>
      </c>
      <c r="B17" s="106">
        <v>185829.12</v>
      </c>
      <c r="C17" s="197" t="s">
        <v>27</v>
      </c>
      <c r="D17" s="154"/>
    </row>
    <row r="18" ht="17" customHeight="1" spans="1:4">
      <c r="A18" s="198"/>
      <c r="B18" s="106"/>
      <c r="C18" s="197" t="s">
        <v>28</v>
      </c>
      <c r="D18" s="160"/>
    </row>
    <row r="19" ht="17" customHeight="1" spans="1:4">
      <c r="A19" s="198"/>
      <c r="B19" s="106"/>
      <c r="C19" s="197" t="s">
        <v>29</v>
      </c>
      <c r="D19" s="160"/>
    </row>
    <row r="20" ht="17" customHeight="1" spans="1:4">
      <c r="A20" s="198"/>
      <c r="B20" s="106"/>
      <c r="C20" s="197" t="s">
        <v>30</v>
      </c>
      <c r="D20" s="160"/>
    </row>
    <row r="21" ht="17" customHeight="1" spans="1:4">
      <c r="A21" s="198"/>
      <c r="B21" s="106"/>
      <c r="C21" s="197" t="s">
        <v>31</v>
      </c>
      <c r="D21" s="160"/>
    </row>
    <row r="22" ht="17" customHeight="1" spans="1:4">
      <c r="A22" s="198"/>
      <c r="B22" s="106"/>
      <c r="C22" s="197" t="s">
        <v>32</v>
      </c>
      <c r="D22" s="160"/>
    </row>
    <row r="23" ht="17" customHeight="1" spans="1:4">
      <c r="A23" s="198"/>
      <c r="B23" s="106"/>
      <c r="C23" s="197" t="s">
        <v>33</v>
      </c>
      <c r="D23" s="160"/>
    </row>
    <row r="24" ht="17" customHeight="1" spans="1:4">
      <c r="A24" s="198"/>
      <c r="B24" s="106"/>
      <c r="C24" s="197" t="s">
        <v>34</v>
      </c>
      <c r="D24" s="160"/>
    </row>
    <row r="25" ht="17" customHeight="1" spans="1:4">
      <c r="A25" s="198"/>
      <c r="B25" s="106"/>
      <c r="C25" s="197" t="s">
        <v>35</v>
      </c>
      <c r="D25" s="160"/>
    </row>
    <row r="26" ht="17" customHeight="1" spans="1:4">
      <c r="A26" s="198"/>
      <c r="B26" s="106"/>
      <c r="C26" s="197" t="s">
        <v>36</v>
      </c>
      <c r="D26" s="160">
        <v>854316</v>
      </c>
    </row>
    <row r="27" ht="17" customHeight="1" spans="1:4">
      <c r="A27" s="198"/>
      <c r="B27" s="106"/>
      <c r="C27" s="197" t="s">
        <v>37</v>
      </c>
      <c r="D27" s="160"/>
    </row>
    <row r="28" ht="17" customHeight="1" spans="1:4">
      <c r="A28" s="198"/>
      <c r="B28" s="106"/>
      <c r="C28" s="163" t="s">
        <v>38</v>
      </c>
      <c r="D28" s="160"/>
    </row>
    <row r="29" ht="17" customHeight="1" spans="1:4">
      <c r="A29" s="198"/>
      <c r="B29" s="106"/>
      <c r="C29" s="197" t="s">
        <v>39</v>
      </c>
      <c r="D29" s="160"/>
    </row>
    <row r="30" ht="17" customHeight="1" spans="1:4">
      <c r="A30" s="198"/>
      <c r="B30" s="106"/>
      <c r="C30" s="197" t="s">
        <v>40</v>
      </c>
      <c r="D30" s="160"/>
    </row>
    <row r="31" ht="17" customHeight="1" spans="1:4">
      <c r="A31" s="198"/>
      <c r="B31" s="106"/>
      <c r="C31" s="163" t="s">
        <v>41</v>
      </c>
      <c r="D31" s="160"/>
    </row>
    <row r="32" ht="17" customHeight="1" spans="1:4">
      <c r="A32" s="198"/>
      <c r="B32" s="106"/>
      <c r="C32" s="163" t="s">
        <v>42</v>
      </c>
      <c r="D32" s="160"/>
    </row>
    <row r="33" ht="17" customHeight="1" spans="1:4">
      <c r="A33" s="198"/>
      <c r="B33" s="106"/>
      <c r="C33" s="197" t="s">
        <v>43</v>
      </c>
      <c r="D33" s="160"/>
    </row>
    <row r="34" ht="17" customHeight="1" spans="1:4">
      <c r="A34" s="199" t="s">
        <v>44</v>
      </c>
      <c r="B34" s="167">
        <f>B8+B12</f>
        <v>18098927.16</v>
      </c>
      <c r="C34" s="168" t="s">
        <v>45</v>
      </c>
      <c r="D34" s="167">
        <f>D15+D16+D26</f>
        <v>18098927.16</v>
      </c>
    </row>
    <row r="35" ht="17" customHeight="1" spans="1:4">
      <c r="A35" s="200" t="s">
        <v>46</v>
      </c>
      <c r="B35" s="167"/>
      <c r="C35" s="201" t="s">
        <v>47</v>
      </c>
      <c r="D35" s="202"/>
    </row>
    <row r="36" ht="17" customHeight="1" spans="1:4">
      <c r="A36" s="203" t="s">
        <v>48</v>
      </c>
      <c r="B36" s="106"/>
      <c r="C36" s="159" t="s">
        <v>48</v>
      </c>
      <c r="D36" s="94"/>
    </row>
    <row r="37" ht="17" customHeight="1" spans="1:4">
      <c r="A37" s="203" t="s">
        <v>49</v>
      </c>
      <c r="B37" s="106"/>
      <c r="C37" s="159" t="s">
        <v>50</v>
      </c>
      <c r="D37" s="94"/>
    </row>
    <row r="38" ht="17" customHeight="1" spans="1:4">
      <c r="A38" s="204" t="s">
        <v>51</v>
      </c>
      <c r="B38" s="167">
        <f>B34</f>
        <v>18098927.16</v>
      </c>
      <c r="C38" s="168" t="s">
        <v>52</v>
      </c>
      <c r="D38" s="205">
        <f>D34</f>
        <v>18098927.16</v>
      </c>
    </row>
    <row r="42" customHeight="1" spans="1:4">
      <c r="B42" s="206"/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5"/>
  <cols>
    <col min="1" max="1" width="32.37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62" t="s">
        <v>559</v>
      </c>
    </row>
    <row r="3" ht="28.5" customHeight="1" spans="1:6">
      <c r="A3" s="25" t="s">
        <v>560</v>
      </c>
      <c r="B3" s="25"/>
      <c r="C3" s="25"/>
      <c r="D3" s="25"/>
      <c r="E3" s="25"/>
      <c r="F3" s="25"/>
    </row>
    <row r="4" ht="15" customHeight="1" spans="1:6">
      <c r="A4" s="108" t="str">
        <f>"单位名称："&amp;"昆明市西山区妇幼健康服务中心"</f>
        <v>单位名称：昆明市西山区妇幼健康服务中心</v>
      </c>
      <c r="B4" s="109"/>
      <c r="C4" s="109"/>
      <c r="D4" s="65"/>
      <c r="E4" s="65"/>
      <c r="F4" s="110" t="s">
        <v>2</v>
      </c>
    </row>
    <row r="5" ht="18.75" customHeight="1" spans="1:6">
      <c r="A5" s="10" t="s">
        <v>185</v>
      </c>
      <c r="B5" s="10" t="s">
        <v>75</v>
      </c>
      <c r="C5" s="10" t="s">
        <v>76</v>
      </c>
      <c r="D5" s="26" t="s">
        <v>561</v>
      </c>
      <c r="E5" s="70"/>
      <c r="F5" s="70"/>
    </row>
    <row r="6" ht="30" customHeight="1" spans="1:6">
      <c r="A6" s="28"/>
      <c r="B6" s="28"/>
      <c r="C6" s="28"/>
      <c r="D6" s="26" t="s">
        <v>57</v>
      </c>
      <c r="E6" s="70" t="s">
        <v>84</v>
      </c>
      <c r="F6" s="70" t="s">
        <v>85</v>
      </c>
    </row>
    <row r="7" ht="16.5" customHeight="1" spans="1:6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</row>
    <row r="8" ht="20.25" customHeight="1" spans="1:6">
      <c r="A8" s="30"/>
      <c r="B8" s="30"/>
      <c r="C8" s="30"/>
      <c r="D8" s="21"/>
      <c r="E8" s="21"/>
      <c r="F8" s="21"/>
    </row>
    <row r="9" ht="17.25" customHeight="1" spans="1:6">
      <c r="A9" s="111" t="s">
        <v>114</v>
      </c>
      <c r="B9" s="112"/>
      <c r="C9" s="112" t="s">
        <v>114</v>
      </c>
      <c r="D9" s="21"/>
      <c r="E9" s="21"/>
      <c r="F9" s="21"/>
    </row>
    <row r="10" customFormat="1" customHeight="1" spans="1:6">
      <c r="A10" s="113" t="s">
        <v>562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0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4.25" customHeight="1"/>
  <cols>
    <col min="1" max="1" width="42.375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51"/>
      <c r="P2" s="51"/>
      <c r="Q2" s="98" t="s">
        <v>563</v>
      </c>
    </row>
    <row r="3" ht="27.75" customHeight="1" spans="1:17">
      <c r="A3" s="63" t="s">
        <v>564</v>
      </c>
      <c r="B3" s="25"/>
      <c r="C3" s="25"/>
      <c r="D3" s="25"/>
      <c r="E3" s="25"/>
      <c r="F3" s="25"/>
      <c r="G3" s="25"/>
      <c r="H3" s="25"/>
      <c r="I3" s="25"/>
      <c r="J3" s="25"/>
      <c r="K3" s="53"/>
      <c r="L3" s="25"/>
      <c r="M3" s="25"/>
      <c r="N3" s="25"/>
      <c r="O3" s="53"/>
      <c r="P3" s="53"/>
      <c r="Q3" s="25"/>
    </row>
    <row r="4" ht="18.75" customHeight="1" spans="1:17">
      <c r="A4" s="99" t="str">
        <f>"单位名称："&amp;"昆明市西山区妇幼健康服务中心"</f>
        <v>单位名称：昆明市西山区妇幼健康服务中心</v>
      </c>
      <c r="B4" s="7"/>
      <c r="C4" s="7"/>
      <c r="D4" s="7"/>
      <c r="E4" s="7"/>
      <c r="F4" s="7"/>
      <c r="G4" s="7"/>
      <c r="H4" s="7"/>
      <c r="I4" s="7"/>
      <c r="J4" s="7"/>
      <c r="O4" s="68"/>
      <c r="P4" s="68"/>
      <c r="Q4" s="100" t="s">
        <v>176</v>
      </c>
    </row>
    <row r="5" ht="15.75" customHeight="1" spans="1:17">
      <c r="A5" s="10" t="s">
        <v>565</v>
      </c>
      <c r="B5" s="78" t="s">
        <v>566</v>
      </c>
      <c r="C5" s="78" t="s">
        <v>567</v>
      </c>
      <c r="D5" s="78" t="s">
        <v>568</v>
      </c>
      <c r="E5" s="78" t="s">
        <v>569</v>
      </c>
      <c r="F5" s="78" t="s">
        <v>570</v>
      </c>
      <c r="G5" s="79" t="s">
        <v>192</v>
      </c>
      <c r="H5" s="79"/>
      <c r="I5" s="79"/>
      <c r="J5" s="79"/>
      <c r="K5" s="80"/>
      <c r="L5" s="79"/>
      <c r="M5" s="79"/>
      <c r="N5" s="79"/>
      <c r="O5" s="81"/>
      <c r="P5" s="80"/>
      <c r="Q5" s="82"/>
    </row>
    <row r="6" ht="17.25" customHeight="1" spans="1:17">
      <c r="A6" s="15"/>
      <c r="B6" s="83"/>
      <c r="C6" s="83"/>
      <c r="D6" s="83"/>
      <c r="E6" s="83"/>
      <c r="F6" s="83"/>
      <c r="G6" s="83" t="s">
        <v>57</v>
      </c>
      <c r="H6" s="83" t="s">
        <v>60</v>
      </c>
      <c r="I6" s="83" t="s">
        <v>571</v>
      </c>
      <c r="J6" s="83" t="s">
        <v>572</v>
      </c>
      <c r="K6" s="84" t="s">
        <v>573</v>
      </c>
      <c r="L6" s="85" t="s">
        <v>574</v>
      </c>
      <c r="M6" s="85"/>
      <c r="N6" s="85"/>
      <c r="O6" s="86"/>
      <c r="P6" s="87"/>
      <c r="Q6" s="88"/>
    </row>
    <row r="7" ht="54" customHeight="1" spans="1:17">
      <c r="A7" s="17"/>
      <c r="B7" s="88"/>
      <c r="C7" s="88"/>
      <c r="D7" s="88"/>
      <c r="E7" s="88"/>
      <c r="F7" s="88"/>
      <c r="G7" s="88"/>
      <c r="H7" s="88" t="s">
        <v>59</v>
      </c>
      <c r="I7" s="88"/>
      <c r="J7" s="88"/>
      <c r="K7" s="89"/>
      <c r="L7" s="88" t="s">
        <v>59</v>
      </c>
      <c r="M7" s="88" t="s">
        <v>70</v>
      </c>
      <c r="N7" s="88" t="s">
        <v>199</v>
      </c>
      <c r="O7" s="90" t="s">
        <v>66</v>
      </c>
      <c r="P7" s="89" t="s">
        <v>67</v>
      </c>
      <c r="Q7" s="88" t="s">
        <v>68</v>
      </c>
    </row>
    <row r="8" ht="15" customHeight="1" spans="1:17">
      <c r="A8" s="28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</row>
    <row r="9" ht="21" customHeight="1" spans="1:17">
      <c r="A9" s="103" t="s">
        <v>234</v>
      </c>
      <c r="B9" s="30" t="s">
        <v>575</v>
      </c>
      <c r="C9" s="30" t="s">
        <v>576</v>
      </c>
      <c r="D9" s="104" t="s">
        <v>385</v>
      </c>
      <c r="E9" s="105">
        <v>1</v>
      </c>
      <c r="F9" s="106">
        <v>23000</v>
      </c>
      <c r="G9" s="21">
        <f>H9+I9+J9+K9+L9</f>
        <v>23000</v>
      </c>
      <c r="H9" s="106">
        <v>23000</v>
      </c>
      <c r="I9" s="21"/>
      <c r="J9" s="21"/>
      <c r="K9" s="21"/>
      <c r="L9" s="21"/>
      <c r="M9" s="106"/>
      <c r="N9" s="21"/>
      <c r="O9" s="21"/>
      <c r="P9" s="21"/>
      <c r="Q9" s="21"/>
    </row>
    <row r="10" ht="21" customHeight="1" spans="1:17">
      <c r="A10" s="103" t="s">
        <v>234</v>
      </c>
      <c r="B10" s="30" t="s">
        <v>577</v>
      </c>
      <c r="C10" s="30" t="s">
        <v>578</v>
      </c>
      <c r="D10" s="104" t="s">
        <v>385</v>
      </c>
      <c r="E10" s="105">
        <v>1</v>
      </c>
      <c r="F10" s="106">
        <v>13000</v>
      </c>
      <c r="G10" s="21">
        <f t="shared" ref="G10:G20" si="0">H10+I10+J10+K10+L10</f>
        <v>13000</v>
      </c>
      <c r="H10" s="106">
        <v>13000</v>
      </c>
      <c r="I10" s="21"/>
      <c r="J10" s="21"/>
      <c r="K10" s="21"/>
      <c r="L10" s="21"/>
      <c r="M10" s="106"/>
      <c r="N10" s="21"/>
      <c r="O10" s="21"/>
      <c r="P10" s="21"/>
      <c r="Q10" s="21"/>
    </row>
    <row r="11" ht="21" customHeight="1" spans="1:17">
      <c r="A11" s="103" t="s">
        <v>244</v>
      </c>
      <c r="B11" s="30" t="s">
        <v>579</v>
      </c>
      <c r="C11" s="30" t="s">
        <v>580</v>
      </c>
      <c r="D11" s="104" t="s">
        <v>385</v>
      </c>
      <c r="E11" s="105">
        <v>1</v>
      </c>
      <c r="F11" s="106">
        <v>60000</v>
      </c>
      <c r="G11" s="21">
        <f t="shared" si="0"/>
        <v>60000</v>
      </c>
      <c r="H11" s="106">
        <v>60000</v>
      </c>
      <c r="I11" s="21"/>
      <c r="J11" s="21"/>
      <c r="K11" s="21"/>
      <c r="L11" s="21"/>
      <c r="M11" s="106"/>
      <c r="N11" s="21"/>
      <c r="O11" s="21"/>
      <c r="P11" s="21"/>
      <c r="Q11" s="21"/>
    </row>
    <row r="12" ht="21" customHeight="1" spans="1:17">
      <c r="A12" s="103" t="s">
        <v>287</v>
      </c>
      <c r="B12" s="30" t="s">
        <v>581</v>
      </c>
      <c r="C12" s="30" t="s">
        <v>582</v>
      </c>
      <c r="D12" s="104" t="s">
        <v>385</v>
      </c>
      <c r="E12" s="105">
        <v>1</v>
      </c>
      <c r="F12" s="106">
        <v>5000</v>
      </c>
      <c r="G12" s="21">
        <f t="shared" si="0"/>
        <v>5000</v>
      </c>
      <c r="H12" s="106">
        <v>5000</v>
      </c>
      <c r="I12" s="21"/>
      <c r="J12" s="21"/>
      <c r="K12" s="21"/>
      <c r="L12" s="21"/>
      <c r="M12" s="106"/>
      <c r="N12" s="21"/>
      <c r="O12" s="21"/>
      <c r="P12" s="21"/>
      <c r="Q12" s="21"/>
    </row>
    <row r="13" ht="21" customHeight="1" spans="1:17">
      <c r="A13" s="103" t="s">
        <v>287</v>
      </c>
      <c r="B13" s="30" t="s">
        <v>583</v>
      </c>
      <c r="C13" s="30" t="s">
        <v>584</v>
      </c>
      <c r="D13" s="104" t="s">
        <v>385</v>
      </c>
      <c r="E13" s="105">
        <v>1</v>
      </c>
      <c r="F13" s="106">
        <v>125300</v>
      </c>
      <c r="G13" s="21">
        <f t="shared" si="0"/>
        <v>125300</v>
      </c>
      <c r="H13" s="106">
        <v>125300</v>
      </c>
      <c r="I13" s="21"/>
      <c r="J13" s="21"/>
      <c r="K13" s="21"/>
      <c r="L13" s="21"/>
      <c r="M13" s="106"/>
      <c r="N13" s="21"/>
      <c r="O13" s="21"/>
      <c r="P13" s="21"/>
      <c r="Q13" s="21"/>
    </row>
    <row r="14" ht="21" customHeight="1" spans="1:17">
      <c r="A14" s="103" t="s">
        <v>287</v>
      </c>
      <c r="B14" s="30" t="s">
        <v>585</v>
      </c>
      <c r="C14" s="30" t="s">
        <v>586</v>
      </c>
      <c r="D14" s="104" t="s">
        <v>385</v>
      </c>
      <c r="E14" s="105">
        <v>9</v>
      </c>
      <c r="F14" s="106">
        <v>7200</v>
      </c>
      <c r="G14" s="21">
        <f t="shared" si="0"/>
        <v>7200</v>
      </c>
      <c r="H14" s="106">
        <v>7200</v>
      </c>
      <c r="I14" s="21"/>
      <c r="J14" s="21"/>
      <c r="K14" s="21"/>
      <c r="L14" s="21"/>
      <c r="M14" s="106"/>
      <c r="N14" s="21"/>
      <c r="O14" s="21"/>
      <c r="P14" s="21"/>
      <c r="Q14" s="21"/>
    </row>
    <row r="15" ht="21" customHeight="1" spans="1:17">
      <c r="A15" s="103" t="s">
        <v>287</v>
      </c>
      <c r="B15" s="30" t="s">
        <v>587</v>
      </c>
      <c r="C15" s="30" t="s">
        <v>580</v>
      </c>
      <c r="D15" s="104" t="s">
        <v>385</v>
      </c>
      <c r="E15" s="105">
        <v>1</v>
      </c>
      <c r="F15" s="106">
        <v>140000</v>
      </c>
      <c r="G15" s="21">
        <f t="shared" si="0"/>
        <v>140000</v>
      </c>
      <c r="H15" s="106">
        <v>140000</v>
      </c>
      <c r="I15" s="21"/>
      <c r="J15" s="21"/>
      <c r="K15" s="21"/>
      <c r="L15" s="21"/>
      <c r="M15" s="106"/>
      <c r="N15" s="21"/>
      <c r="O15" s="21"/>
      <c r="P15" s="21"/>
      <c r="Q15" s="21"/>
    </row>
    <row r="16" ht="21" customHeight="1" spans="1:17">
      <c r="A16" s="103" t="s">
        <v>300</v>
      </c>
      <c r="B16" s="30" t="s">
        <v>254</v>
      </c>
      <c r="C16" s="30" t="s">
        <v>580</v>
      </c>
      <c r="D16" s="104" t="s">
        <v>385</v>
      </c>
      <c r="E16" s="105">
        <v>1</v>
      </c>
      <c r="F16" s="106">
        <v>140000</v>
      </c>
      <c r="G16" s="21">
        <f t="shared" si="0"/>
        <v>140000</v>
      </c>
      <c r="H16" s="106"/>
      <c r="I16" s="21"/>
      <c r="J16" s="21"/>
      <c r="K16" s="21"/>
      <c r="L16" s="106">
        <v>140000</v>
      </c>
      <c r="M16" s="106">
        <v>140000</v>
      </c>
      <c r="N16" s="21"/>
      <c r="O16" s="21"/>
      <c r="P16" s="21"/>
      <c r="Q16" s="21"/>
    </row>
    <row r="17" ht="21" customHeight="1" spans="1:17">
      <c r="A17" s="103" t="s">
        <v>309</v>
      </c>
      <c r="B17" s="30" t="s">
        <v>588</v>
      </c>
      <c r="C17" s="30" t="s">
        <v>589</v>
      </c>
      <c r="D17" s="104" t="s">
        <v>590</v>
      </c>
      <c r="E17" s="105">
        <v>1</v>
      </c>
      <c r="F17" s="106">
        <v>30000</v>
      </c>
      <c r="G17" s="21">
        <f t="shared" si="0"/>
        <v>30000</v>
      </c>
      <c r="H17" s="106"/>
      <c r="I17" s="21"/>
      <c r="J17" s="21"/>
      <c r="K17" s="21"/>
      <c r="L17" s="106">
        <v>30000</v>
      </c>
      <c r="M17" s="106">
        <v>30000</v>
      </c>
      <c r="N17" s="21"/>
      <c r="O17" s="21"/>
      <c r="P17" s="21"/>
      <c r="Q17" s="21"/>
    </row>
    <row r="18" ht="41" customHeight="1" spans="1:17">
      <c r="A18" s="31" t="s">
        <v>322</v>
      </c>
      <c r="B18" s="30" t="s">
        <v>591</v>
      </c>
      <c r="C18" s="30" t="s">
        <v>584</v>
      </c>
      <c r="D18" s="104" t="s">
        <v>385</v>
      </c>
      <c r="E18" s="105">
        <v>1</v>
      </c>
      <c r="F18" s="106">
        <v>130000</v>
      </c>
      <c r="G18" s="21">
        <f t="shared" si="0"/>
        <v>130000</v>
      </c>
      <c r="H18" s="106">
        <v>130000</v>
      </c>
      <c r="I18" s="21"/>
      <c r="J18" s="21"/>
      <c r="K18" s="21"/>
      <c r="L18" s="21"/>
      <c r="M18" s="106"/>
      <c r="N18" s="21"/>
      <c r="O18" s="21"/>
      <c r="P18" s="21"/>
      <c r="Q18" s="21"/>
    </row>
    <row r="19" ht="33" customHeight="1" spans="1:17">
      <c r="A19" s="31" t="s">
        <v>324</v>
      </c>
      <c r="B19" s="30" t="s">
        <v>324</v>
      </c>
      <c r="C19" s="30" t="s">
        <v>584</v>
      </c>
      <c r="D19" s="104" t="s">
        <v>385</v>
      </c>
      <c r="E19" s="105">
        <v>1</v>
      </c>
      <c r="F19" s="106">
        <v>30000</v>
      </c>
      <c r="G19" s="21">
        <f t="shared" si="0"/>
        <v>30000</v>
      </c>
      <c r="H19" s="106">
        <v>30000</v>
      </c>
      <c r="I19" s="21"/>
      <c r="J19" s="21"/>
      <c r="K19" s="21"/>
      <c r="L19" s="21"/>
      <c r="M19" s="106"/>
      <c r="N19" s="21"/>
      <c r="O19" s="21"/>
      <c r="P19" s="21"/>
      <c r="Q19" s="21"/>
    </row>
    <row r="20" ht="21" customHeight="1" spans="1:17">
      <c r="A20" s="95" t="s">
        <v>114</v>
      </c>
      <c r="B20" s="96"/>
      <c r="C20" s="96"/>
      <c r="D20" s="96"/>
      <c r="E20" s="107"/>
      <c r="F20" s="21">
        <v>703500</v>
      </c>
      <c r="G20" s="21">
        <f t="shared" si="0"/>
        <v>703500</v>
      </c>
      <c r="H20" s="21">
        <f>H9+H10+H11+H12+H13+H14+H15+H16+H17+H18+H19</f>
        <v>533500</v>
      </c>
      <c r="I20" s="21">
        <f t="shared" ref="I20:Q20" si="1">I9+I10+I11+I12+I13+I14+I15+I16+I17+I18+I19</f>
        <v>0</v>
      </c>
      <c r="J20" s="21">
        <f t="shared" si="1"/>
        <v>0</v>
      </c>
      <c r="K20" s="21">
        <f t="shared" si="1"/>
        <v>0</v>
      </c>
      <c r="L20" s="21">
        <f>M20+N20+O20+P20+Q20</f>
        <v>170000</v>
      </c>
      <c r="M20" s="21">
        <f t="shared" si="1"/>
        <v>170000</v>
      </c>
      <c r="N20" s="21">
        <f t="shared" si="1"/>
        <v>0</v>
      </c>
      <c r="O20" s="21">
        <f t="shared" si="1"/>
        <v>0</v>
      </c>
      <c r="P20" s="21">
        <f t="shared" si="1"/>
        <v>0</v>
      </c>
      <c r="Q20" s="21">
        <f t="shared" si="1"/>
        <v>0</v>
      </c>
    </row>
  </sheetData>
  <mergeCells count="16">
    <mergeCell ref="A3:Q3"/>
    <mergeCell ref="A4:F4"/>
    <mergeCell ref="G5:Q5"/>
    <mergeCell ref="L6:Q6"/>
    <mergeCell ref="A20:E20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7"/>
      <c r="B2" s="67"/>
      <c r="C2" s="67"/>
      <c r="D2" s="67"/>
      <c r="E2" s="67"/>
      <c r="F2" s="67"/>
      <c r="G2" s="67"/>
      <c r="H2" s="71"/>
      <c r="I2" s="67"/>
      <c r="J2" s="67"/>
      <c r="K2" s="67"/>
      <c r="L2" s="51"/>
      <c r="M2" s="72"/>
      <c r="N2" s="73" t="s">
        <v>592</v>
      </c>
    </row>
    <row r="3" ht="27.75" customHeight="1" spans="1:14">
      <c r="A3" s="63" t="s">
        <v>593</v>
      </c>
      <c r="B3" s="74"/>
      <c r="C3" s="74"/>
      <c r="D3" s="74"/>
      <c r="E3" s="74"/>
      <c r="F3" s="74"/>
      <c r="G3" s="74"/>
      <c r="H3" s="75"/>
      <c r="I3" s="74"/>
      <c r="J3" s="74"/>
      <c r="K3" s="74"/>
      <c r="L3" s="53"/>
      <c r="M3" s="75"/>
      <c r="N3" s="74"/>
    </row>
    <row r="4" ht="18.75" customHeight="1" spans="1:14">
      <c r="A4" s="64" t="str">
        <f>"单位名称："&amp;"昆明市西山区妇幼健康服务中心"</f>
        <v>单位名称：昆明市西山区妇幼健康服务中心</v>
      </c>
      <c r="B4" s="65"/>
      <c r="C4" s="65"/>
      <c r="D4" s="65"/>
      <c r="E4" s="65"/>
      <c r="F4" s="65"/>
      <c r="G4" s="65"/>
      <c r="H4" s="71"/>
      <c r="I4" s="67"/>
      <c r="J4" s="67"/>
      <c r="K4" s="67"/>
      <c r="L4" s="68"/>
      <c r="M4" s="76"/>
      <c r="N4" s="77" t="s">
        <v>176</v>
      </c>
    </row>
    <row r="5" ht="15.75" customHeight="1" spans="1:14">
      <c r="A5" s="10" t="s">
        <v>565</v>
      </c>
      <c r="B5" s="78" t="s">
        <v>594</v>
      </c>
      <c r="C5" s="78" t="s">
        <v>595</v>
      </c>
      <c r="D5" s="79" t="s">
        <v>192</v>
      </c>
      <c r="E5" s="79"/>
      <c r="F5" s="79"/>
      <c r="G5" s="79"/>
      <c r="H5" s="80"/>
      <c r="I5" s="79"/>
      <c r="J5" s="79"/>
      <c r="K5" s="79"/>
      <c r="L5" s="81"/>
      <c r="M5" s="80"/>
      <c r="N5" s="82"/>
    </row>
    <row r="6" ht="17.25" customHeight="1" spans="1:14">
      <c r="A6" s="15"/>
      <c r="B6" s="83"/>
      <c r="C6" s="83"/>
      <c r="D6" s="83" t="s">
        <v>57</v>
      </c>
      <c r="E6" s="83" t="s">
        <v>60</v>
      </c>
      <c r="F6" s="83" t="s">
        <v>571</v>
      </c>
      <c r="G6" s="83" t="s">
        <v>572</v>
      </c>
      <c r="H6" s="84" t="s">
        <v>573</v>
      </c>
      <c r="I6" s="85" t="s">
        <v>574</v>
      </c>
      <c r="J6" s="85"/>
      <c r="K6" s="85"/>
      <c r="L6" s="86"/>
      <c r="M6" s="87"/>
      <c r="N6" s="88"/>
    </row>
    <row r="7" ht="54" customHeight="1" spans="1:14">
      <c r="A7" s="17"/>
      <c r="B7" s="88"/>
      <c r="C7" s="88"/>
      <c r="D7" s="88"/>
      <c r="E7" s="88"/>
      <c r="F7" s="88"/>
      <c r="G7" s="88"/>
      <c r="H7" s="89"/>
      <c r="I7" s="88" t="s">
        <v>59</v>
      </c>
      <c r="J7" s="88" t="s">
        <v>70</v>
      </c>
      <c r="K7" s="88" t="s">
        <v>199</v>
      </c>
      <c r="L7" s="90" t="s">
        <v>66</v>
      </c>
      <c r="M7" s="89" t="s">
        <v>67</v>
      </c>
      <c r="N7" s="88" t="s">
        <v>68</v>
      </c>
    </row>
    <row r="8" ht="15" customHeight="1" spans="1:14">
      <c r="A8" s="17">
        <v>1</v>
      </c>
      <c r="B8" s="88">
        <v>2</v>
      </c>
      <c r="C8" s="88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89">
        <v>12</v>
      </c>
      <c r="M8" s="89">
        <v>13</v>
      </c>
      <c r="N8" s="89">
        <v>14</v>
      </c>
    </row>
    <row r="9" ht="21" customHeight="1" spans="1:14">
      <c r="A9" s="91"/>
      <c r="B9" s="92"/>
      <c r="C9" s="92"/>
      <c r="D9" s="93"/>
      <c r="E9" s="93"/>
      <c r="F9" s="93"/>
      <c r="G9" s="93"/>
      <c r="H9" s="93"/>
      <c r="I9" s="93"/>
      <c r="J9" s="93"/>
      <c r="K9" s="93"/>
      <c r="L9" s="94"/>
      <c r="M9" s="93"/>
      <c r="N9" s="93"/>
    </row>
    <row r="10" ht="21" customHeight="1" spans="1:14">
      <c r="A10" s="91"/>
      <c r="B10" s="92"/>
      <c r="C10" s="92"/>
      <c r="D10" s="93"/>
      <c r="E10" s="93"/>
      <c r="F10" s="93"/>
      <c r="G10" s="93"/>
      <c r="H10" s="93"/>
      <c r="I10" s="93"/>
      <c r="J10" s="93"/>
      <c r="K10" s="93"/>
      <c r="L10" s="94"/>
      <c r="M10" s="93"/>
      <c r="N10" s="93"/>
    </row>
    <row r="11" ht="21" customHeight="1" spans="1:14">
      <c r="A11" s="95" t="s">
        <v>114</v>
      </c>
      <c r="B11" s="96"/>
      <c r="C11" s="97"/>
      <c r="D11" s="93"/>
      <c r="E11" s="93"/>
      <c r="F11" s="93"/>
      <c r="G11" s="93"/>
      <c r="H11" s="93"/>
      <c r="I11" s="93"/>
      <c r="J11" s="93"/>
      <c r="K11" s="93"/>
      <c r="L11" s="94"/>
      <c r="M11" s="93"/>
      <c r="N11" s="93"/>
    </row>
    <row r="12" customHeight="1" spans="1:14">
      <c r="A12" s="35" t="s">
        <v>596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62"/>
      <c r="W2" s="51" t="s">
        <v>597</v>
      </c>
    </row>
    <row r="3" ht="27.75" customHeight="1" spans="1:23">
      <c r="A3" s="63" t="s">
        <v>598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8" customHeight="1" spans="1:23">
      <c r="A4" s="64" t="str">
        <f>"单位名称："&amp;"昆明市西山区妇幼健康服务中心"</f>
        <v>单位名称：昆明市西山区妇幼健康服务中心</v>
      </c>
      <c r="B4" s="65"/>
      <c r="C4" s="65"/>
      <c r="D4" s="66"/>
      <c r="E4" s="67"/>
      <c r="F4" s="67"/>
      <c r="G4" s="67"/>
      <c r="H4" s="67"/>
      <c r="I4" s="67"/>
      <c r="W4" s="68" t="s">
        <v>176</v>
      </c>
    </row>
    <row r="5" ht="19.5" customHeight="1" spans="1:23">
      <c r="A5" s="26" t="s">
        <v>599</v>
      </c>
      <c r="B5" s="11" t="s">
        <v>192</v>
      </c>
      <c r="C5" s="12"/>
      <c r="D5" s="12"/>
      <c r="E5" s="11" t="s">
        <v>600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28"/>
      <c r="B6" s="27" t="s">
        <v>57</v>
      </c>
      <c r="C6" s="10" t="s">
        <v>60</v>
      </c>
      <c r="D6" s="69" t="s">
        <v>601</v>
      </c>
      <c r="E6" s="70" t="s">
        <v>602</v>
      </c>
      <c r="F6" s="70" t="s">
        <v>603</v>
      </c>
      <c r="G6" s="70" t="s">
        <v>604</v>
      </c>
      <c r="H6" s="70" t="s">
        <v>605</v>
      </c>
      <c r="I6" s="70" t="s">
        <v>606</v>
      </c>
      <c r="J6" s="70" t="s">
        <v>607</v>
      </c>
      <c r="K6" s="70" t="s">
        <v>608</v>
      </c>
      <c r="L6" s="70" t="s">
        <v>609</v>
      </c>
      <c r="M6" s="70" t="s">
        <v>610</v>
      </c>
      <c r="N6" s="70" t="s">
        <v>611</v>
      </c>
      <c r="O6" s="70" t="s">
        <v>612</v>
      </c>
      <c r="P6" s="70" t="s">
        <v>613</v>
      </c>
      <c r="Q6" s="70" t="s">
        <v>614</v>
      </c>
      <c r="R6" s="70" t="s">
        <v>615</v>
      </c>
      <c r="S6" s="70" t="s">
        <v>616</v>
      </c>
      <c r="T6" s="70" t="s">
        <v>617</v>
      </c>
      <c r="U6" s="70" t="s">
        <v>618</v>
      </c>
      <c r="V6" s="70" t="s">
        <v>619</v>
      </c>
      <c r="W6" s="70" t="s">
        <v>620</v>
      </c>
    </row>
    <row r="7" ht="19.5" customHeight="1" spans="1:23">
      <c r="A7" s="70">
        <v>1</v>
      </c>
      <c r="B7" s="70">
        <v>2</v>
      </c>
      <c r="C7" s="70">
        <v>3</v>
      </c>
      <c r="D7" s="11">
        <v>4</v>
      </c>
      <c r="E7" s="70">
        <v>5</v>
      </c>
      <c r="F7" s="70">
        <v>6</v>
      </c>
      <c r="G7" s="70">
        <v>7</v>
      </c>
      <c r="H7" s="11">
        <v>8</v>
      </c>
      <c r="I7" s="70">
        <v>9</v>
      </c>
      <c r="J7" s="70">
        <v>10</v>
      </c>
      <c r="K7" s="70">
        <v>11</v>
      </c>
      <c r="L7" s="11">
        <v>12</v>
      </c>
      <c r="M7" s="70">
        <v>13</v>
      </c>
      <c r="N7" s="70">
        <v>14</v>
      </c>
      <c r="O7" s="70">
        <v>15</v>
      </c>
      <c r="P7" s="11">
        <v>16</v>
      </c>
      <c r="Q7" s="70">
        <v>17</v>
      </c>
      <c r="R7" s="70">
        <v>18</v>
      </c>
      <c r="S7" s="70">
        <v>19</v>
      </c>
      <c r="T7" s="11">
        <v>20</v>
      </c>
      <c r="U7" s="11">
        <v>21</v>
      </c>
      <c r="V7" s="11">
        <v>22</v>
      </c>
      <c r="W7" s="70">
        <v>23</v>
      </c>
    </row>
    <row r="8" ht="28.4" customHeight="1" spans="1:23">
      <c r="A8" s="3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29.9" customHeight="1" spans="1:23">
      <c r="A9" s="3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customHeight="1" spans="1:23">
      <c r="A10" s="35" t="s">
        <v>621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51" t="s">
        <v>622</v>
      </c>
    </row>
    <row r="3" ht="28.5" customHeight="1" spans="1:10">
      <c r="A3" s="52" t="s">
        <v>623</v>
      </c>
      <c r="B3" s="25"/>
      <c r="C3" s="25"/>
      <c r="D3" s="25"/>
      <c r="E3" s="25"/>
      <c r="F3" s="53"/>
      <c r="G3" s="25"/>
      <c r="H3" s="53"/>
      <c r="I3" s="53"/>
      <c r="J3" s="25"/>
    </row>
    <row r="4" ht="17.25" customHeight="1" spans="1:10">
      <c r="A4" s="5" t="str">
        <f>"单位名称："&amp;"昆明市西山区妇幼健康服务中心"</f>
        <v>单位名称：昆明市西山区妇幼健康服务中心</v>
      </c>
    </row>
    <row r="5" ht="44.25" customHeight="1" spans="1:10">
      <c r="A5" s="54" t="s">
        <v>327</v>
      </c>
      <c r="B5" s="54" t="s">
        <v>328</v>
      </c>
      <c r="C5" s="54" t="s">
        <v>329</v>
      </c>
      <c r="D5" s="54" t="s">
        <v>330</v>
      </c>
      <c r="E5" s="54" t="s">
        <v>331</v>
      </c>
      <c r="F5" s="55" t="s">
        <v>332</v>
      </c>
      <c r="G5" s="54" t="s">
        <v>333</v>
      </c>
      <c r="H5" s="55" t="s">
        <v>334</v>
      </c>
      <c r="I5" s="55" t="s">
        <v>335</v>
      </c>
      <c r="J5" s="54" t="s">
        <v>336</v>
      </c>
    </row>
    <row r="6" ht="14.25" customHeight="1" spans="1:10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5">
        <v>6</v>
      </c>
      <c r="G6" s="54">
        <v>7</v>
      </c>
      <c r="H6" s="55">
        <v>8</v>
      </c>
      <c r="I6" s="55">
        <v>9</v>
      </c>
      <c r="J6" s="54">
        <v>10</v>
      </c>
    </row>
    <row r="7" ht="42" customHeight="1" spans="1:10">
      <c r="A7" s="56"/>
      <c r="B7" s="57"/>
      <c r="C7" s="57"/>
      <c r="D7" s="57"/>
      <c r="E7" s="58"/>
      <c r="F7" s="59"/>
      <c r="G7" s="58"/>
      <c r="H7" s="59"/>
      <c r="I7" s="59"/>
      <c r="J7" s="58"/>
    </row>
    <row r="8" ht="42" customHeight="1" spans="1:10">
      <c r="A8" s="56"/>
      <c r="B8" s="60"/>
      <c r="C8" s="60"/>
      <c r="D8" s="60"/>
      <c r="E8" s="56"/>
      <c r="F8" s="60"/>
      <c r="G8" s="56"/>
      <c r="H8" s="60"/>
      <c r="I8" s="60"/>
      <c r="J8" s="56"/>
    </row>
    <row r="9" s="36" customFormat="1" ht="18" customHeight="1" spans="1:10">
      <c r="A9" s="61" t="s">
        <v>624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5"/>
  <sheetViews>
    <sheetView showZeros="0" workbookViewId="0">
      <pane ySplit="1" topLeftCell="A2" activePane="bottomLeft" state="frozen"/>
      <selection/>
      <selection pane="bottomLeft" activeCell="H14" sqref="H14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7"/>
      <c r="B1" s="37"/>
      <c r="C1" s="37"/>
      <c r="D1" s="37"/>
      <c r="E1" s="37"/>
      <c r="F1" s="37"/>
      <c r="G1" s="37"/>
      <c r="H1" s="37"/>
    </row>
    <row r="2" ht="18.75" customHeight="1" spans="1:8">
      <c r="A2" s="38"/>
      <c r="B2" s="38"/>
      <c r="C2" s="38"/>
      <c r="D2" s="38"/>
      <c r="E2" s="38"/>
      <c r="F2" s="38"/>
      <c r="G2" s="38"/>
      <c r="H2" s="39" t="s">
        <v>625</v>
      </c>
    </row>
    <row r="3" ht="30.65" customHeight="1" spans="1:8">
      <c r="A3" s="40" t="s">
        <v>626</v>
      </c>
      <c r="B3" s="40"/>
      <c r="C3" s="40"/>
      <c r="D3" s="40"/>
      <c r="E3" s="40"/>
      <c r="F3" s="40"/>
      <c r="G3" s="40"/>
      <c r="H3" s="40"/>
    </row>
    <row r="4" customFormat="1" ht="17.25" customHeight="1" spans="1:8">
      <c r="A4" s="5" t="str">
        <f>"单位名称："&amp;"昆明市西山区妇幼健康服务中心"</f>
        <v>单位名称：昆明市西山区妇幼健康服务中心</v>
      </c>
    </row>
    <row r="5" ht="18.75" customHeight="1" spans="1:8">
      <c r="A5" s="41" t="s">
        <v>185</v>
      </c>
      <c r="B5" s="41" t="s">
        <v>627</v>
      </c>
      <c r="C5" s="41" t="s">
        <v>628</v>
      </c>
      <c r="D5" s="41" t="s">
        <v>629</v>
      </c>
      <c r="E5" s="41" t="s">
        <v>630</v>
      </c>
      <c r="F5" s="41" t="s">
        <v>631</v>
      </c>
      <c r="G5" s="41"/>
      <c r="H5" s="41"/>
    </row>
    <row r="6" ht="18.75" customHeight="1" spans="1:8">
      <c r="A6" s="41"/>
      <c r="B6" s="41"/>
      <c r="C6" s="41"/>
      <c r="D6" s="41"/>
      <c r="E6" s="41"/>
      <c r="F6" s="41" t="s">
        <v>569</v>
      </c>
      <c r="G6" s="41" t="s">
        <v>632</v>
      </c>
      <c r="H6" s="41" t="s">
        <v>633</v>
      </c>
    </row>
    <row r="7" ht="18.75" customHeight="1" spans="1:8">
      <c r="A7" s="42" t="s">
        <v>157</v>
      </c>
      <c r="B7" s="42" t="s">
        <v>158</v>
      </c>
      <c r="C7" s="42" t="s">
        <v>159</v>
      </c>
      <c r="D7" s="42" t="s">
        <v>160</v>
      </c>
      <c r="E7" s="42" t="s">
        <v>161</v>
      </c>
      <c r="F7" s="42" t="s">
        <v>162</v>
      </c>
      <c r="G7" s="42" t="s">
        <v>634</v>
      </c>
      <c r="H7" s="42" t="s">
        <v>635</v>
      </c>
    </row>
    <row r="8" s="36" customFormat="1" ht="21" customHeight="1" spans="1:8">
      <c r="A8" s="31" t="s">
        <v>72</v>
      </c>
      <c r="B8" s="43" t="s">
        <v>636</v>
      </c>
      <c r="C8" s="44" t="s">
        <v>637</v>
      </c>
      <c r="D8" s="45" t="s">
        <v>638</v>
      </c>
      <c r="E8" s="46" t="s">
        <v>590</v>
      </c>
      <c r="F8" s="47">
        <v>1</v>
      </c>
      <c r="G8" s="48">
        <v>30000</v>
      </c>
      <c r="H8" s="48">
        <f>F8*G8</f>
        <v>30000</v>
      </c>
    </row>
    <row r="9" s="36" customFormat="1" ht="21" customHeight="1" spans="1:8">
      <c r="A9" s="31" t="s">
        <v>72</v>
      </c>
      <c r="B9" s="43" t="s">
        <v>636</v>
      </c>
      <c r="C9" s="44" t="s">
        <v>639</v>
      </c>
      <c r="D9" s="45" t="s">
        <v>640</v>
      </c>
      <c r="E9" s="46" t="s">
        <v>641</v>
      </c>
      <c r="F9" s="47">
        <v>1</v>
      </c>
      <c r="G9" s="48">
        <v>6000</v>
      </c>
      <c r="H9" s="48">
        <f t="shared" ref="H9:H15" si="0">F9*G9</f>
        <v>6000</v>
      </c>
    </row>
    <row r="10" s="36" customFormat="1" ht="21" customHeight="1" spans="1:8">
      <c r="A10" s="31" t="s">
        <v>72</v>
      </c>
      <c r="B10" s="43" t="s">
        <v>636</v>
      </c>
      <c r="C10" s="44" t="s">
        <v>639</v>
      </c>
      <c r="D10" s="45" t="s">
        <v>642</v>
      </c>
      <c r="E10" s="46" t="s">
        <v>641</v>
      </c>
      <c r="F10" s="47">
        <v>1</v>
      </c>
      <c r="G10" s="48">
        <v>22000</v>
      </c>
      <c r="H10" s="48">
        <f t="shared" si="0"/>
        <v>22000</v>
      </c>
    </row>
    <row r="11" s="36" customFormat="1" ht="21" customHeight="1" spans="1:8">
      <c r="A11" s="31" t="s">
        <v>72</v>
      </c>
      <c r="B11" s="43" t="s">
        <v>636</v>
      </c>
      <c r="C11" s="44" t="s">
        <v>639</v>
      </c>
      <c r="D11" s="45" t="s">
        <v>643</v>
      </c>
      <c r="E11" s="46" t="s">
        <v>641</v>
      </c>
      <c r="F11" s="47">
        <v>1</v>
      </c>
      <c r="G11" s="48">
        <v>20000</v>
      </c>
      <c r="H11" s="48">
        <f t="shared" si="0"/>
        <v>20000</v>
      </c>
    </row>
    <row r="12" s="36" customFormat="1" ht="21" customHeight="1" spans="1:8">
      <c r="A12" s="31" t="s">
        <v>72</v>
      </c>
      <c r="B12" s="43" t="s">
        <v>636</v>
      </c>
      <c r="C12" s="44" t="s">
        <v>639</v>
      </c>
      <c r="D12" s="45" t="s">
        <v>644</v>
      </c>
      <c r="E12" s="46" t="s">
        <v>641</v>
      </c>
      <c r="F12" s="47">
        <v>1</v>
      </c>
      <c r="G12" s="48">
        <v>4000</v>
      </c>
      <c r="H12" s="48">
        <f t="shared" si="0"/>
        <v>4000</v>
      </c>
    </row>
    <row r="13" s="36" customFormat="1" ht="21" customHeight="1" spans="1:8">
      <c r="A13" s="31" t="s">
        <v>72</v>
      </c>
      <c r="B13" s="43" t="s">
        <v>636</v>
      </c>
      <c r="C13" s="44" t="s">
        <v>639</v>
      </c>
      <c r="D13" s="45" t="s">
        <v>645</v>
      </c>
      <c r="E13" s="46" t="s">
        <v>641</v>
      </c>
      <c r="F13" s="47">
        <v>1</v>
      </c>
      <c r="G13" s="48">
        <v>3000</v>
      </c>
      <c r="H13" s="48">
        <f t="shared" si="0"/>
        <v>3000</v>
      </c>
    </row>
    <row r="14" s="36" customFormat="1" ht="21" customHeight="1" spans="1:8">
      <c r="A14" s="31" t="s">
        <v>72</v>
      </c>
      <c r="B14" s="43" t="s">
        <v>636</v>
      </c>
      <c r="C14" s="44" t="s">
        <v>639</v>
      </c>
      <c r="D14" s="45" t="s">
        <v>646</v>
      </c>
      <c r="E14" s="46" t="s">
        <v>641</v>
      </c>
      <c r="F14" s="47">
        <v>1</v>
      </c>
      <c r="G14" s="48">
        <v>75000</v>
      </c>
      <c r="H14" s="48">
        <f t="shared" si="0"/>
        <v>75000</v>
      </c>
    </row>
    <row r="15" ht="20.15" customHeight="1" spans="1:8">
      <c r="A15" s="41" t="s">
        <v>57</v>
      </c>
      <c r="B15" s="41"/>
      <c r="C15" s="41"/>
      <c r="D15" s="41"/>
      <c r="E15" s="41"/>
      <c r="F15" s="49">
        <f>SUM(F8:F14)</f>
        <v>7</v>
      </c>
      <c r="G15" s="50">
        <v>160000</v>
      </c>
      <c r="H15" s="48">
        <f>SUM(H8:H14)</f>
        <v>160000</v>
      </c>
    </row>
  </sheetData>
  <mergeCells count="9">
    <mergeCell ref="A3:H3"/>
    <mergeCell ref="A4:H4"/>
    <mergeCell ref="F5:H5"/>
    <mergeCell ref="A15:E1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647</v>
      </c>
    </row>
    <row r="3" ht="27.75" customHeight="1" spans="1:11">
      <c r="A3" s="25" t="s">
        <v>648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3.5" customHeight="1" spans="1:11">
      <c r="A4" s="5" t="str">
        <f>"单位名称："&amp;"昆明市西山区妇幼健康服务中心"</f>
        <v>单位名称：昆明市西山区妇幼健康服务中心</v>
      </c>
      <c r="B4" s="6"/>
      <c r="C4" s="6"/>
      <c r="D4" s="6"/>
      <c r="E4" s="6"/>
      <c r="F4" s="6"/>
      <c r="G4" s="6"/>
      <c r="H4" s="7"/>
      <c r="I4" s="7"/>
      <c r="J4" s="7"/>
      <c r="K4" s="8" t="s">
        <v>176</v>
      </c>
    </row>
    <row r="5" ht="21.75" customHeight="1" spans="1:11">
      <c r="A5" s="9" t="s">
        <v>272</v>
      </c>
      <c r="B5" s="9" t="s">
        <v>187</v>
      </c>
      <c r="C5" s="9" t="s">
        <v>273</v>
      </c>
      <c r="D5" s="10" t="s">
        <v>188</v>
      </c>
      <c r="E5" s="10" t="s">
        <v>189</v>
      </c>
      <c r="F5" s="10" t="s">
        <v>190</v>
      </c>
      <c r="G5" s="10" t="s">
        <v>191</v>
      </c>
      <c r="H5" s="26" t="s">
        <v>57</v>
      </c>
      <c r="I5" s="11" t="s">
        <v>649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7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28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29">
        <v>10</v>
      </c>
      <c r="K8" s="29">
        <v>11</v>
      </c>
    </row>
    <row r="9" ht="22" customHeight="1" spans="1:11">
      <c r="A9" s="30"/>
      <c r="B9" s="31"/>
      <c r="C9" s="30"/>
      <c r="D9" s="30"/>
      <c r="E9" s="30"/>
      <c r="F9" s="30"/>
      <c r="G9" s="30"/>
      <c r="H9" s="20"/>
      <c r="I9" s="20"/>
      <c r="J9" s="20"/>
      <c r="K9" s="20"/>
    </row>
    <row r="10" ht="22" customHeight="1" spans="1:11">
      <c r="A10" s="31"/>
      <c r="B10" s="31"/>
      <c r="C10" s="31"/>
      <c r="D10" s="31"/>
      <c r="E10" s="31"/>
      <c r="F10" s="31"/>
      <c r="G10" s="31"/>
      <c r="H10" s="20"/>
      <c r="I10" s="20"/>
      <c r="J10" s="20"/>
      <c r="K10" s="20"/>
    </row>
    <row r="11" ht="18.75" customHeight="1" spans="1:11">
      <c r="A11" s="32" t="s">
        <v>114</v>
      </c>
      <c r="B11" s="33"/>
      <c r="C11" s="33"/>
      <c r="D11" s="33"/>
      <c r="E11" s="33"/>
      <c r="F11" s="33"/>
      <c r="G11" s="34"/>
      <c r="H11" s="20"/>
      <c r="I11" s="20"/>
      <c r="J11" s="20"/>
      <c r="K11" s="20"/>
    </row>
    <row r="12" customHeight="1" spans="1:11">
      <c r="A12" s="35" t="s">
        <v>650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6"/>
  <sheetViews>
    <sheetView showZeros="0" workbookViewId="0">
      <pane ySplit="1" topLeftCell="A4" activePane="bottomLeft" state="frozen"/>
      <selection/>
      <selection pane="bottomLeft" activeCell="F14" sqref="F14"/>
    </sheetView>
  </sheetViews>
  <sheetFormatPr defaultColWidth="9.14166666666667" defaultRowHeight="14.25" customHeight="1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11">
      <c r="A1" s="1"/>
      <c r="B1" s="1"/>
      <c r="C1" s="1"/>
      <c r="D1" s="1"/>
      <c r="E1" s="1"/>
      <c r="F1" s="1"/>
      <c r="G1" s="1"/>
    </row>
    <row r="2" ht="13.5" customHeight="1" spans="1:11">
      <c r="D2" s="2"/>
      <c r="G2" s="3" t="s">
        <v>651</v>
      </c>
    </row>
    <row r="3" ht="27.75" customHeight="1" spans="1:11">
      <c r="A3" s="4" t="s">
        <v>652</v>
      </c>
      <c r="B3" s="4"/>
      <c r="C3" s="4"/>
      <c r="D3" s="4"/>
      <c r="E3" s="4"/>
      <c r="F3" s="4"/>
      <c r="G3" s="4"/>
    </row>
    <row r="4" ht="13.5" customHeight="1" spans="1:11">
      <c r="A4" s="5" t="str">
        <f>"单位名称："&amp;"昆明市西山区妇幼健康服务中心"</f>
        <v>单位名称：昆明市西山区妇幼健康服务中心</v>
      </c>
      <c r="B4" s="6"/>
      <c r="C4" s="6"/>
      <c r="D4" s="6"/>
      <c r="E4" s="6"/>
      <c r="F4" s="6"/>
      <c r="G4" s="6"/>
      <c r="H4" s="7"/>
      <c r="I4" s="7"/>
      <c r="J4" s="7"/>
      <c r="K4" s="8" t="s">
        <v>176</v>
      </c>
    </row>
    <row r="5" ht="21.75" customHeight="1" spans="1:11">
      <c r="A5" s="9" t="s">
        <v>273</v>
      </c>
      <c r="B5" s="9" t="s">
        <v>272</v>
      </c>
      <c r="C5" s="9" t="s">
        <v>187</v>
      </c>
      <c r="D5" s="10" t="s">
        <v>653</v>
      </c>
      <c r="E5" s="11" t="s">
        <v>60</v>
      </c>
      <c r="F5" s="12"/>
      <c r="G5" s="13"/>
    </row>
    <row r="6" ht="21.75" customHeight="1" spans="1:11">
      <c r="A6" s="14"/>
      <c r="B6" s="14"/>
      <c r="C6" s="14"/>
      <c r="D6" s="15"/>
      <c r="E6" s="10" t="s">
        <v>654</v>
      </c>
      <c r="F6" s="10" t="s">
        <v>655</v>
      </c>
      <c r="G6" s="10" t="s">
        <v>656</v>
      </c>
    </row>
    <row r="7" ht="40.5" customHeight="1" spans="1:11">
      <c r="A7" s="16"/>
      <c r="B7" s="16"/>
      <c r="C7" s="16"/>
      <c r="D7" s="17"/>
      <c r="E7" s="17"/>
      <c r="F7" s="17"/>
      <c r="G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11">
      <c r="A9" s="19" t="s">
        <v>72</v>
      </c>
      <c r="B9" s="19" t="s">
        <v>657</v>
      </c>
      <c r="C9" s="19" t="s">
        <v>316</v>
      </c>
      <c r="D9" s="19" t="s">
        <v>658</v>
      </c>
      <c r="E9" s="20">
        <v>19134.6</v>
      </c>
      <c r="F9" s="20"/>
      <c r="G9" s="21"/>
    </row>
    <row r="10" ht="29.9" customHeight="1" spans="1:11">
      <c r="A10" s="19" t="s">
        <v>72</v>
      </c>
      <c r="B10" s="19" t="s">
        <v>659</v>
      </c>
      <c r="C10" s="19" t="s">
        <v>278</v>
      </c>
      <c r="D10" s="19" t="s">
        <v>658</v>
      </c>
      <c r="E10" s="20">
        <v>40000</v>
      </c>
      <c r="F10" s="20">
        <v>40000</v>
      </c>
      <c r="G10" s="21"/>
    </row>
    <row r="11" ht="29.9" customHeight="1" spans="1:11">
      <c r="A11" s="19" t="s">
        <v>72</v>
      </c>
      <c r="B11" s="19" t="s">
        <v>659</v>
      </c>
      <c r="C11" s="19" t="s">
        <v>282</v>
      </c>
      <c r="D11" s="19" t="s">
        <v>658</v>
      </c>
      <c r="E11" s="20">
        <v>40000</v>
      </c>
      <c r="F11" s="20">
        <v>550000</v>
      </c>
      <c r="G11" s="21"/>
    </row>
    <row r="12" ht="29.9" customHeight="1" spans="1:11">
      <c r="A12" s="19" t="s">
        <v>72</v>
      </c>
      <c r="B12" s="19" t="s">
        <v>659</v>
      </c>
      <c r="C12" s="19" t="s">
        <v>295</v>
      </c>
      <c r="D12" s="19" t="s">
        <v>658</v>
      </c>
      <c r="E12" s="20">
        <v>10000</v>
      </c>
      <c r="F12" s="20">
        <v>10000</v>
      </c>
      <c r="G12" s="21"/>
    </row>
    <row r="13" ht="29.9" customHeight="1" spans="1:11">
      <c r="A13" s="19" t="s">
        <v>72</v>
      </c>
      <c r="B13" s="19" t="s">
        <v>659</v>
      </c>
      <c r="C13" s="19" t="s">
        <v>322</v>
      </c>
      <c r="D13" s="19" t="s">
        <v>658</v>
      </c>
      <c r="E13" s="20">
        <v>499569.31</v>
      </c>
      <c r="F13" s="20"/>
      <c r="G13" s="21"/>
    </row>
    <row r="14" ht="29.9" customHeight="1" spans="1:11">
      <c r="A14" s="19" t="s">
        <v>72</v>
      </c>
      <c r="B14" s="19" t="s">
        <v>659</v>
      </c>
      <c r="C14" s="19" t="s">
        <v>324</v>
      </c>
      <c r="D14" s="19" t="s">
        <v>658</v>
      </c>
      <c r="E14" s="20">
        <v>408700</v>
      </c>
      <c r="F14" s="20"/>
      <c r="G14" s="21"/>
    </row>
    <row r="15" ht="29.9" customHeight="1" spans="1:11">
      <c r="A15" s="19" t="s">
        <v>72</v>
      </c>
      <c r="B15" s="19" t="s">
        <v>660</v>
      </c>
      <c r="C15" s="19" t="s">
        <v>287</v>
      </c>
      <c r="D15" s="19" t="s">
        <v>658</v>
      </c>
      <c r="E15" s="20">
        <v>880678.4</v>
      </c>
      <c r="F15" s="20">
        <v>880700</v>
      </c>
      <c r="G15" s="21"/>
    </row>
    <row r="16" ht="18.75" customHeight="1" spans="1:11">
      <c r="A16" s="22" t="s">
        <v>57</v>
      </c>
      <c r="B16" s="23" t="s">
        <v>661</v>
      </c>
      <c r="C16" s="23"/>
      <c r="D16" s="24"/>
      <c r="E16" s="21">
        <f>SUM(E9:E15)</f>
        <v>1898082.31</v>
      </c>
      <c r="F16" s="21">
        <f>SUM(F9:F15)</f>
        <v>1480700</v>
      </c>
      <c r="G16" s="21"/>
    </row>
  </sheetData>
  <mergeCells count="11">
    <mergeCell ref="A3:G3"/>
    <mergeCell ref="A4:G4"/>
    <mergeCell ref="E5:G5"/>
    <mergeCell ref="A16:D16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pane ySplit="1" topLeftCell="A2" activePane="bottomLeft" state="frozen"/>
      <selection/>
      <selection pane="bottomLeft" activeCell="B12" sqref="B12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J2" s="176"/>
      <c r="R2" s="3" t="s">
        <v>53</v>
      </c>
    </row>
    <row r="3" ht="36" customHeight="1" spans="1:19">
      <c r="A3" s="177" t="s">
        <v>54</v>
      </c>
      <c r="B3" s="25"/>
      <c r="C3" s="25"/>
      <c r="D3" s="25"/>
      <c r="E3" s="25"/>
      <c r="F3" s="25"/>
      <c r="G3" s="25"/>
      <c r="H3" s="25"/>
      <c r="I3" s="25"/>
      <c r="J3" s="53"/>
      <c r="K3" s="25"/>
      <c r="L3" s="25"/>
      <c r="M3" s="25"/>
      <c r="N3" s="25"/>
      <c r="O3" s="25"/>
      <c r="P3" s="25"/>
      <c r="Q3" s="25"/>
      <c r="R3" s="25"/>
      <c r="S3" s="25"/>
    </row>
    <row r="4" ht="20.25" customHeight="1" spans="1:19">
      <c r="A4" s="99" t="str">
        <f>"单位名称："&amp;"昆明市西山区妇幼健康服务中心"</f>
        <v>单位名称：昆明市西山区妇幼健康服务中心</v>
      </c>
      <c r="B4" s="7"/>
      <c r="C4" s="7"/>
      <c r="D4" s="7"/>
      <c r="E4" s="7"/>
      <c r="F4" s="7"/>
      <c r="G4" s="7"/>
      <c r="H4" s="7"/>
      <c r="I4" s="7"/>
      <c r="J4" s="169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78" t="s">
        <v>55</v>
      </c>
      <c r="B5" s="179" t="s">
        <v>56</v>
      </c>
      <c r="C5" s="179" t="s">
        <v>57</v>
      </c>
      <c r="D5" s="180" t="s">
        <v>58</v>
      </c>
      <c r="E5" s="181"/>
      <c r="F5" s="181"/>
      <c r="G5" s="181"/>
      <c r="H5" s="181"/>
      <c r="I5" s="181"/>
      <c r="J5" s="182"/>
      <c r="K5" s="181"/>
      <c r="L5" s="181"/>
      <c r="M5" s="181"/>
      <c r="N5" s="183"/>
      <c r="O5" s="183" t="s">
        <v>46</v>
      </c>
      <c r="P5" s="183"/>
      <c r="Q5" s="183"/>
      <c r="R5" s="183"/>
      <c r="S5" s="183"/>
    </row>
    <row r="6" ht="18" customHeight="1" spans="1:19">
      <c r="A6" s="184"/>
      <c r="B6" s="185"/>
      <c r="C6" s="185"/>
      <c r="D6" s="185" t="s">
        <v>59</v>
      </c>
      <c r="E6" s="185" t="s">
        <v>60</v>
      </c>
      <c r="F6" s="185" t="s">
        <v>61</v>
      </c>
      <c r="G6" s="185" t="s">
        <v>62</v>
      </c>
      <c r="H6" s="185" t="s">
        <v>63</v>
      </c>
      <c r="I6" s="186" t="s">
        <v>64</v>
      </c>
      <c r="J6" s="187"/>
      <c r="K6" s="186" t="s">
        <v>65</v>
      </c>
      <c r="L6" s="186" t="s">
        <v>66</v>
      </c>
      <c r="M6" s="186" t="s">
        <v>67</v>
      </c>
      <c r="N6" s="188" t="s">
        <v>68</v>
      </c>
      <c r="O6" s="189" t="s">
        <v>59</v>
      </c>
      <c r="P6" s="189" t="s">
        <v>60</v>
      </c>
      <c r="Q6" s="189" t="s">
        <v>61</v>
      </c>
      <c r="R6" s="189" t="s">
        <v>62</v>
      </c>
      <c r="S6" s="189" t="s">
        <v>69</v>
      </c>
    </row>
    <row r="7" ht="29.25" customHeight="1" spans="1:19">
      <c r="A7" s="190"/>
      <c r="B7" s="191"/>
      <c r="C7" s="191"/>
      <c r="D7" s="191"/>
      <c r="E7" s="191"/>
      <c r="F7" s="191"/>
      <c r="G7" s="191"/>
      <c r="H7" s="191"/>
      <c r="I7" s="192" t="s">
        <v>59</v>
      </c>
      <c r="J7" s="192" t="s">
        <v>70</v>
      </c>
      <c r="K7" s="192" t="s">
        <v>65</v>
      </c>
      <c r="L7" s="192" t="s">
        <v>66</v>
      </c>
      <c r="M7" s="192" t="s">
        <v>67</v>
      </c>
      <c r="N7" s="192" t="s">
        <v>68</v>
      </c>
      <c r="O7" s="192"/>
      <c r="P7" s="192"/>
      <c r="Q7" s="192"/>
      <c r="R7" s="192"/>
      <c r="S7" s="192"/>
    </row>
    <row r="8" ht="16.5" customHeight="1" spans="1:19">
      <c r="A8" s="148">
        <v>1</v>
      </c>
      <c r="B8" s="18">
        <v>2</v>
      </c>
      <c r="C8" s="18">
        <v>3</v>
      </c>
      <c r="D8" s="18">
        <v>4</v>
      </c>
      <c r="E8" s="148">
        <v>5</v>
      </c>
      <c r="F8" s="18">
        <v>6</v>
      </c>
      <c r="G8" s="18">
        <v>7</v>
      </c>
      <c r="H8" s="148">
        <v>8</v>
      </c>
      <c r="I8" s="18">
        <v>9</v>
      </c>
      <c r="J8" s="29">
        <v>10</v>
      </c>
      <c r="K8" s="29">
        <v>11</v>
      </c>
      <c r="L8" s="193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</row>
    <row r="9" ht="31.4" customHeight="1" spans="1:19">
      <c r="A9" s="45" t="s">
        <v>71</v>
      </c>
      <c r="B9" s="45" t="s">
        <v>72</v>
      </c>
      <c r="C9" s="21">
        <v>18098927.16</v>
      </c>
      <c r="D9" s="106">
        <f>E9+F9+G9+H9+I9+O9</f>
        <v>18098927.16</v>
      </c>
      <c r="E9" s="94">
        <v>13977698.04</v>
      </c>
      <c r="F9" s="94"/>
      <c r="G9" s="94"/>
      <c r="H9" s="94"/>
      <c r="I9" s="94">
        <f>J9+N9</f>
        <v>4121229.12</v>
      </c>
      <c r="J9" s="94">
        <v>3935400</v>
      </c>
      <c r="K9" s="94"/>
      <c r="L9" s="94"/>
      <c r="M9" s="94"/>
      <c r="N9" s="94">
        <v>185829.12</v>
      </c>
      <c r="O9" s="94"/>
      <c r="P9" s="94"/>
      <c r="Q9" s="94"/>
      <c r="R9" s="94"/>
      <c r="S9" s="94"/>
    </row>
    <row r="10" ht="16.5" customHeight="1" spans="1:19">
      <c r="A10" s="194" t="s">
        <v>57</v>
      </c>
      <c r="B10" s="175"/>
      <c r="C10" s="106">
        <v>18098927.16</v>
      </c>
      <c r="D10" s="106">
        <f>E10+F10+G10+H10+I10+O10</f>
        <v>18098927.16</v>
      </c>
      <c r="E10" s="106">
        <f>E9</f>
        <v>13977698.04</v>
      </c>
      <c r="F10" s="94"/>
      <c r="G10" s="94"/>
      <c r="H10" s="94"/>
      <c r="I10" s="94">
        <f>I9</f>
        <v>4121229.12</v>
      </c>
      <c r="J10" s="94">
        <f>J9</f>
        <v>3935400</v>
      </c>
      <c r="K10" s="94"/>
      <c r="L10" s="94"/>
      <c r="M10" s="94"/>
      <c r="N10" s="94">
        <f>N9</f>
        <v>185829.12</v>
      </c>
      <c r="O10" s="94"/>
      <c r="P10" s="94"/>
      <c r="Q10" s="94"/>
      <c r="R10" s="94"/>
      <c r="S10" s="94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8"/>
  <sheetViews>
    <sheetView showZeros="0" topLeftCell="B1" workbookViewId="0">
      <pane ySplit="1" topLeftCell="A2" activePane="bottomLeft" state="frozen"/>
      <selection/>
      <selection pane="bottomLeft" activeCell="E28" sqref="E28:F28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9">
      <c r="O2" s="62" t="s">
        <v>73</v>
      </c>
    </row>
    <row r="3" ht="28.5" customHeight="1" spans="1:19">
      <c r="A3" s="25" t="s">
        <v>74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ht="20.25" customHeight="1" spans="1:19">
      <c r="A4" s="99" t="str">
        <f>"单位名称："&amp;"昆明市西山区妇幼健康服务中心"</f>
        <v>单位名称：昆明市西山区妇幼健康服务中心</v>
      </c>
      <c r="B4" s="7"/>
      <c r="C4" s="7"/>
      <c r="D4" s="7"/>
      <c r="E4" s="7"/>
      <c r="F4" s="7"/>
      <c r="G4" s="7"/>
      <c r="H4" s="7"/>
      <c r="I4" s="7"/>
      <c r="J4" s="169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0" t="s">
        <v>75</v>
      </c>
      <c r="B5" s="10" t="s">
        <v>76</v>
      </c>
      <c r="C5" s="26" t="s">
        <v>57</v>
      </c>
      <c r="D5" s="70" t="s">
        <v>60</v>
      </c>
      <c r="E5" s="70"/>
      <c r="F5" s="70"/>
      <c r="G5" s="170" t="s">
        <v>61</v>
      </c>
      <c r="H5" s="10" t="s">
        <v>62</v>
      </c>
      <c r="I5" s="10" t="s">
        <v>77</v>
      </c>
      <c r="J5" s="11" t="s">
        <v>78</v>
      </c>
      <c r="K5" s="79" t="s">
        <v>79</v>
      </c>
      <c r="L5" s="79" t="s">
        <v>80</v>
      </c>
      <c r="M5" s="79" t="s">
        <v>81</v>
      </c>
      <c r="N5" s="79" t="s">
        <v>82</v>
      </c>
      <c r="O5" s="82" t="s">
        <v>83</v>
      </c>
    </row>
    <row r="6" ht="30" customHeight="1" spans="1:19">
      <c r="A6" s="28"/>
      <c r="B6" s="28"/>
      <c r="C6" s="28"/>
      <c r="D6" s="70" t="s">
        <v>59</v>
      </c>
      <c r="E6" s="70" t="s">
        <v>84</v>
      </c>
      <c r="F6" s="70" t="s">
        <v>85</v>
      </c>
      <c r="G6" s="28"/>
      <c r="H6" s="28"/>
      <c r="I6" s="28"/>
      <c r="J6" s="70" t="s">
        <v>59</v>
      </c>
      <c r="K6" s="90" t="s">
        <v>79</v>
      </c>
      <c r="L6" s="90" t="s">
        <v>80</v>
      </c>
      <c r="M6" s="90" t="s">
        <v>81</v>
      </c>
      <c r="N6" s="90" t="s">
        <v>82</v>
      </c>
      <c r="O6" s="90" t="s">
        <v>83</v>
      </c>
    </row>
    <row r="7" ht="16.5" customHeight="1" spans="1:19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70">
        <v>15</v>
      </c>
    </row>
    <row r="8" ht="16.5" customHeight="1" spans="1:19">
      <c r="A8" s="171" t="s">
        <v>86</v>
      </c>
      <c r="B8" s="171" t="s">
        <v>87</v>
      </c>
      <c r="C8" s="160">
        <f>D8+G8+H8+I8+J8</f>
        <v>1604334.6</v>
      </c>
      <c r="D8" s="48">
        <f>E8+F8</f>
        <v>1604334.6</v>
      </c>
      <c r="E8" s="48">
        <v>1585200</v>
      </c>
      <c r="F8" s="48">
        <v>19134.6</v>
      </c>
      <c r="G8" s="70"/>
      <c r="H8" s="55"/>
      <c r="I8" s="55"/>
      <c r="J8" s="55"/>
      <c r="K8" s="55"/>
      <c r="L8" s="55"/>
      <c r="M8" s="55"/>
      <c r="N8" s="55"/>
      <c r="O8" s="70"/>
    </row>
    <row r="9" ht="16.5" customHeight="1" spans="1:19">
      <c r="A9" s="172" t="s">
        <v>88</v>
      </c>
      <c r="B9" s="172" t="s">
        <v>89</v>
      </c>
      <c r="C9" s="160">
        <f t="shared" ref="C9:C27" si="0">D9+G9+H9+I9+J9</f>
        <v>1585200</v>
      </c>
      <c r="D9" s="48">
        <f t="shared" ref="D9:D27" si="1">E9+F9</f>
        <v>1585200</v>
      </c>
      <c r="E9" s="48">
        <v>1585200</v>
      </c>
      <c r="F9" s="48"/>
      <c r="G9" s="70"/>
      <c r="H9" s="55"/>
      <c r="I9" s="55"/>
      <c r="J9" s="55"/>
      <c r="K9" s="55"/>
      <c r="L9" s="55"/>
      <c r="M9" s="55"/>
      <c r="N9" s="55"/>
      <c r="O9" s="70"/>
    </row>
    <row r="10" ht="16.5" customHeight="1" spans="1:19">
      <c r="A10" s="173">
        <v>2080505</v>
      </c>
      <c r="B10" s="173" t="s">
        <v>90</v>
      </c>
      <c r="C10" s="160">
        <f t="shared" si="0"/>
        <v>952800</v>
      </c>
      <c r="D10" s="48">
        <f t="shared" si="1"/>
        <v>952800</v>
      </c>
      <c r="E10" s="48">
        <v>952800</v>
      </c>
      <c r="F10" s="48"/>
      <c r="G10" s="70"/>
      <c r="H10" s="55"/>
      <c r="I10" s="55"/>
      <c r="J10" s="55"/>
      <c r="K10" s="55"/>
      <c r="L10" s="55"/>
      <c r="M10" s="55"/>
      <c r="N10" s="55"/>
      <c r="O10" s="70"/>
    </row>
    <row r="11" ht="16.5" customHeight="1" spans="1:19">
      <c r="A11" s="173">
        <v>2080599</v>
      </c>
      <c r="B11" s="173" t="s">
        <v>91</v>
      </c>
      <c r="C11" s="160">
        <f t="shared" si="0"/>
        <v>632400</v>
      </c>
      <c r="D11" s="48">
        <f t="shared" si="1"/>
        <v>632400</v>
      </c>
      <c r="E11" s="48">
        <v>632400</v>
      </c>
      <c r="F11" s="48"/>
      <c r="G11" s="70"/>
      <c r="H11" s="55"/>
      <c r="I11" s="55"/>
      <c r="J11" s="55"/>
      <c r="K11" s="55"/>
      <c r="L11" s="55"/>
      <c r="M11" s="55"/>
      <c r="N11" s="55"/>
      <c r="O11" s="70"/>
    </row>
    <row r="12" ht="16.5" customHeight="1" spans="1:19">
      <c r="A12" s="172" t="s">
        <v>92</v>
      </c>
      <c r="B12" s="172" t="s">
        <v>93</v>
      </c>
      <c r="C12" s="160">
        <f t="shared" si="0"/>
        <v>19134.6</v>
      </c>
      <c r="D12" s="48">
        <f t="shared" si="1"/>
        <v>19134.6</v>
      </c>
      <c r="E12" s="48"/>
      <c r="F12" s="48">
        <v>19134.6</v>
      </c>
      <c r="G12" s="70"/>
      <c r="H12" s="55"/>
      <c r="I12" s="55"/>
      <c r="J12" s="55"/>
      <c r="K12" s="55"/>
      <c r="L12" s="55"/>
      <c r="M12" s="55"/>
      <c r="N12" s="55"/>
      <c r="O12" s="70"/>
    </row>
    <row r="13" ht="16.5" customHeight="1" spans="1:19">
      <c r="A13" s="173">
        <v>2080801</v>
      </c>
      <c r="B13" s="173" t="s">
        <v>94</v>
      </c>
      <c r="C13" s="160">
        <f t="shared" si="0"/>
        <v>19134.6</v>
      </c>
      <c r="D13" s="48">
        <f t="shared" si="1"/>
        <v>19134.6</v>
      </c>
      <c r="E13" s="48"/>
      <c r="F13" s="48">
        <v>19134.6</v>
      </c>
      <c r="G13" s="70"/>
      <c r="H13" s="55"/>
      <c r="I13" s="55"/>
      <c r="J13" s="55"/>
      <c r="K13" s="55"/>
      <c r="L13" s="55"/>
      <c r="M13" s="55"/>
      <c r="N13" s="55"/>
      <c r="O13" s="70"/>
    </row>
    <row r="14" ht="16.5" customHeight="1" spans="1:19">
      <c r="A14" s="171" t="s">
        <v>95</v>
      </c>
      <c r="B14" s="171" t="s">
        <v>96</v>
      </c>
      <c r="C14" s="160">
        <f t="shared" si="0"/>
        <v>15640276.56</v>
      </c>
      <c r="D14" s="48">
        <f t="shared" si="1"/>
        <v>11519047.44</v>
      </c>
      <c r="E14" s="48">
        <v>9640099.73</v>
      </c>
      <c r="F14" s="48">
        <v>1878947.71</v>
      </c>
      <c r="G14" s="70"/>
      <c r="H14" s="55"/>
      <c r="I14" s="55"/>
      <c r="J14" s="48">
        <v>4121229.12</v>
      </c>
      <c r="K14" s="48">
        <v>3935400</v>
      </c>
      <c r="L14" s="48"/>
      <c r="M14" s="48"/>
      <c r="N14" s="160"/>
      <c r="O14" s="160">
        <v>185829.12</v>
      </c>
    </row>
    <row r="15" ht="16.5" customHeight="1" spans="1:19">
      <c r="A15" s="172" t="s">
        <v>97</v>
      </c>
      <c r="B15" s="172" t="s">
        <v>98</v>
      </c>
      <c r="C15" s="160">
        <f t="shared" si="0"/>
        <v>14599951.4</v>
      </c>
      <c r="D15" s="48">
        <f t="shared" si="1"/>
        <v>10633826.4</v>
      </c>
      <c r="E15" s="48">
        <v>8764878.69</v>
      </c>
      <c r="F15" s="48">
        <v>1868947.71</v>
      </c>
      <c r="G15" s="70"/>
      <c r="H15" s="55"/>
      <c r="I15" s="55"/>
      <c r="J15" s="48">
        <v>3966125</v>
      </c>
      <c r="K15" s="48">
        <v>3935400</v>
      </c>
      <c r="L15" s="48"/>
      <c r="M15" s="48"/>
      <c r="N15" s="160"/>
      <c r="O15" s="160">
        <v>30725</v>
      </c>
    </row>
    <row r="16" ht="16.5" customHeight="1" spans="1:19">
      <c r="A16" s="173">
        <v>2100403</v>
      </c>
      <c r="B16" s="173" t="s">
        <v>99</v>
      </c>
      <c r="C16" s="160">
        <f t="shared" si="0"/>
        <v>12811003.69</v>
      </c>
      <c r="D16" s="48">
        <f t="shared" si="1"/>
        <v>8844878.69</v>
      </c>
      <c r="E16" s="48">
        <v>8764878.69</v>
      </c>
      <c r="F16" s="48">
        <v>80000</v>
      </c>
      <c r="G16" s="70"/>
      <c r="H16" s="55"/>
      <c r="I16" s="55"/>
      <c r="J16" s="48">
        <v>3966125</v>
      </c>
      <c r="K16" s="48">
        <v>3935400</v>
      </c>
      <c r="L16" s="48"/>
      <c r="M16" s="48"/>
      <c r="N16" s="160"/>
      <c r="O16" s="160">
        <v>30725</v>
      </c>
    </row>
    <row r="17" ht="16.5" customHeight="1" spans="1:15">
      <c r="A17" s="173">
        <v>2100408</v>
      </c>
      <c r="B17" s="173" t="s">
        <v>100</v>
      </c>
      <c r="C17" s="160">
        <f t="shared" si="0"/>
        <v>1380247.71</v>
      </c>
      <c r="D17" s="48">
        <f t="shared" si="1"/>
        <v>1380247.71</v>
      </c>
      <c r="E17" s="48"/>
      <c r="F17" s="48">
        <v>1380247.71</v>
      </c>
      <c r="G17" s="70"/>
      <c r="H17" s="55"/>
      <c r="I17" s="55"/>
      <c r="J17" s="48"/>
      <c r="K17" s="174"/>
      <c r="L17" s="55"/>
      <c r="M17" s="55"/>
      <c r="N17" s="55"/>
      <c r="O17" s="70"/>
    </row>
    <row r="18" ht="16.5" customHeight="1" spans="1:15">
      <c r="A18" s="173">
        <v>2100409</v>
      </c>
      <c r="B18" s="173" t="s">
        <v>101</v>
      </c>
      <c r="C18" s="160">
        <f t="shared" si="0"/>
        <v>408700</v>
      </c>
      <c r="D18" s="48">
        <f t="shared" si="1"/>
        <v>408700</v>
      </c>
      <c r="E18" s="48"/>
      <c r="F18" s="48">
        <v>408700</v>
      </c>
      <c r="G18" s="70"/>
      <c r="H18" s="55"/>
      <c r="I18" s="55"/>
      <c r="J18" s="48"/>
      <c r="K18" s="174"/>
      <c r="L18" s="55"/>
      <c r="M18" s="55"/>
      <c r="N18" s="55"/>
      <c r="O18" s="70"/>
    </row>
    <row r="19" ht="16.5" customHeight="1" spans="1:15">
      <c r="A19" s="172" t="s">
        <v>102</v>
      </c>
      <c r="B19" s="172" t="s">
        <v>103</v>
      </c>
      <c r="C19" s="160">
        <f t="shared" si="0"/>
        <v>875221.04</v>
      </c>
      <c r="D19" s="48">
        <f t="shared" si="1"/>
        <v>875221.04</v>
      </c>
      <c r="E19" s="48">
        <v>875221.04</v>
      </c>
      <c r="F19" s="48"/>
      <c r="G19" s="70"/>
      <c r="H19" s="55"/>
      <c r="I19" s="55"/>
      <c r="J19" s="48"/>
      <c r="K19" s="174"/>
      <c r="L19" s="55"/>
      <c r="M19" s="55"/>
      <c r="N19" s="55"/>
      <c r="O19" s="70"/>
    </row>
    <row r="20" ht="16.5" customHeight="1" spans="1:15">
      <c r="A20" s="173">
        <v>2101102</v>
      </c>
      <c r="B20" s="173" t="s">
        <v>104</v>
      </c>
      <c r="C20" s="160">
        <f t="shared" si="0"/>
        <v>447650</v>
      </c>
      <c r="D20" s="48">
        <f t="shared" si="1"/>
        <v>447650</v>
      </c>
      <c r="E20" s="48">
        <v>447650</v>
      </c>
      <c r="F20" s="48"/>
      <c r="G20" s="70"/>
      <c r="H20" s="55"/>
      <c r="I20" s="55"/>
      <c r="J20" s="48"/>
      <c r="K20" s="174"/>
      <c r="L20" s="55"/>
      <c r="M20" s="55"/>
      <c r="N20" s="55"/>
      <c r="O20" s="70"/>
    </row>
    <row r="21" ht="16.5" customHeight="1" spans="1:15">
      <c r="A21" s="173">
        <v>2101103</v>
      </c>
      <c r="B21" s="173" t="s">
        <v>105</v>
      </c>
      <c r="C21" s="160">
        <f t="shared" si="0"/>
        <v>368955</v>
      </c>
      <c r="D21" s="48">
        <f t="shared" si="1"/>
        <v>368955</v>
      </c>
      <c r="E21" s="48">
        <v>368955</v>
      </c>
      <c r="F21" s="48"/>
      <c r="G21" s="70"/>
      <c r="H21" s="55"/>
      <c r="I21" s="55"/>
      <c r="J21" s="48"/>
      <c r="K21" s="174"/>
      <c r="L21" s="55"/>
      <c r="M21" s="55"/>
      <c r="N21" s="55"/>
      <c r="O21" s="70"/>
    </row>
    <row r="22" ht="16.5" customHeight="1" spans="1:15">
      <c r="A22" s="173">
        <v>2101199</v>
      </c>
      <c r="B22" s="173" t="s">
        <v>106</v>
      </c>
      <c r="C22" s="160">
        <f t="shared" si="0"/>
        <v>58616.04</v>
      </c>
      <c r="D22" s="48">
        <f t="shared" si="1"/>
        <v>58616.04</v>
      </c>
      <c r="E22" s="48">
        <v>58616.04</v>
      </c>
      <c r="F22" s="48"/>
      <c r="G22" s="70"/>
      <c r="H22" s="55"/>
      <c r="I22" s="55"/>
      <c r="J22" s="48"/>
      <c r="K22" s="174"/>
      <c r="L22" s="55"/>
      <c r="M22" s="55"/>
      <c r="N22" s="55"/>
      <c r="O22" s="70"/>
    </row>
    <row r="23" ht="16.5" customHeight="1" spans="1:15">
      <c r="A23" s="172" t="s">
        <v>107</v>
      </c>
      <c r="B23" s="172" t="s">
        <v>108</v>
      </c>
      <c r="C23" s="160">
        <f t="shared" si="0"/>
        <v>165104.12</v>
      </c>
      <c r="D23" s="48">
        <f t="shared" si="1"/>
        <v>10000</v>
      </c>
      <c r="E23" s="48"/>
      <c r="F23" s="48">
        <v>10000</v>
      </c>
      <c r="G23" s="70"/>
      <c r="H23" s="55"/>
      <c r="I23" s="55"/>
      <c r="J23" s="48">
        <v>155104.12</v>
      </c>
      <c r="K23" s="174"/>
      <c r="L23" s="55"/>
      <c r="M23" s="55"/>
      <c r="N23" s="55"/>
      <c r="O23" s="48">
        <v>155104.12</v>
      </c>
    </row>
    <row r="24" ht="16.5" customHeight="1" spans="1:15">
      <c r="A24" s="173">
        <v>2109999</v>
      </c>
      <c r="B24" s="173" t="s">
        <v>108</v>
      </c>
      <c r="C24" s="160">
        <f t="shared" si="0"/>
        <v>165104.12</v>
      </c>
      <c r="D24" s="48">
        <f t="shared" si="1"/>
        <v>10000</v>
      </c>
      <c r="E24" s="48"/>
      <c r="F24" s="48">
        <v>10000</v>
      </c>
      <c r="G24" s="70"/>
      <c r="H24" s="55"/>
      <c r="I24" s="55"/>
      <c r="J24" s="48">
        <v>155104.12</v>
      </c>
      <c r="K24" s="174"/>
      <c r="L24" s="55"/>
      <c r="M24" s="55"/>
      <c r="N24" s="55"/>
      <c r="O24" s="48">
        <v>155104.12</v>
      </c>
    </row>
    <row r="25" ht="16.5" customHeight="1" spans="1:15">
      <c r="A25" s="171" t="s">
        <v>109</v>
      </c>
      <c r="B25" s="171" t="s">
        <v>110</v>
      </c>
      <c r="C25" s="160">
        <f t="shared" si="0"/>
        <v>854316</v>
      </c>
      <c r="D25" s="48">
        <f t="shared" si="1"/>
        <v>854316</v>
      </c>
      <c r="E25" s="48">
        <v>854316</v>
      </c>
      <c r="F25" s="48"/>
      <c r="G25" s="70"/>
      <c r="H25" s="55"/>
      <c r="I25" s="55"/>
      <c r="J25" s="175">
        <f>K25+O25</f>
        <v>0</v>
      </c>
      <c r="K25" s="174"/>
      <c r="L25" s="55"/>
      <c r="M25" s="55"/>
      <c r="N25" s="55"/>
      <c r="O25" s="70"/>
    </row>
    <row r="26" ht="16.5" customHeight="1" spans="1:15">
      <c r="A26" s="172" t="s">
        <v>111</v>
      </c>
      <c r="B26" s="172" t="s">
        <v>112</v>
      </c>
      <c r="C26" s="160">
        <f t="shared" si="0"/>
        <v>854316</v>
      </c>
      <c r="D26" s="48">
        <f t="shared" si="1"/>
        <v>854316</v>
      </c>
      <c r="E26" s="48">
        <v>854316</v>
      </c>
      <c r="F26" s="48"/>
      <c r="G26" s="70"/>
      <c r="H26" s="55"/>
      <c r="I26" s="55"/>
      <c r="J26" s="174"/>
      <c r="K26" s="174"/>
      <c r="L26" s="55"/>
      <c r="M26" s="55"/>
      <c r="N26" s="55"/>
      <c r="O26" s="70"/>
    </row>
    <row r="27" ht="20.25" customHeight="1" spans="1:15">
      <c r="A27" s="173">
        <v>2210201</v>
      </c>
      <c r="B27" s="173" t="s">
        <v>113</v>
      </c>
      <c r="C27" s="160">
        <f t="shared" si="0"/>
        <v>854316</v>
      </c>
      <c r="D27" s="48">
        <f t="shared" si="1"/>
        <v>854316</v>
      </c>
      <c r="E27" s="48">
        <v>854316</v>
      </c>
      <c r="F27" s="48"/>
      <c r="G27" s="94"/>
      <c r="H27" s="106"/>
      <c r="I27" s="106"/>
      <c r="J27" s="106"/>
      <c r="K27" s="106"/>
      <c r="L27" s="106"/>
      <c r="M27" s="94"/>
      <c r="N27" s="106"/>
      <c r="O27" s="106"/>
    </row>
    <row r="28" ht="17.25" customHeight="1" spans="1:15">
      <c r="A28" s="111" t="s">
        <v>114</v>
      </c>
      <c r="B28" s="112" t="s">
        <v>114</v>
      </c>
      <c r="C28" s="106">
        <f>C8+C14+C25</f>
        <v>18098927.16</v>
      </c>
      <c r="D28" s="106">
        <f>D8+D14+D26</f>
        <v>13977698.04</v>
      </c>
      <c r="E28" s="106">
        <f t="shared" ref="E28:O28" si="2">E8+E14+E25</f>
        <v>12079615.73</v>
      </c>
      <c r="F28" s="106">
        <f t="shared" si="2"/>
        <v>1898082.31</v>
      </c>
      <c r="G28" s="106">
        <f t="shared" si="2"/>
        <v>0</v>
      </c>
      <c r="H28" s="106">
        <f t="shared" si="2"/>
        <v>0</v>
      </c>
      <c r="I28" s="106">
        <f t="shared" si="2"/>
        <v>0</v>
      </c>
      <c r="J28" s="106">
        <f t="shared" si="2"/>
        <v>4121229.12</v>
      </c>
      <c r="K28" s="106">
        <f t="shared" si="2"/>
        <v>3935400</v>
      </c>
      <c r="L28" s="106">
        <f t="shared" si="2"/>
        <v>0</v>
      </c>
      <c r="M28" s="106">
        <f t="shared" si="2"/>
        <v>0</v>
      </c>
      <c r="N28" s="106">
        <f t="shared" si="2"/>
        <v>0</v>
      </c>
      <c r="O28" s="106">
        <f t="shared" si="2"/>
        <v>185829.12</v>
      </c>
    </row>
  </sheetData>
  <mergeCells count="12">
    <mergeCell ref="A3:O3"/>
    <mergeCell ref="A4:D4"/>
    <mergeCell ref="R4:S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D16" sqref="D16:D27"/>
    </sheetView>
  </sheetViews>
  <sheetFormatPr defaultColWidth="9.14166666666667" defaultRowHeight="14.25" customHeight="1" outlineLevelCol="3"/>
  <cols>
    <col min="1" max="1" width="45.625" customWidth="1"/>
    <col min="2" max="2" width="38.5" customWidth="1"/>
    <col min="3" max="3" width="48.575" customWidth="1"/>
    <col min="4" max="4" width="37.75" customWidth="1"/>
  </cols>
  <sheetData>
    <row r="1" customHeight="1" spans="1:4">
      <c r="A1" s="1"/>
      <c r="B1" s="1"/>
      <c r="C1" s="1"/>
      <c r="D1" s="1"/>
    </row>
    <row r="2" customHeight="1" spans="1:4">
      <c r="D2" s="98" t="s">
        <v>115</v>
      </c>
    </row>
    <row r="3" ht="31.5" customHeight="1" spans="1:4">
      <c r="A3" s="52" t="s">
        <v>116</v>
      </c>
      <c r="B3" s="150"/>
      <c r="C3" s="150"/>
      <c r="D3" s="150"/>
    </row>
    <row r="4" ht="17.25" customHeight="1" spans="1:4">
      <c r="A4" s="5" t="str">
        <f>"单位名称："&amp;"昆明市西山区妇幼健康服务中心"</f>
        <v>单位名称：昆明市西山区妇幼健康服务中心</v>
      </c>
      <c r="B4" s="151"/>
      <c r="C4" s="151"/>
      <c r="D4" s="100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26" t="s">
        <v>5</v>
      </c>
      <c r="B6" s="152" t="s">
        <v>6</v>
      </c>
      <c r="C6" s="26" t="s">
        <v>117</v>
      </c>
      <c r="D6" s="152" t="s">
        <v>6</v>
      </c>
    </row>
    <row r="7" ht="14.15" customHeight="1" spans="1:4">
      <c r="A7" s="28"/>
      <c r="B7" s="17"/>
      <c r="C7" s="28"/>
      <c r="D7" s="17"/>
    </row>
    <row r="8" ht="21" customHeight="1" spans="1:4">
      <c r="A8" s="153" t="s">
        <v>118</v>
      </c>
      <c r="B8" s="154">
        <v>13977698.04</v>
      </c>
      <c r="C8" s="155" t="s">
        <v>119</v>
      </c>
      <c r="D8" s="154">
        <v>13977698.04</v>
      </c>
    </row>
    <row r="9" ht="21" customHeight="1" spans="1:4">
      <c r="A9" s="156" t="s">
        <v>120</v>
      </c>
      <c r="B9" s="154">
        <v>13977698.04</v>
      </c>
      <c r="C9" s="157" t="s">
        <v>121</v>
      </c>
      <c r="D9" s="154"/>
    </row>
    <row r="10" ht="21" customHeight="1" spans="1:4">
      <c r="A10" s="156" t="s">
        <v>122</v>
      </c>
      <c r="B10" s="154"/>
      <c r="C10" s="157" t="s">
        <v>123</v>
      </c>
      <c r="D10" s="154"/>
    </row>
    <row r="11" ht="21" customHeight="1" spans="1:4">
      <c r="A11" s="156" t="s">
        <v>124</v>
      </c>
      <c r="B11" s="154"/>
      <c r="C11" s="157" t="s">
        <v>125</v>
      </c>
      <c r="D11" s="154"/>
    </row>
    <row r="12" ht="21" customHeight="1" spans="1:4">
      <c r="A12" s="158" t="s">
        <v>126</v>
      </c>
      <c r="B12" s="154"/>
      <c r="C12" s="157" t="s">
        <v>127</v>
      </c>
      <c r="D12" s="154"/>
    </row>
    <row r="13" ht="21" customHeight="1" spans="1:4">
      <c r="A13" s="156" t="s">
        <v>120</v>
      </c>
      <c r="B13" s="154"/>
      <c r="C13" s="157" t="s">
        <v>128</v>
      </c>
      <c r="D13" s="154"/>
    </row>
    <row r="14" ht="21" customHeight="1" spans="1:4">
      <c r="A14" s="159" t="s">
        <v>122</v>
      </c>
      <c r="B14" s="160"/>
      <c r="C14" s="161" t="s">
        <v>129</v>
      </c>
      <c r="D14" s="160"/>
    </row>
    <row r="15" ht="21" customHeight="1" spans="1:4">
      <c r="A15" s="159" t="s">
        <v>124</v>
      </c>
      <c r="B15" s="160"/>
      <c r="C15" s="161" t="s">
        <v>130</v>
      </c>
      <c r="D15" s="160"/>
    </row>
    <row r="16" ht="21" customHeight="1" spans="1:4">
      <c r="A16" s="159"/>
      <c r="B16" s="162"/>
      <c r="C16" s="161" t="s">
        <v>131</v>
      </c>
      <c r="D16" s="160">
        <v>1604334.6</v>
      </c>
    </row>
    <row r="17" ht="21" customHeight="1" spans="1:4">
      <c r="A17" s="159"/>
      <c r="B17" s="162"/>
      <c r="C17" s="161" t="s">
        <v>132</v>
      </c>
      <c r="D17" s="160">
        <v>11519047.44</v>
      </c>
    </row>
    <row r="18" ht="21" customHeight="1" spans="1:4">
      <c r="A18" s="159"/>
      <c r="B18" s="162"/>
      <c r="C18" s="161" t="s">
        <v>133</v>
      </c>
      <c r="D18" s="160"/>
    </row>
    <row r="19" ht="21" customHeight="1" spans="1:4">
      <c r="A19" s="159"/>
      <c r="B19" s="162"/>
      <c r="C19" s="161" t="s">
        <v>134</v>
      </c>
      <c r="D19" s="160"/>
    </row>
    <row r="20" ht="21" customHeight="1" spans="1:4">
      <c r="A20" s="159"/>
      <c r="B20" s="162"/>
      <c r="C20" s="161" t="s">
        <v>135</v>
      </c>
      <c r="D20" s="160"/>
    </row>
    <row r="21" ht="21" customHeight="1" spans="1:4">
      <c r="A21" s="159"/>
      <c r="B21" s="162"/>
      <c r="C21" s="161" t="s">
        <v>136</v>
      </c>
      <c r="D21" s="160"/>
    </row>
    <row r="22" ht="21" customHeight="1" spans="1:4">
      <c r="A22" s="159"/>
      <c r="B22" s="162"/>
      <c r="C22" s="161" t="s">
        <v>137</v>
      </c>
      <c r="D22" s="160"/>
    </row>
    <row r="23" ht="21" customHeight="1" spans="1:4">
      <c r="A23" s="159"/>
      <c r="B23" s="162"/>
      <c r="C23" s="161" t="s">
        <v>138</v>
      </c>
      <c r="D23" s="160"/>
    </row>
    <row r="24" ht="21" customHeight="1" spans="1:4">
      <c r="A24" s="159"/>
      <c r="B24" s="162"/>
      <c r="C24" s="161" t="s">
        <v>139</v>
      </c>
      <c r="D24" s="160"/>
    </row>
    <row r="25" ht="21" customHeight="1" spans="1:4">
      <c r="A25" s="159"/>
      <c r="B25" s="162"/>
      <c r="C25" s="161" t="s">
        <v>140</v>
      </c>
      <c r="D25" s="160"/>
    </row>
    <row r="26" ht="21" customHeight="1" spans="1:4">
      <c r="A26" s="159"/>
      <c r="B26" s="162"/>
      <c r="C26" s="161" t="s">
        <v>141</v>
      </c>
      <c r="D26" s="160"/>
    </row>
    <row r="27" ht="21" customHeight="1" spans="1:4">
      <c r="A27" s="159"/>
      <c r="B27" s="162"/>
      <c r="C27" s="161" t="s">
        <v>142</v>
      </c>
      <c r="D27" s="160">
        <v>854316</v>
      </c>
    </row>
    <row r="28" ht="21" customHeight="1" spans="1:4">
      <c r="A28" s="159"/>
      <c r="B28" s="162"/>
      <c r="C28" s="161" t="s">
        <v>143</v>
      </c>
      <c r="D28" s="160"/>
    </row>
    <row r="29" ht="21" customHeight="1" spans="1:4">
      <c r="A29" s="159"/>
      <c r="B29" s="162"/>
      <c r="C29" s="161" t="s">
        <v>144</v>
      </c>
      <c r="D29" s="160"/>
    </row>
    <row r="30" ht="21" customHeight="1" spans="1:4">
      <c r="A30" s="159"/>
      <c r="B30" s="162"/>
      <c r="C30" s="161" t="s">
        <v>145</v>
      </c>
      <c r="D30" s="160"/>
    </row>
    <row r="31" ht="21" customHeight="1" spans="1:4">
      <c r="A31" s="159"/>
      <c r="B31" s="162"/>
      <c r="C31" s="161" t="s">
        <v>146</v>
      </c>
      <c r="D31" s="160"/>
    </row>
    <row r="32" ht="21" customHeight="1" spans="1:4">
      <c r="A32" s="159"/>
      <c r="B32" s="162"/>
      <c r="C32" s="161" t="s">
        <v>147</v>
      </c>
      <c r="D32" s="160"/>
    </row>
    <row r="33" ht="21" customHeight="1" spans="1:4">
      <c r="A33" s="159"/>
      <c r="B33" s="162"/>
      <c r="C33" s="163" t="s">
        <v>148</v>
      </c>
      <c r="D33" s="160"/>
    </row>
    <row r="34" ht="21" customHeight="1" spans="1:4">
      <c r="A34" s="159"/>
      <c r="B34" s="162"/>
      <c r="C34" s="163" t="s">
        <v>149</v>
      </c>
      <c r="D34" s="160"/>
    </row>
    <row r="35" ht="21" customHeight="1" spans="1:4">
      <c r="A35" s="164"/>
      <c r="B35" s="162"/>
      <c r="C35" s="165" t="s">
        <v>150</v>
      </c>
      <c r="D35" s="166"/>
    </row>
    <row r="36" ht="21" customHeight="1" spans="1:4">
      <c r="A36" s="164" t="s">
        <v>151</v>
      </c>
      <c r="B36" s="167">
        <f>B8</f>
        <v>13977698.04</v>
      </c>
      <c r="C36" s="168" t="s">
        <v>52</v>
      </c>
      <c r="D36" s="167">
        <f>D8+D35</f>
        <v>13977698.04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pane ySplit="1" topLeftCell="A8" activePane="bottomLeft" state="frozen"/>
      <selection/>
      <selection pane="bottomLeft" activeCell="C16" sqref="C16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20"/>
      <c r="F2" s="62"/>
      <c r="G2" s="62" t="s">
        <v>152</v>
      </c>
    </row>
    <row r="3" ht="39" customHeight="1" spans="1:7">
      <c r="A3" s="4" t="s">
        <v>153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"单位名称："&amp;"昆明市西山区妇幼健康服务中心"</f>
        <v>单位名称：昆明市西山区妇幼健康服务中心</v>
      </c>
      <c r="F4" s="110"/>
      <c r="G4" s="110" t="s">
        <v>2</v>
      </c>
    </row>
    <row r="5" ht="20.25" customHeight="1" spans="1:7">
      <c r="A5" s="138" t="s">
        <v>154</v>
      </c>
      <c r="B5" s="139"/>
      <c r="C5" s="140" t="s">
        <v>57</v>
      </c>
      <c r="D5" s="12" t="s">
        <v>84</v>
      </c>
      <c r="E5" s="12"/>
      <c r="F5" s="13"/>
      <c r="G5" s="140" t="s">
        <v>85</v>
      </c>
    </row>
    <row r="6" ht="20.25" customHeight="1" spans="1:7">
      <c r="A6" s="141" t="s">
        <v>75</v>
      </c>
      <c r="B6" s="142" t="s">
        <v>76</v>
      </c>
      <c r="C6" s="101"/>
      <c r="D6" s="101" t="s">
        <v>59</v>
      </c>
      <c r="E6" s="101" t="s">
        <v>155</v>
      </c>
      <c r="F6" s="101" t="s">
        <v>156</v>
      </c>
      <c r="G6" s="101"/>
    </row>
    <row r="7" ht="13.5" customHeight="1" spans="1:7">
      <c r="A7" s="143" t="s">
        <v>157</v>
      </c>
      <c r="B7" s="143" t="s">
        <v>158</v>
      </c>
      <c r="C7" s="143" t="s">
        <v>159</v>
      </c>
      <c r="D7" s="70"/>
      <c r="E7" s="143" t="s">
        <v>160</v>
      </c>
      <c r="F7" s="143" t="s">
        <v>161</v>
      </c>
      <c r="G7" s="143" t="s">
        <v>162</v>
      </c>
    </row>
    <row r="8" ht="18" customHeight="1" spans="1:7">
      <c r="A8" s="144" t="s">
        <v>86</v>
      </c>
      <c r="B8" s="144" t="s">
        <v>87</v>
      </c>
      <c r="C8" s="21">
        <f>D8+G8</f>
        <v>1604334.6</v>
      </c>
      <c r="D8" s="21">
        <f>E8+F8</f>
        <v>1585200</v>
      </c>
      <c r="E8" s="145">
        <v>1585200</v>
      </c>
      <c r="F8" s="145"/>
      <c r="G8" s="145">
        <v>19134.6</v>
      </c>
    </row>
    <row r="9" ht="18" customHeight="1" spans="1:7">
      <c r="A9" s="146" t="s">
        <v>88</v>
      </c>
      <c r="B9" s="146" t="s">
        <v>89</v>
      </c>
      <c r="C9" s="21">
        <f t="shared" ref="C9:C28" si="0">D9+G9</f>
        <v>1585200</v>
      </c>
      <c r="D9" s="21">
        <f t="shared" ref="D9:D28" si="1">E9+F9</f>
        <v>1585200</v>
      </c>
      <c r="E9" s="145">
        <v>1585200</v>
      </c>
      <c r="F9" s="145"/>
      <c r="G9" s="145"/>
    </row>
    <row r="10" ht="18" customHeight="1" spans="1:7">
      <c r="A10" s="147" t="s">
        <v>163</v>
      </c>
      <c r="B10" s="147" t="s">
        <v>90</v>
      </c>
      <c r="C10" s="21">
        <f t="shared" si="0"/>
        <v>952800</v>
      </c>
      <c r="D10" s="21">
        <f t="shared" si="1"/>
        <v>952800</v>
      </c>
      <c r="E10" s="145">
        <v>952800</v>
      </c>
      <c r="F10" s="145"/>
      <c r="G10" s="145"/>
    </row>
    <row r="11" ht="18" customHeight="1" spans="1:7">
      <c r="A11" s="147" t="s">
        <v>164</v>
      </c>
      <c r="B11" s="147" t="s">
        <v>91</v>
      </c>
      <c r="C11" s="21">
        <f t="shared" si="0"/>
        <v>632400</v>
      </c>
      <c r="D11" s="21">
        <f t="shared" si="1"/>
        <v>632400</v>
      </c>
      <c r="E11" s="145">
        <v>632400</v>
      </c>
      <c r="F11" s="145"/>
      <c r="G11" s="145"/>
    </row>
    <row r="12" ht="18" customHeight="1" spans="1:7">
      <c r="A12" s="146" t="s">
        <v>92</v>
      </c>
      <c r="B12" s="146" t="s">
        <v>93</v>
      </c>
      <c r="C12" s="21">
        <f t="shared" si="0"/>
        <v>19134.6</v>
      </c>
      <c r="D12" s="21">
        <f t="shared" si="1"/>
        <v>0</v>
      </c>
      <c r="E12" s="145"/>
      <c r="F12" s="145"/>
      <c r="G12" s="145">
        <v>19134.6</v>
      </c>
    </row>
    <row r="13" ht="18" customHeight="1" spans="1:7">
      <c r="A13" s="147" t="s">
        <v>165</v>
      </c>
      <c r="B13" s="147" t="s">
        <v>94</v>
      </c>
      <c r="C13" s="21">
        <f t="shared" si="0"/>
        <v>19134.6</v>
      </c>
      <c r="D13" s="21">
        <f t="shared" si="1"/>
        <v>0</v>
      </c>
      <c r="E13" s="145"/>
      <c r="F13" s="145"/>
      <c r="G13" s="145">
        <v>19134.6</v>
      </c>
    </row>
    <row r="14" ht="18" customHeight="1" spans="1:7">
      <c r="A14" s="144" t="s">
        <v>95</v>
      </c>
      <c r="B14" s="144" t="s">
        <v>96</v>
      </c>
      <c r="C14" s="21">
        <f t="shared" si="0"/>
        <v>11519047.44</v>
      </c>
      <c r="D14" s="21">
        <f t="shared" si="1"/>
        <v>9640099.73</v>
      </c>
      <c r="E14" s="145">
        <v>8822893.72</v>
      </c>
      <c r="F14" s="145">
        <v>817206.01</v>
      </c>
      <c r="G14" s="145">
        <v>1878947.71</v>
      </c>
    </row>
    <row r="15" ht="18" customHeight="1" spans="1:7">
      <c r="A15" s="146" t="s">
        <v>97</v>
      </c>
      <c r="B15" s="146" t="s">
        <v>98</v>
      </c>
      <c r="C15" s="21">
        <f t="shared" si="0"/>
        <v>10633826.4</v>
      </c>
      <c r="D15" s="21">
        <f t="shared" si="1"/>
        <v>8764878.69</v>
      </c>
      <c r="E15" s="145">
        <v>7947672.68</v>
      </c>
      <c r="F15" s="145">
        <v>817206.01</v>
      </c>
      <c r="G15" s="145">
        <v>1868947.71</v>
      </c>
    </row>
    <row r="16" ht="18" customHeight="1" spans="1:7">
      <c r="A16" s="147" t="s">
        <v>166</v>
      </c>
      <c r="B16" s="147" t="s">
        <v>99</v>
      </c>
      <c r="C16" s="21">
        <f t="shared" si="0"/>
        <v>8844878.69</v>
      </c>
      <c r="D16" s="21">
        <f t="shared" si="1"/>
        <v>8764878.69</v>
      </c>
      <c r="E16" s="145">
        <v>7947672.68</v>
      </c>
      <c r="F16" s="145">
        <v>817206.01</v>
      </c>
      <c r="G16" s="145">
        <v>80000</v>
      </c>
    </row>
    <row r="17" ht="18" customHeight="1" spans="1:7">
      <c r="A17" s="147" t="s">
        <v>167</v>
      </c>
      <c r="B17" s="147" t="s">
        <v>100</v>
      </c>
      <c r="C17" s="21">
        <f t="shared" si="0"/>
        <v>1380247.71</v>
      </c>
      <c r="D17" s="21">
        <f t="shared" si="1"/>
        <v>0</v>
      </c>
      <c r="E17" s="145"/>
      <c r="F17" s="145"/>
      <c r="G17" s="145">
        <v>1380247.71</v>
      </c>
    </row>
    <row r="18" ht="18" customHeight="1" spans="1:7">
      <c r="A18" s="147" t="s">
        <v>168</v>
      </c>
      <c r="B18" s="147" t="s">
        <v>101</v>
      </c>
      <c r="C18" s="21">
        <f t="shared" si="0"/>
        <v>408700</v>
      </c>
      <c r="D18" s="21">
        <f t="shared" si="1"/>
        <v>0</v>
      </c>
      <c r="E18" s="145"/>
      <c r="F18" s="145"/>
      <c r="G18" s="145">
        <v>408700</v>
      </c>
    </row>
    <row r="19" ht="18" customHeight="1" spans="1:7">
      <c r="A19" s="146" t="s">
        <v>102</v>
      </c>
      <c r="B19" s="146" t="s">
        <v>103</v>
      </c>
      <c r="C19" s="21">
        <f t="shared" si="0"/>
        <v>875221.04</v>
      </c>
      <c r="D19" s="21">
        <f t="shared" si="1"/>
        <v>875221.04</v>
      </c>
      <c r="E19" s="145">
        <v>875221.04</v>
      </c>
      <c r="F19" s="145"/>
      <c r="G19" s="145"/>
    </row>
    <row r="20" ht="18" customHeight="1" spans="1:7">
      <c r="A20" s="147" t="s">
        <v>169</v>
      </c>
      <c r="B20" s="147" t="s">
        <v>104</v>
      </c>
      <c r="C20" s="21">
        <f t="shared" si="0"/>
        <v>447650</v>
      </c>
      <c r="D20" s="21">
        <f t="shared" si="1"/>
        <v>447650</v>
      </c>
      <c r="E20" s="145">
        <v>447650</v>
      </c>
      <c r="F20" s="145"/>
      <c r="G20" s="145"/>
    </row>
    <row r="21" ht="18" customHeight="1" spans="1:7">
      <c r="A21" s="147" t="s">
        <v>170</v>
      </c>
      <c r="B21" s="147" t="s">
        <v>105</v>
      </c>
      <c r="C21" s="21">
        <f t="shared" si="0"/>
        <v>368955</v>
      </c>
      <c r="D21" s="21">
        <f t="shared" si="1"/>
        <v>368955</v>
      </c>
      <c r="E21" s="145">
        <v>368955</v>
      </c>
      <c r="F21" s="145"/>
      <c r="G21" s="145"/>
    </row>
    <row r="22" ht="18" customHeight="1" spans="1:7">
      <c r="A22" s="147" t="s">
        <v>171</v>
      </c>
      <c r="B22" s="147" t="s">
        <v>106</v>
      </c>
      <c r="C22" s="21">
        <f t="shared" si="0"/>
        <v>58616.04</v>
      </c>
      <c r="D22" s="21">
        <f t="shared" si="1"/>
        <v>58616.04</v>
      </c>
      <c r="E22" s="145">
        <v>58616.04</v>
      </c>
      <c r="F22" s="145"/>
      <c r="G22" s="145"/>
    </row>
    <row r="23" ht="18" customHeight="1" spans="1:7">
      <c r="A23" s="146" t="s">
        <v>107</v>
      </c>
      <c r="B23" s="146" t="s">
        <v>108</v>
      </c>
      <c r="C23" s="21">
        <f t="shared" si="0"/>
        <v>10000</v>
      </c>
      <c r="D23" s="21">
        <f t="shared" si="1"/>
        <v>0</v>
      </c>
      <c r="E23" s="145"/>
      <c r="F23" s="145"/>
      <c r="G23" s="145">
        <v>10000</v>
      </c>
    </row>
    <row r="24" ht="18" customHeight="1" spans="1:7">
      <c r="A24" s="147" t="s">
        <v>172</v>
      </c>
      <c r="B24" s="147" t="s">
        <v>108</v>
      </c>
      <c r="C24" s="21">
        <f t="shared" si="0"/>
        <v>10000</v>
      </c>
      <c r="D24" s="21">
        <f t="shared" si="1"/>
        <v>0</v>
      </c>
      <c r="E24" s="145"/>
      <c r="F24" s="145"/>
      <c r="G24" s="145">
        <v>10000</v>
      </c>
    </row>
    <row r="25" ht="18" customHeight="1" spans="1:7">
      <c r="A25" s="144" t="s">
        <v>109</v>
      </c>
      <c r="B25" s="144" t="s">
        <v>110</v>
      </c>
      <c r="C25" s="21">
        <f t="shared" si="0"/>
        <v>854316</v>
      </c>
      <c r="D25" s="21">
        <f t="shared" si="1"/>
        <v>854316</v>
      </c>
      <c r="E25" s="145">
        <v>854316</v>
      </c>
      <c r="F25" s="145"/>
      <c r="G25" s="145"/>
    </row>
    <row r="26" ht="18" customHeight="1" spans="1:7">
      <c r="A26" s="146" t="s">
        <v>111</v>
      </c>
      <c r="B26" s="146" t="s">
        <v>112</v>
      </c>
      <c r="C26" s="21">
        <f t="shared" si="0"/>
        <v>854316</v>
      </c>
      <c r="D26" s="21">
        <f t="shared" si="1"/>
        <v>854316</v>
      </c>
      <c r="E26" s="145">
        <v>854316</v>
      </c>
      <c r="F26" s="145"/>
      <c r="G26" s="145"/>
    </row>
    <row r="27" ht="18" customHeight="1" spans="1:7">
      <c r="A27" s="147" t="s">
        <v>173</v>
      </c>
      <c r="B27" s="147" t="s">
        <v>113</v>
      </c>
      <c r="C27" s="21">
        <f t="shared" si="0"/>
        <v>854316</v>
      </c>
      <c r="D27" s="21">
        <f t="shared" si="1"/>
        <v>854316</v>
      </c>
      <c r="E27" s="145">
        <v>854316</v>
      </c>
      <c r="F27" s="145"/>
      <c r="G27" s="145"/>
    </row>
    <row r="28" ht="18" customHeight="1" spans="1:7">
      <c r="A28" s="148" t="s">
        <v>114</v>
      </c>
      <c r="B28" s="149" t="s">
        <v>114</v>
      </c>
      <c r="C28" s="21">
        <f t="shared" si="0"/>
        <v>13977698.04</v>
      </c>
      <c r="D28" s="21">
        <f t="shared" si="1"/>
        <v>12079615.73</v>
      </c>
      <c r="E28" s="21">
        <f>E8+E14+E25</f>
        <v>11262409.72</v>
      </c>
      <c r="F28" s="21">
        <f>F8+F14+F25</f>
        <v>817206.01</v>
      </c>
      <c r="G28" s="21">
        <f>G8+G14+G25</f>
        <v>1898082.31</v>
      </c>
    </row>
  </sheetData>
  <mergeCells count="7">
    <mergeCell ref="A3:G3"/>
    <mergeCell ref="A4:E4"/>
    <mergeCell ref="A5:B5"/>
    <mergeCell ref="D5:F5"/>
    <mergeCell ref="A28:B28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9" sqref="C9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3"/>
      <c r="B2" s="133"/>
      <c r="C2" s="67"/>
      <c r="F2" s="66" t="s">
        <v>174</v>
      </c>
    </row>
    <row r="3" ht="25.5" customHeight="1" spans="1:6">
      <c r="A3" s="134" t="s">
        <v>175</v>
      </c>
      <c r="B3" s="134"/>
      <c r="C3" s="134"/>
      <c r="D3" s="134"/>
      <c r="E3" s="134"/>
      <c r="F3" s="134"/>
    </row>
    <row r="4" ht="15.75" customHeight="1" spans="1:6">
      <c r="A4" s="5" t="str">
        <f>"单位名称："&amp;"昆明市西山区妇幼健康服务中心"</f>
        <v>单位名称：昆明市西山区妇幼健康服务中心</v>
      </c>
      <c r="B4" s="133"/>
      <c r="C4" s="67"/>
      <c r="F4" s="66" t="s">
        <v>176</v>
      </c>
    </row>
    <row r="5" ht="19.5" customHeight="1" spans="1:6">
      <c r="A5" s="10" t="s">
        <v>177</v>
      </c>
      <c r="B5" s="26" t="s">
        <v>178</v>
      </c>
      <c r="C5" s="11" t="s">
        <v>179</v>
      </c>
      <c r="D5" s="12"/>
      <c r="E5" s="13"/>
      <c r="F5" s="26" t="s">
        <v>180</v>
      </c>
    </row>
    <row r="6" ht="19.5" customHeight="1" spans="1:6">
      <c r="A6" s="17"/>
      <c r="B6" s="28"/>
      <c r="C6" s="70" t="s">
        <v>59</v>
      </c>
      <c r="D6" s="70" t="s">
        <v>181</v>
      </c>
      <c r="E6" s="70" t="s">
        <v>182</v>
      </c>
      <c r="F6" s="28"/>
    </row>
    <row r="7" ht="18.75" customHeight="1" spans="1:6">
      <c r="A7" s="135">
        <v>1</v>
      </c>
      <c r="B7" s="135">
        <v>2</v>
      </c>
      <c r="C7" s="136">
        <v>3</v>
      </c>
      <c r="D7" s="135">
        <v>4</v>
      </c>
      <c r="E7" s="135">
        <v>5</v>
      </c>
      <c r="F7" s="135">
        <v>6</v>
      </c>
    </row>
    <row r="8" ht="18.75" customHeight="1" spans="1:6">
      <c r="A8" s="106">
        <f>B8+C8+F8</f>
        <v>37000</v>
      </c>
      <c r="B8" s="106"/>
      <c r="C8" s="137">
        <f>D8+E8</f>
        <v>37000</v>
      </c>
      <c r="D8" s="106"/>
      <c r="E8" s="106">
        <v>37000</v>
      </c>
      <c r="F8" s="106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5"/>
  <sheetViews>
    <sheetView showZeros="0" workbookViewId="0">
      <pane ySplit="1" topLeftCell="A4" activePane="bottomLeft" state="frozen"/>
      <selection/>
      <selection pane="bottomLeft" activeCell="H45" sqref="H45"/>
    </sheetView>
  </sheetViews>
  <sheetFormatPr defaultColWidth="9.14166666666667" defaultRowHeight="14.25" customHeight="1"/>
  <cols>
    <col min="1" max="1" width="38.75" customWidth="1"/>
    <col min="2" max="3" width="23.85" customWidth="1"/>
    <col min="4" max="4" width="14.6" customWidth="1"/>
    <col min="5" max="5" width="26.7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20"/>
      <c r="W2" s="62" t="s">
        <v>183</v>
      </c>
    </row>
    <row r="3" ht="27.75" customHeight="1" spans="1:23">
      <c r="A3" s="25" t="s">
        <v>184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3.5" customHeight="1" spans="1:23">
      <c r="A4" s="5" t="str">
        <f>"单位名称："&amp;"昆明市西山区妇幼健康服务中心"</f>
        <v>单位名称：昆明市西山区妇幼健康服务中心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0"/>
      <c r="W4" s="110" t="s">
        <v>176</v>
      </c>
    </row>
    <row r="5" ht="21.75" customHeight="1" spans="1:23">
      <c r="A5" s="9" t="s">
        <v>185</v>
      </c>
      <c r="B5" s="9" t="s">
        <v>186</v>
      </c>
      <c r="C5" s="9" t="s">
        <v>187</v>
      </c>
      <c r="D5" s="10" t="s">
        <v>188</v>
      </c>
      <c r="E5" s="10" t="s">
        <v>189</v>
      </c>
      <c r="F5" s="10" t="s">
        <v>190</v>
      </c>
      <c r="G5" s="10" t="s">
        <v>191</v>
      </c>
      <c r="H5" s="70" t="s">
        <v>192</v>
      </c>
      <c r="I5" s="70"/>
      <c r="J5" s="70"/>
      <c r="K5" s="70"/>
      <c r="L5" s="122"/>
      <c r="M5" s="122"/>
      <c r="N5" s="122"/>
      <c r="O5" s="122"/>
      <c r="P5" s="122"/>
      <c r="Q5" s="54"/>
      <c r="R5" s="70"/>
      <c r="S5" s="70"/>
      <c r="T5" s="70"/>
      <c r="U5" s="70"/>
      <c r="V5" s="70"/>
      <c r="W5" s="70"/>
    </row>
    <row r="6" ht="21.75" customHeight="1" spans="1:23">
      <c r="A6" s="14"/>
      <c r="B6" s="14"/>
      <c r="C6" s="14"/>
      <c r="D6" s="15"/>
      <c r="E6" s="15"/>
      <c r="F6" s="15"/>
      <c r="G6" s="15"/>
      <c r="H6" s="70" t="s">
        <v>57</v>
      </c>
      <c r="I6" s="54" t="s">
        <v>60</v>
      </c>
      <c r="J6" s="54"/>
      <c r="K6" s="54"/>
      <c r="L6" s="122"/>
      <c r="M6" s="122"/>
      <c r="N6" s="122" t="s">
        <v>193</v>
      </c>
      <c r="O6" s="122"/>
      <c r="P6" s="122"/>
      <c r="Q6" s="54" t="s">
        <v>63</v>
      </c>
      <c r="R6" s="70" t="s">
        <v>78</v>
      </c>
      <c r="S6" s="54"/>
      <c r="T6" s="54"/>
      <c r="U6" s="54"/>
      <c r="V6" s="54"/>
      <c r="W6" s="54"/>
    </row>
    <row r="7" ht="15" customHeight="1" spans="1:23">
      <c r="A7" s="16"/>
      <c r="B7" s="16"/>
      <c r="C7" s="16"/>
      <c r="D7" s="17"/>
      <c r="E7" s="17"/>
      <c r="F7" s="17"/>
      <c r="G7" s="17"/>
      <c r="H7" s="70"/>
      <c r="I7" s="54" t="s">
        <v>194</v>
      </c>
      <c r="J7" s="54" t="s">
        <v>195</v>
      </c>
      <c r="K7" s="54" t="s">
        <v>196</v>
      </c>
      <c r="L7" s="128" t="s">
        <v>197</v>
      </c>
      <c r="M7" s="128" t="s">
        <v>198</v>
      </c>
      <c r="N7" s="128" t="s">
        <v>60</v>
      </c>
      <c r="O7" s="128" t="s">
        <v>61</v>
      </c>
      <c r="P7" s="128" t="s">
        <v>62</v>
      </c>
      <c r="Q7" s="54"/>
      <c r="R7" s="54" t="s">
        <v>59</v>
      </c>
      <c r="S7" s="54" t="s">
        <v>70</v>
      </c>
      <c r="T7" s="54" t="s">
        <v>199</v>
      </c>
      <c r="U7" s="54" t="s">
        <v>66</v>
      </c>
      <c r="V7" s="54" t="s">
        <v>67</v>
      </c>
      <c r="W7" s="54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70"/>
      <c r="I8" s="54"/>
      <c r="J8" s="54"/>
      <c r="K8" s="54"/>
      <c r="L8" s="128"/>
      <c r="M8" s="128"/>
      <c r="N8" s="128"/>
      <c r="O8" s="128"/>
      <c r="P8" s="128"/>
      <c r="Q8" s="54"/>
      <c r="R8" s="54"/>
      <c r="S8" s="54"/>
      <c r="T8" s="54"/>
      <c r="U8" s="54"/>
      <c r="V8" s="54"/>
      <c r="W8" s="54"/>
    </row>
    <row r="9" ht="15" customHeight="1" spans="1:23">
      <c r="A9" s="129">
        <v>1</v>
      </c>
      <c r="B9" s="129">
        <v>2</v>
      </c>
      <c r="C9" s="129">
        <v>3</v>
      </c>
      <c r="D9" s="129">
        <v>4</v>
      </c>
      <c r="E9" s="129">
        <v>5</v>
      </c>
      <c r="F9" s="129">
        <v>6</v>
      </c>
      <c r="G9" s="129">
        <v>7</v>
      </c>
      <c r="H9" s="129">
        <v>8</v>
      </c>
      <c r="I9" s="129">
        <v>9</v>
      </c>
      <c r="J9" s="129">
        <v>10</v>
      </c>
      <c r="K9" s="129">
        <v>11</v>
      </c>
      <c r="L9" s="129">
        <v>12</v>
      </c>
      <c r="M9" s="129">
        <v>13</v>
      </c>
      <c r="N9" s="129">
        <v>14</v>
      </c>
      <c r="O9" s="129">
        <v>15</v>
      </c>
      <c r="P9" s="129">
        <v>16</v>
      </c>
      <c r="Q9" s="129">
        <v>17</v>
      </c>
      <c r="R9" s="129">
        <v>18</v>
      </c>
      <c r="S9" s="129">
        <v>19</v>
      </c>
      <c r="T9" s="129">
        <v>20</v>
      </c>
      <c r="U9" s="129">
        <v>21</v>
      </c>
      <c r="V9" s="129">
        <v>22</v>
      </c>
      <c r="W9" s="129">
        <v>23</v>
      </c>
    </row>
    <row r="10" ht="30" customHeight="1" spans="1:23">
      <c r="A10" s="130" t="s">
        <v>200</v>
      </c>
      <c r="B10" s="130" t="s">
        <v>201</v>
      </c>
      <c r="C10" s="130" t="s">
        <v>202</v>
      </c>
      <c r="D10" s="130" t="s">
        <v>166</v>
      </c>
      <c r="E10" s="130" t="s">
        <v>99</v>
      </c>
      <c r="F10" s="130" t="s">
        <v>203</v>
      </c>
      <c r="G10" s="130" t="s">
        <v>204</v>
      </c>
      <c r="H10" s="21">
        <f t="shared" ref="H10:H28" si="0">L10</f>
        <v>8008.09</v>
      </c>
      <c r="I10" s="21"/>
      <c r="J10" s="21"/>
      <c r="K10" s="21"/>
      <c r="L10" s="131">
        <v>8008.09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30" customHeight="1" spans="1:23">
      <c r="A11" s="130" t="s">
        <v>200</v>
      </c>
      <c r="B11" s="130" t="s">
        <v>205</v>
      </c>
      <c r="C11" s="130" t="s">
        <v>206</v>
      </c>
      <c r="D11" s="130" t="s">
        <v>166</v>
      </c>
      <c r="E11" s="130" t="s">
        <v>99</v>
      </c>
      <c r="F11" s="130" t="s">
        <v>207</v>
      </c>
      <c r="G11" s="130" t="s">
        <v>208</v>
      </c>
      <c r="H11" s="21">
        <f t="shared" si="0"/>
        <v>18600</v>
      </c>
      <c r="I11" s="21"/>
      <c r="J11" s="21"/>
      <c r="K11" s="21"/>
      <c r="L11" s="21">
        <v>18600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0" customHeight="1" spans="1:23">
      <c r="A12" s="130" t="s">
        <v>200</v>
      </c>
      <c r="B12" s="130" t="s">
        <v>209</v>
      </c>
      <c r="C12" s="130" t="s">
        <v>210</v>
      </c>
      <c r="D12" s="130" t="s">
        <v>164</v>
      </c>
      <c r="E12" s="130" t="s">
        <v>91</v>
      </c>
      <c r="F12" s="130" t="s">
        <v>211</v>
      </c>
      <c r="G12" s="130" t="s">
        <v>212</v>
      </c>
      <c r="H12" s="21">
        <f t="shared" si="0"/>
        <v>446400</v>
      </c>
      <c r="I12" s="21"/>
      <c r="J12" s="21"/>
      <c r="K12" s="21"/>
      <c r="L12" s="131">
        <v>446400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30" customHeight="1" spans="1:23">
      <c r="A13" s="130" t="s">
        <v>200</v>
      </c>
      <c r="B13" s="130" t="s">
        <v>209</v>
      </c>
      <c r="C13" s="130" t="s">
        <v>210</v>
      </c>
      <c r="D13" s="130" t="s">
        <v>164</v>
      </c>
      <c r="E13" s="130" t="s">
        <v>91</v>
      </c>
      <c r="F13" s="130" t="s">
        <v>211</v>
      </c>
      <c r="G13" s="130" t="s">
        <v>212</v>
      </c>
      <c r="H13" s="21">
        <f t="shared" si="0"/>
        <v>186000</v>
      </c>
      <c r="I13" s="21"/>
      <c r="J13" s="21"/>
      <c r="K13" s="21"/>
      <c r="L13" s="131">
        <v>186000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30" customHeight="1" spans="1:23">
      <c r="A14" s="130" t="s">
        <v>200</v>
      </c>
      <c r="B14" s="130" t="s">
        <v>213</v>
      </c>
      <c r="C14" s="130" t="s">
        <v>214</v>
      </c>
      <c r="D14" s="130" t="s">
        <v>166</v>
      </c>
      <c r="E14" s="130" t="s">
        <v>99</v>
      </c>
      <c r="F14" s="130" t="s">
        <v>215</v>
      </c>
      <c r="G14" s="130" t="s">
        <v>216</v>
      </c>
      <c r="H14" s="21">
        <f t="shared" si="0"/>
        <v>2442396</v>
      </c>
      <c r="I14" s="21"/>
      <c r="J14" s="21"/>
      <c r="K14" s="21"/>
      <c r="L14" s="131">
        <v>2442396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30" customHeight="1" spans="1:23">
      <c r="A15" s="130" t="s">
        <v>200</v>
      </c>
      <c r="B15" s="130" t="s">
        <v>213</v>
      </c>
      <c r="C15" s="130" t="s">
        <v>214</v>
      </c>
      <c r="D15" s="130" t="s">
        <v>166</v>
      </c>
      <c r="E15" s="130" t="s">
        <v>99</v>
      </c>
      <c r="F15" s="130" t="s">
        <v>217</v>
      </c>
      <c r="G15" s="130" t="s">
        <v>218</v>
      </c>
      <c r="H15" s="21">
        <f t="shared" si="0"/>
        <v>975348</v>
      </c>
      <c r="I15" s="21"/>
      <c r="J15" s="21"/>
      <c r="K15" s="21"/>
      <c r="L15" s="131">
        <v>975348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30" customHeight="1" spans="1:23">
      <c r="A16" s="130" t="s">
        <v>200</v>
      </c>
      <c r="B16" s="130" t="s">
        <v>213</v>
      </c>
      <c r="C16" s="130" t="s">
        <v>214</v>
      </c>
      <c r="D16" s="130" t="s">
        <v>166</v>
      </c>
      <c r="E16" s="130" t="s">
        <v>99</v>
      </c>
      <c r="F16" s="130" t="s">
        <v>219</v>
      </c>
      <c r="G16" s="130" t="s">
        <v>220</v>
      </c>
      <c r="H16" s="21">
        <f t="shared" si="0"/>
        <v>203533</v>
      </c>
      <c r="I16" s="21"/>
      <c r="J16" s="21"/>
      <c r="K16" s="21"/>
      <c r="L16" s="131">
        <v>203533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0" customHeight="1" spans="1:23">
      <c r="A17" s="130" t="s">
        <v>200</v>
      </c>
      <c r="B17" s="130" t="s">
        <v>213</v>
      </c>
      <c r="C17" s="130" t="s">
        <v>214</v>
      </c>
      <c r="D17" s="130" t="s">
        <v>166</v>
      </c>
      <c r="E17" s="130" t="s">
        <v>99</v>
      </c>
      <c r="F17" s="130" t="s">
        <v>221</v>
      </c>
      <c r="G17" s="130" t="s">
        <v>222</v>
      </c>
      <c r="H17" s="21">
        <f t="shared" si="0"/>
        <v>490440</v>
      </c>
      <c r="I17" s="21"/>
      <c r="J17" s="21"/>
      <c r="K17" s="21"/>
      <c r="L17" s="131">
        <v>490440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30" customHeight="1" spans="1:23">
      <c r="A18" s="130" t="s">
        <v>200</v>
      </c>
      <c r="B18" s="130" t="s">
        <v>213</v>
      </c>
      <c r="C18" s="130" t="s">
        <v>214</v>
      </c>
      <c r="D18" s="130" t="s">
        <v>166</v>
      </c>
      <c r="E18" s="130" t="s">
        <v>99</v>
      </c>
      <c r="F18" s="130" t="s">
        <v>221</v>
      </c>
      <c r="G18" s="130" t="s">
        <v>222</v>
      </c>
      <c r="H18" s="21">
        <f t="shared" si="0"/>
        <v>918720</v>
      </c>
      <c r="I18" s="21"/>
      <c r="J18" s="21"/>
      <c r="K18" s="21"/>
      <c r="L18" s="131">
        <v>918720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30" customHeight="1" spans="1:23">
      <c r="A19" s="130" t="s">
        <v>200</v>
      </c>
      <c r="B19" s="130" t="s">
        <v>223</v>
      </c>
      <c r="C19" s="130" t="s">
        <v>224</v>
      </c>
      <c r="D19" s="130" t="s">
        <v>163</v>
      </c>
      <c r="E19" s="130" t="s">
        <v>90</v>
      </c>
      <c r="F19" s="130" t="s">
        <v>225</v>
      </c>
      <c r="G19" s="132" t="s">
        <v>226</v>
      </c>
      <c r="H19" s="21">
        <f t="shared" si="0"/>
        <v>952800</v>
      </c>
      <c r="I19" s="21"/>
      <c r="J19" s="21"/>
      <c r="K19" s="21"/>
      <c r="L19" s="131">
        <v>952800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0" customHeight="1" spans="1:23">
      <c r="A20" s="130" t="s">
        <v>200</v>
      </c>
      <c r="B20" s="130" t="s">
        <v>223</v>
      </c>
      <c r="C20" s="130" t="s">
        <v>224</v>
      </c>
      <c r="D20" s="130" t="s">
        <v>169</v>
      </c>
      <c r="E20" s="130" t="s">
        <v>104</v>
      </c>
      <c r="F20" s="130" t="s">
        <v>227</v>
      </c>
      <c r="G20" s="130" t="s">
        <v>228</v>
      </c>
      <c r="H20" s="21">
        <f t="shared" si="0"/>
        <v>447650</v>
      </c>
      <c r="I20" s="21"/>
      <c r="J20" s="21"/>
      <c r="K20" s="21"/>
      <c r="L20" s="131">
        <v>447650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0" customHeight="1" spans="1:23">
      <c r="A21" s="130" t="s">
        <v>200</v>
      </c>
      <c r="B21" s="130" t="s">
        <v>223</v>
      </c>
      <c r="C21" s="130" t="s">
        <v>224</v>
      </c>
      <c r="D21" s="130" t="s">
        <v>170</v>
      </c>
      <c r="E21" s="130" t="s">
        <v>105</v>
      </c>
      <c r="F21" s="130" t="s">
        <v>229</v>
      </c>
      <c r="G21" s="130" t="s">
        <v>230</v>
      </c>
      <c r="H21" s="21">
        <f t="shared" si="0"/>
        <v>368955</v>
      </c>
      <c r="I21" s="21"/>
      <c r="J21" s="21"/>
      <c r="K21" s="21"/>
      <c r="L21" s="131">
        <v>368955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0" customHeight="1" spans="1:23">
      <c r="A22" s="130" t="s">
        <v>200</v>
      </c>
      <c r="B22" s="130" t="s">
        <v>223</v>
      </c>
      <c r="C22" s="130" t="s">
        <v>224</v>
      </c>
      <c r="D22" s="130" t="s">
        <v>166</v>
      </c>
      <c r="E22" s="130" t="s">
        <v>99</v>
      </c>
      <c r="F22" s="130" t="s">
        <v>231</v>
      </c>
      <c r="G22" s="130" t="s">
        <v>232</v>
      </c>
      <c r="H22" s="21">
        <f t="shared" si="0"/>
        <v>31987.68</v>
      </c>
      <c r="I22" s="21"/>
      <c r="J22" s="21"/>
      <c r="K22" s="21"/>
      <c r="L22" s="131">
        <v>31987.68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30" customHeight="1" spans="1:23">
      <c r="A23" s="130" t="s">
        <v>200</v>
      </c>
      <c r="B23" s="130" t="s">
        <v>223</v>
      </c>
      <c r="C23" s="130" t="s">
        <v>224</v>
      </c>
      <c r="D23" s="130" t="s">
        <v>171</v>
      </c>
      <c r="E23" s="130" t="s">
        <v>106</v>
      </c>
      <c r="F23" s="130" t="s">
        <v>231</v>
      </c>
      <c r="G23" s="130" t="s">
        <v>232</v>
      </c>
      <c r="H23" s="21">
        <f t="shared" si="0"/>
        <v>18278.04</v>
      </c>
      <c r="I23" s="21"/>
      <c r="J23" s="21"/>
      <c r="K23" s="21"/>
      <c r="L23" s="131">
        <v>18278.04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30" customHeight="1" spans="1:23">
      <c r="A24" s="130" t="s">
        <v>200</v>
      </c>
      <c r="B24" s="130" t="s">
        <v>223</v>
      </c>
      <c r="C24" s="130" t="s">
        <v>224</v>
      </c>
      <c r="D24" s="130" t="s">
        <v>171</v>
      </c>
      <c r="E24" s="130" t="s">
        <v>106</v>
      </c>
      <c r="F24" s="130" t="s">
        <v>231</v>
      </c>
      <c r="G24" s="130" t="s">
        <v>232</v>
      </c>
      <c r="H24" s="21">
        <f t="shared" si="0"/>
        <v>40338</v>
      </c>
      <c r="I24" s="21"/>
      <c r="J24" s="21"/>
      <c r="K24" s="21"/>
      <c r="L24" s="131">
        <v>40338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30" customHeight="1" spans="1:23">
      <c r="A25" s="130" t="s">
        <v>200</v>
      </c>
      <c r="B25" s="130" t="s">
        <v>233</v>
      </c>
      <c r="C25" s="130" t="s">
        <v>234</v>
      </c>
      <c r="D25" s="130" t="s">
        <v>166</v>
      </c>
      <c r="E25" s="130" t="s">
        <v>99</v>
      </c>
      <c r="F25" s="130" t="s">
        <v>235</v>
      </c>
      <c r="G25" s="130" t="s">
        <v>236</v>
      </c>
      <c r="H25" s="21">
        <f t="shared" si="0"/>
        <v>37000</v>
      </c>
      <c r="I25" s="21"/>
      <c r="J25" s="21"/>
      <c r="K25" s="21"/>
      <c r="L25" s="21">
        <v>37000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0" customHeight="1" spans="1:23">
      <c r="A26" s="130" t="s">
        <v>200</v>
      </c>
      <c r="B26" s="130" t="s">
        <v>237</v>
      </c>
      <c r="C26" s="130" t="s">
        <v>113</v>
      </c>
      <c r="D26" s="130" t="s">
        <v>173</v>
      </c>
      <c r="E26" s="130" t="s">
        <v>113</v>
      </c>
      <c r="F26" s="130" t="s">
        <v>238</v>
      </c>
      <c r="G26" s="130" t="s">
        <v>113</v>
      </c>
      <c r="H26" s="21">
        <f t="shared" si="0"/>
        <v>854316</v>
      </c>
      <c r="I26" s="21"/>
      <c r="J26" s="21"/>
      <c r="K26" s="21"/>
      <c r="L26" s="21">
        <v>854316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30" customHeight="1" spans="1:23">
      <c r="A27" s="130" t="s">
        <v>200</v>
      </c>
      <c r="B27" s="130" t="s">
        <v>239</v>
      </c>
      <c r="C27" s="130" t="s">
        <v>240</v>
      </c>
      <c r="D27" s="130" t="s">
        <v>166</v>
      </c>
      <c r="E27" s="130" t="s">
        <v>99</v>
      </c>
      <c r="F27" s="130" t="s">
        <v>241</v>
      </c>
      <c r="G27" s="130" t="s">
        <v>242</v>
      </c>
      <c r="H27" s="21">
        <f t="shared" si="0"/>
        <v>194256</v>
      </c>
      <c r="I27" s="21"/>
      <c r="J27" s="21"/>
      <c r="K27" s="21"/>
      <c r="L27" s="21">
        <v>194256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30" customHeight="1" spans="1:23">
      <c r="A28" s="130" t="s">
        <v>200</v>
      </c>
      <c r="B28" s="130" t="s">
        <v>239</v>
      </c>
      <c r="C28" s="130" t="s">
        <v>240</v>
      </c>
      <c r="D28" s="130" t="s">
        <v>166</v>
      </c>
      <c r="E28" s="130" t="s">
        <v>99</v>
      </c>
      <c r="F28" s="130" t="s">
        <v>241</v>
      </c>
      <c r="G28" s="130" t="s">
        <v>242</v>
      </c>
      <c r="H28" s="21">
        <f t="shared" si="0"/>
        <v>40992</v>
      </c>
      <c r="I28" s="21"/>
      <c r="J28" s="21"/>
      <c r="K28" s="21"/>
      <c r="L28" s="21">
        <v>40992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30" customHeight="1" spans="1:23">
      <c r="A29" s="130" t="s">
        <v>200</v>
      </c>
      <c r="B29" s="130" t="s">
        <v>243</v>
      </c>
      <c r="C29" s="130" t="s">
        <v>244</v>
      </c>
      <c r="D29" s="130" t="s">
        <v>166</v>
      </c>
      <c r="E29" s="130" t="s">
        <v>99</v>
      </c>
      <c r="F29" s="130" t="s">
        <v>207</v>
      </c>
      <c r="G29" s="130" t="s">
        <v>208</v>
      </c>
      <c r="H29" s="21">
        <f t="shared" ref="H29:H48" si="1">L29</f>
        <v>77500</v>
      </c>
      <c r="I29" s="21"/>
      <c r="J29" s="21"/>
      <c r="K29" s="21"/>
      <c r="L29" s="131">
        <v>77500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30" customHeight="1" spans="1:23">
      <c r="A30" s="130" t="s">
        <v>200</v>
      </c>
      <c r="B30" s="130" t="s">
        <v>243</v>
      </c>
      <c r="C30" s="130" t="s">
        <v>244</v>
      </c>
      <c r="D30" s="130" t="s">
        <v>166</v>
      </c>
      <c r="E30" s="130" t="s">
        <v>99</v>
      </c>
      <c r="F30" s="130" t="s">
        <v>245</v>
      </c>
      <c r="G30" s="130" t="s">
        <v>246</v>
      </c>
      <c r="H30" s="21">
        <f t="shared" si="1"/>
        <v>50000</v>
      </c>
      <c r="I30" s="21"/>
      <c r="J30" s="21"/>
      <c r="K30" s="21"/>
      <c r="L30" s="131">
        <v>50000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30" customHeight="1" spans="1:23">
      <c r="A31" s="130" t="s">
        <v>200</v>
      </c>
      <c r="B31" s="130" t="s">
        <v>243</v>
      </c>
      <c r="C31" s="130" t="s">
        <v>244</v>
      </c>
      <c r="D31" s="130" t="s">
        <v>166</v>
      </c>
      <c r="E31" s="130" t="s">
        <v>99</v>
      </c>
      <c r="F31" s="130" t="s">
        <v>247</v>
      </c>
      <c r="G31" s="130" t="s">
        <v>248</v>
      </c>
      <c r="H31" s="21">
        <f t="shared" si="1"/>
        <v>17500</v>
      </c>
      <c r="I31" s="21"/>
      <c r="J31" s="21"/>
      <c r="K31" s="21"/>
      <c r="L31" s="131">
        <v>17500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30" customHeight="1" spans="1:23">
      <c r="A32" s="130" t="s">
        <v>200</v>
      </c>
      <c r="B32" s="130" t="s">
        <v>243</v>
      </c>
      <c r="C32" s="130" t="s">
        <v>244</v>
      </c>
      <c r="D32" s="130" t="s">
        <v>166</v>
      </c>
      <c r="E32" s="130" t="s">
        <v>99</v>
      </c>
      <c r="F32" s="130" t="s">
        <v>247</v>
      </c>
      <c r="G32" s="130" t="s">
        <v>248</v>
      </c>
      <c r="H32" s="21">
        <f t="shared" si="1"/>
        <v>20000</v>
      </c>
      <c r="I32" s="21"/>
      <c r="J32" s="21"/>
      <c r="K32" s="21"/>
      <c r="L32" s="131">
        <v>20000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30" customHeight="1" spans="1:23">
      <c r="A33" s="130" t="s">
        <v>200</v>
      </c>
      <c r="B33" s="130" t="s">
        <v>243</v>
      </c>
      <c r="C33" s="130" t="s">
        <v>244</v>
      </c>
      <c r="D33" s="130" t="s">
        <v>166</v>
      </c>
      <c r="E33" s="130" t="s">
        <v>99</v>
      </c>
      <c r="F33" s="130" t="s">
        <v>249</v>
      </c>
      <c r="G33" s="130" t="s">
        <v>250</v>
      </c>
      <c r="H33" s="21">
        <f t="shared" si="1"/>
        <v>28350</v>
      </c>
      <c r="I33" s="21"/>
      <c r="J33" s="21"/>
      <c r="K33" s="21"/>
      <c r="L33" s="131">
        <v>28350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30" customHeight="1" spans="1:23">
      <c r="A34" s="130" t="s">
        <v>200</v>
      </c>
      <c r="B34" s="130" t="s">
        <v>243</v>
      </c>
      <c r="C34" s="130" t="s">
        <v>244</v>
      </c>
      <c r="D34" s="130" t="s">
        <v>166</v>
      </c>
      <c r="E34" s="130" t="s">
        <v>99</v>
      </c>
      <c r="F34" s="130" t="s">
        <v>251</v>
      </c>
      <c r="G34" s="130" t="s">
        <v>252</v>
      </c>
      <c r="H34" s="21">
        <f t="shared" si="1"/>
        <v>35500</v>
      </c>
      <c r="I34" s="21"/>
      <c r="J34" s="21"/>
      <c r="K34" s="21"/>
      <c r="L34" s="131">
        <v>35500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30" customHeight="1" spans="1:23">
      <c r="A35" s="130" t="s">
        <v>200</v>
      </c>
      <c r="B35" s="130" t="s">
        <v>243</v>
      </c>
      <c r="C35" s="130" t="s">
        <v>244</v>
      </c>
      <c r="D35" s="130" t="s">
        <v>166</v>
      </c>
      <c r="E35" s="130" t="s">
        <v>99</v>
      </c>
      <c r="F35" s="130" t="s">
        <v>253</v>
      </c>
      <c r="G35" s="130" t="s">
        <v>254</v>
      </c>
      <c r="H35" s="21">
        <f t="shared" si="1"/>
        <v>60000</v>
      </c>
      <c r="I35" s="21"/>
      <c r="J35" s="21"/>
      <c r="K35" s="21"/>
      <c r="L35" s="131">
        <v>60000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30" customHeight="1" spans="1:23">
      <c r="A36" s="130" t="s">
        <v>200</v>
      </c>
      <c r="B36" s="130" t="s">
        <v>243</v>
      </c>
      <c r="C36" s="130" t="s">
        <v>244</v>
      </c>
      <c r="D36" s="130" t="s">
        <v>166</v>
      </c>
      <c r="E36" s="130" t="s">
        <v>99</v>
      </c>
      <c r="F36" s="130" t="s">
        <v>255</v>
      </c>
      <c r="G36" s="130" t="s">
        <v>256</v>
      </c>
      <c r="H36" s="21">
        <f t="shared" si="1"/>
        <v>80000</v>
      </c>
      <c r="I36" s="21"/>
      <c r="J36" s="21"/>
      <c r="K36" s="21"/>
      <c r="L36" s="131">
        <v>80000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30" customHeight="1" spans="1:23">
      <c r="A37" s="130" t="s">
        <v>200</v>
      </c>
      <c r="B37" s="130" t="s">
        <v>243</v>
      </c>
      <c r="C37" s="130" t="s">
        <v>244</v>
      </c>
      <c r="D37" s="130" t="s">
        <v>166</v>
      </c>
      <c r="E37" s="130" t="s">
        <v>99</v>
      </c>
      <c r="F37" s="130" t="s">
        <v>257</v>
      </c>
      <c r="G37" s="130" t="s">
        <v>258</v>
      </c>
      <c r="H37" s="21">
        <f t="shared" si="1"/>
        <v>80000</v>
      </c>
      <c r="I37" s="21"/>
      <c r="J37" s="21"/>
      <c r="K37" s="21"/>
      <c r="L37" s="131">
        <v>80000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30" customHeight="1" spans="1:23">
      <c r="A38" s="130" t="s">
        <v>200</v>
      </c>
      <c r="B38" s="130" t="s">
        <v>243</v>
      </c>
      <c r="C38" s="130" t="s">
        <v>244</v>
      </c>
      <c r="D38" s="130" t="s">
        <v>166</v>
      </c>
      <c r="E38" s="130" t="s">
        <v>99</v>
      </c>
      <c r="F38" s="130" t="s">
        <v>259</v>
      </c>
      <c r="G38" s="130" t="s">
        <v>260</v>
      </c>
      <c r="H38" s="21">
        <f t="shared" si="1"/>
        <v>14000</v>
      </c>
      <c r="I38" s="21"/>
      <c r="J38" s="21"/>
      <c r="K38" s="21"/>
      <c r="L38" s="131">
        <v>14000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30" customHeight="1" spans="1:23">
      <c r="A39" s="130" t="s">
        <v>200</v>
      </c>
      <c r="B39" s="130" t="s">
        <v>243</v>
      </c>
      <c r="C39" s="130" t="s">
        <v>244</v>
      </c>
      <c r="D39" s="130" t="s">
        <v>166</v>
      </c>
      <c r="E39" s="130" t="s">
        <v>99</v>
      </c>
      <c r="F39" s="130" t="s">
        <v>261</v>
      </c>
      <c r="G39" s="130" t="s">
        <v>262</v>
      </c>
      <c r="H39" s="21">
        <f t="shared" si="1"/>
        <v>17500</v>
      </c>
      <c r="I39" s="21"/>
      <c r="J39" s="21"/>
      <c r="K39" s="21"/>
      <c r="L39" s="131">
        <v>17500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ht="30" customHeight="1" spans="1:23">
      <c r="A40" s="130" t="s">
        <v>200</v>
      </c>
      <c r="B40" s="130" t="s">
        <v>243</v>
      </c>
      <c r="C40" s="130" t="s">
        <v>244</v>
      </c>
      <c r="D40" s="130" t="s">
        <v>166</v>
      </c>
      <c r="E40" s="130" t="s">
        <v>99</v>
      </c>
      <c r="F40" s="130" t="s">
        <v>203</v>
      </c>
      <c r="G40" s="130" t="s">
        <v>204</v>
      </c>
      <c r="H40" s="21">
        <f t="shared" si="1"/>
        <v>150000</v>
      </c>
      <c r="I40" s="21"/>
      <c r="J40" s="21"/>
      <c r="K40" s="21"/>
      <c r="L40" s="131">
        <v>150000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ht="30" customHeight="1" spans="1:23">
      <c r="A41" s="130" t="s">
        <v>200</v>
      </c>
      <c r="B41" s="130" t="s">
        <v>263</v>
      </c>
      <c r="C41" s="130" t="s">
        <v>264</v>
      </c>
      <c r="D41" s="130" t="s">
        <v>166</v>
      </c>
      <c r="E41" s="130" t="s">
        <v>99</v>
      </c>
      <c r="F41" s="130" t="s">
        <v>265</v>
      </c>
      <c r="G41" s="130" t="s">
        <v>264</v>
      </c>
      <c r="H41" s="21">
        <f t="shared" si="1"/>
        <v>48847.92</v>
      </c>
      <c r="I41" s="21"/>
      <c r="J41" s="21"/>
      <c r="K41" s="21"/>
      <c r="L41" s="21">
        <v>48847.92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ht="30" customHeight="1" spans="1:23">
      <c r="A42" s="130" t="s">
        <v>200</v>
      </c>
      <c r="B42" s="130" t="s">
        <v>266</v>
      </c>
      <c r="C42" s="130" t="s">
        <v>267</v>
      </c>
      <c r="D42" s="130" t="s">
        <v>166</v>
      </c>
      <c r="E42" s="130" t="s">
        <v>99</v>
      </c>
      <c r="F42" s="130" t="s">
        <v>219</v>
      </c>
      <c r="G42" s="130" t="s">
        <v>220</v>
      </c>
      <c r="H42" s="21">
        <f t="shared" si="1"/>
        <v>1750000</v>
      </c>
      <c r="I42" s="21"/>
      <c r="J42" s="21"/>
      <c r="K42" s="21"/>
      <c r="L42" s="131">
        <v>1750000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ht="30" customHeight="1" spans="1:23">
      <c r="A43" s="130" t="s">
        <v>200</v>
      </c>
      <c r="B43" s="130" t="s">
        <v>266</v>
      </c>
      <c r="C43" s="130" t="s">
        <v>267</v>
      </c>
      <c r="D43" s="130" t="s">
        <v>166</v>
      </c>
      <c r="E43" s="130" t="s">
        <v>99</v>
      </c>
      <c r="F43" s="130" t="s">
        <v>221</v>
      </c>
      <c r="G43" s="130" t="s">
        <v>222</v>
      </c>
      <c r="H43" s="21">
        <f t="shared" si="1"/>
        <v>900000</v>
      </c>
      <c r="I43" s="21"/>
      <c r="J43" s="21"/>
      <c r="K43" s="21"/>
      <c r="L43" s="131">
        <v>900000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ht="30" customHeight="1" spans="1:23">
      <c r="A44" s="130" t="s">
        <v>200</v>
      </c>
      <c r="B44" s="130" t="s">
        <v>268</v>
      </c>
      <c r="C44" s="130" t="s">
        <v>269</v>
      </c>
      <c r="D44" s="130" t="s">
        <v>166</v>
      </c>
      <c r="E44" s="130" t="s">
        <v>99</v>
      </c>
      <c r="F44" s="130" t="s">
        <v>265</v>
      </c>
      <c r="G44" s="130" t="s">
        <v>264</v>
      </c>
      <c r="H44" s="21">
        <f t="shared" si="1"/>
        <v>74400</v>
      </c>
      <c r="I44" s="21"/>
      <c r="J44" s="21"/>
      <c r="K44" s="21"/>
      <c r="L44" s="21">
        <v>74400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ht="18.75" customHeight="1" spans="1:23">
      <c r="A45" s="32" t="s">
        <v>114</v>
      </c>
      <c r="B45" s="33"/>
      <c r="C45" s="33"/>
      <c r="D45" s="33"/>
      <c r="E45" s="33"/>
      <c r="F45" s="33"/>
      <c r="G45" s="34"/>
      <c r="H45" s="21">
        <f>H14+H15+H16+H17+H18+H19+H20+H21+H22+H23+H24+H26+H25+H41+H11+H29+H30+H31+H32+H33+H34+H35+H36+H37+H38+H39+H40+H12+H13+H44+H42+H43+H27+H28+H10</f>
        <v>12079615.73</v>
      </c>
      <c r="I45" s="21">
        <f>I14+I15+I16+I17+I18+I19+I20+I21+I22+I23+I24+I26+I25+I41+I11+I29+I30+I31+I32+I33+I34+I35+I36+I37+I38+I39+I40+I12+I13+I44+I42+I43+I27+I28+I10</f>
        <v>0</v>
      </c>
      <c r="J45" s="21">
        <f>J14+J15+J16+J17+J18+J19+J20+J21+J22+J23+J24+J26+J25+J41+J11+J29+J30+J31+J32+J33+J34+J35+J36+J37+J38+J39+J40+J12+J13+J44+J42+J43+J27+J28+J10</f>
        <v>0</v>
      </c>
      <c r="K45" s="21">
        <f>K14+K15+K16+K17+K18+K19+K20+K21+K22+K23+K24+K26+K25+K41+K11+K29+K30+K31+K32+K33+K34+K35+K36+K37+K38+K39+K40+K12+K13+K44+K42+K43+K27+K28+K10</f>
        <v>0</v>
      </c>
      <c r="L45" s="21">
        <f>L14+L15+L16+L17+L18+L19+L20+L21+L22+L23+L24+L26+L25+L41+L11+L29+L30+L31+L32+L33+L34+L35+L36+L37+L38+L39+L40+L12+L13+L44+L42+L43+L27+L28+L10</f>
        <v>12079615.73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</sheetData>
  <mergeCells count="30">
    <mergeCell ref="A3:W3"/>
    <mergeCell ref="A4:G4"/>
    <mergeCell ref="H5:W5"/>
    <mergeCell ref="I6:M6"/>
    <mergeCell ref="N6:P6"/>
    <mergeCell ref="R6:W6"/>
    <mergeCell ref="A45:G45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3"/>
  <sheetViews>
    <sheetView showZeros="0" workbookViewId="0">
      <pane ySplit="1" topLeftCell="A23" activePane="bottomLeft" state="frozen"/>
      <selection/>
      <selection pane="bottomLeft" activeCell="I9" sqref="I9:I42"/>
    </sheetView>
  </sheetViews>
  <sheetFormatPr defaultColWidth="9.14166666666667" defaultRowHeight="14.25" customHeight="1"/>
  <cols>
    <col min="1" max="1" width="14.575" customWidth="1"/>
    <col min="2" max="2" width="22" customWidth="1"/>
    <col min="3" max="3" width="40.75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20"/>
      <c r="W2" s="62" t="s">
        <v>270</v>
      </c>
    </row>
    <row r="3" ht="27.75" customHeight="1" spans="1:23">
      <c r="A3" s="25" t="s">
        <v>271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ht="13.5" customHeight="1" spans="1:23">
      <c r="A4" s="5" t="str">
        <f>"单位名称："&amp;"昆明市西山区妇幼健康服务中心"</f>
        <v>单位名称：昆明市西山区妇幼健康服务中心</v>
      </c>
      <c r="B4" s="121" t="str">
        <f t="shared" ref="A4:B4" si="0">"单位名称："&amp;"绩效评价中心"</f>
        <v>单位名称：绩效评价中心</v>
      </c>
      <c r="C4" s="121"/>
      <c r="D4" s="121"/>
      <c r="E4" s="121"/>
      <c r="F4" s="121"/>
      <c r="G4" s="121"/>
      <c r="H4" s="121"/>
      <c r="I4" s="121"/>
      <c r="J4" s="7"/>
      <c r="K4" s="7"/>
      <c r="L4" s="7"/>
      <c r="M4" s="7"/>
      <c r="N4" s="7"/>
      <c r="O4" s="7"/>
      <c r="P4" s="7"/>
      <c r="Q4" s="7"/>
      <c r="U4" s="120"/>
      <c r="W4" s="110" t="s">
        <v>176</v>
      </c>
    </row>
    <row r="5" ht="21.75" customHeight="1" spans="1:23">
      <c r="A5" s="9" t="s">
        <v>272</v>
      </c>
      <c r="B5" s="9" t="s">
        <v>186</v>
      </c>
      <c r="C5" s="9" t="s">
        <v>187</v>
      </c>
      <c r="D5" s="9" t="s">
        <v>273</v>
      </c>
      <c r="E5" s="10" t="s">
        <v>188</v>
      </c>
      <c r="F5" s="10" t="s">
        <v>189</v>
      </c>
      <c r="G5" s="10" t="s">
        <v>190</v>
      </c>
      <c r="H5" s="10" t="s">
        <v>191</v>
      </c>
      <c r="I5" s="70" t="s">
        <v>57</v>
      </c>
      <c r="J5" s="70" t="s">
        <v>274</v>
      </c>
      <c r="K5" s="70"/>
      <c r="L5" s="70"/>
      <c r="M5" s="70"/>
      <c r="N5" s="122" t="s">
        <v>193</v>
      </c>
      <c r="O5" s="122"/>
      <c r="P5" s="122"/>
      <c r="Q5" s="10" t="s">
        <v>63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70"/>
      <c r="J6" s="54" t="s">
        <v>60</v>
      </c>
      <c r="K6" s="54"/>
      <c r="L6" s="54" t="s">
        <v>61</v>
      </c>
      <c r="M6" s="54" t="s">
        <v>62</v>
      </c>
      <c r="N6" s="123" t="s">
        <v>60</v>
      </c>
      <c r="O6" s="123" t="s">
        <v>61</v>
      </c>
      <c r="P6" s="123" t="s">
        <v>62</v>
      </c>
      <c r="Q6" s="15"/>
      <c r="R6" s="10" t="s">
        <v>59</v>
      </c>
      <c r="S6" s="10" t="s">
        <v>70</v>
      </c>
      <c r="T6" s="10" t="s">
        <v>199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70"/>
      <c r="J7" s="54" t="s">
        <v>59</v>
      </c>
      <c r="K7" s="54" t="s">
        <v>275</v>
      </c>
      <c r="L7" s="54"/>
      <c r="M7" s="54"/>
      <c r="N7" s="17"/>
      <c r="O7" s="17"/>
      <c r="P7" s="17"/>
      <c r="Q7" s="17"/>
      <c r="R7" s="17"/>
      <c r="S7" s="17"/>
      <c r="T7" s="17"/>
      <c r="U7" s="28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s="119" customFormat="1" ht="31" customHeight="1" spans="1:23">
      <c r="A9" s="45" t="s">
        <v>276</v>
      </c>
      <c r="B9" s="124" t="s">
        <v>277</v>
      </c>
      <c r="C9" s="125" t="s">
        <v>278</v>
      </c>
      <c r="D9" s="125" t="s">
        <v>72</v>
      </c>
      <c r="E9" s="45" t="s">
        <v>166</v>
      </c>
      <c r="F9" s="45" t="s">
        <v>99</v>
      </c>
      <c r="G9" s="45" t="s">
        <v>279</v>
      </c>
      <c r="H9" s="45" t="s">
        <v>280</v>
      </c>
      <c r="I9" s="48">
        <v>40000</v>
      </c>
      <c r="J9" s="48">
        <v>40000</v>
      </c>
      <c r="K9" s="48">
        <v>40000</v>
      </c>
      <c r="L9" s="126"/>
      <c r="M9" s="126"/>
      <c r="N9" s="126"/>
      <c r="O9" s="126"/>
      <c r="P9" s="126"/>
      <c r="Q9" s="126"/>
      <c r="R9" s="126">
        <f>S9+T9+U9+V9+W9</f>
        <v>0</v>
      </c>
      <c r="S9" s="48"/>
      <c r="T9" s="126"/>
      <c r="U9" s="126"/>
      <c r="V9" s="126"/>
      <c r="W9" s="48"/>
    </row>
    <row r="10" s="119" customFormat="1" ht="31" customHeight="1" spans="1:23">
      <c r="A10" s="45" t="s">
        <v>276</v>
      </c>
      <c r="B10" s="124" t="s">
        <v>281</v>
      </c>
      <c r="C10" s="125" t="s">
        <v>282</v>
      </c>
      <c r="D10" s="125" t="s">
        <v>72</v>
      </c>
      <c r="E10" s="45" t="s">
        <v>166</v>
      </c>
      <c r="F10" s="45" t="s">
        <v>99</v>
      </c>
      <c r="G10" s="45" t="s">
        <v>279</v>
      </c>
      <c r="H10" s="45" t="s">
        <v>280</v>
      </c>
      <c r="I10" s="48">
        <v>38495</v>
      </c>
      <c r="J10" s="48">
        <v>38495</v>
      </c>
      <c r="K10" s="48">
        <v>38495</v>
      </c>
      <c r="L10" s="126"/>
      <c r="M10" s="126"/>
      <c r="N10" s="126"/>
      <c r="O10" s="126"/>
      <c r="P10" s="126"/>
      <c r="Q10" s="126"/>
      <c r="R10" s="126">
        <f t="shared" ref="R10:R43" si="1">S10+T10+U10+V10+W10</f>
        <v>0</v>
      </c>
      <c r="S10" s="48"/>
      <c r="T10" s="126"/>
      <c r="U10" s="126"/>
      <c r="V10" s="126"/>
      <c r="W10" s="48"/>
    </row>
    <row r="11" s="119" customFormat="1" ht="31" customHeight="1" spans="1:23">
      <c r="A11" s="45" t="s">
        <v>276</v>
      </c>
      <c r="B11" s="124" t="s">
        <v>281</v>
      </c>
      <c r="C11" s="125" t="s">
        <v>282</v>
      </c>
      <c r="D11" s="125" t="s">
        <v>72</v>
      </c>
      <c r="E11" s="45" t="s">
        <v>166</v>
      </c>
      <c r="F11" s="45" t="s">
        <v>99</v>
      </c>
      <c r="G11" s="45" t="s">
        <v>283</v>
      </c>
      <c r="H11" s="45" t="s">
        <v>284</v>
      </c>
      <c r="I11" s="48">
        <v>1505</v>
      </c>
      <c r="J11" s="48">
        <v>1505</v>
      </c>
      <c r="K11" s="48">
        <v>1505</v>
      </c>
      <c r="L11" s="126"/>
      <c r="M11" s="126"/>
      <c r="N11" s="126"/>
      <c r="O11" s="126"/>
      <c r="P11" s="126"/>
      <c r="Q11" s="126"/>
      <c r="R11" s="126">
        <f t="shared" si="1"/>
        <v>0</v>
      </c>
      <c r="S11" s="48"/>
      <c r="T11" s="126"/>
      <c r="U11" s="126"/>
      <c r="V11" s="126"/>
      <c r="W11" s="48"/>
    </row>
    <row r="12" s="119" customFormat="1" ht="31" customHeight="1" spans="1:23">
      <c r="A12" s="45" t="s">
        <v>285</v>
      </c>
      <c r="B12" s="124" t="s">
        <v>286</v>
      </c>
      <c r="C12" s="125" t="s">
        <v>287</v>
      </c>
      <c r="D12" s="125" t="s">
        <v>72</v>
      </c>
      <c r="E12" s="45" t="s">
        <v>167</v>
      </c>
      <c r="F12" s="45" t="s">
        <v>100</v>
      </c>
      <c r="G12" s="45" t="s">
        <v>283</v>
      </c>
      <c r="H12" s="45" t="s">
        <v>284</v>
      </c>
      <c r="I12" s="48">
        <v>100000</v>
      </c>
      <c r="J12" s="48">
        <v>100000</v>
      </c>
      <c r="K12" s="48">
        <v>100000</v>
      </c>
      <c r="L12" s="126"/>
      <c r="M12" s="126"/>
      <c r="N12" s="126"/>
      <c r="O12" s="126"/>
      <c r="P12" s="126"/>
      <c r="Q12" s="126"/>
      <c r="R12" s="126">
        <f t="shared" si="1"/>
        <v>0</v>
      </c>
      <c r="S12" s="48"/>
      <c r="T12" s="126"/>
      <c r="U12" s="126"/>
      <c r="V12" s="126"/>
      <c r="W12" s="48"/>
    </row>
    <row r="13" s="119" customFormat="1" ht="31" customHeight="1" spans="1:23">
      <c r="A13" s="45" t="s">
        <v>285</v>
      </c>
      <c r="B13" s="124" t="s">
        <v>286</v>
      </c>
      <c r="C13" s="125" t="s">
        <v>287</v>
      </c>
      <c r="D13" s="125" t="s">
        <v>72</v>
      </c>
      <c r="E13" s="45" t="s">
        <v>167</v>
      </c>
      <c r="F13" s="45" t="s">
        <v>100</v>
      </c>
      <c r="G13" s="45" t="s">
        <v>288</v>
      </c>
      <c r="H13" s="45" t="s">
        <v>289</v>
      </c>
      <c r="I13" s="48">
        <v>7200.36</v>
      </c>
      <c r="J13" s="48">
        <v>7200.36</v>
      </c>
      <c r="K13" s="48">
        <v>7200.36</v>
      </c>
      <c r="L13" s="126"/>
      <c r="M13" s="126"/>
      <c r="N13" s="126"/>
      <c r="O13" s="126"/>
      <c r="P13" s="126"/>
      <c r="Q13" s="126"/>
      <c r="R13" s="126">
        <f t="shared" si="1"/>
        <v>0</v>
      </c>
      <c r="S13" s="48"/>
      <c r="T13" s="126"/>
      <c r="U13" s="126"/>
      <c r="V13" s="126"/>
      <c r="W13" s="48"/>
    </row>
    <row r="14" s="119" customFormat="1" ht="31" customHeight="1" spans="1:23">
      <c r="A14" s="45" t="s">
        <v>285</v>
      </c>
      <c r="B14" s="124" t="s">
        <v>286</v>
      </c>
      <c r="C14" s="125" t="s">
        <v>287</v>
      </c>
      <c r="D14" s="125" t="s">
        <v>72</v>
      </c>
      <c r="E14" s="45" t="s">
        <v>167</v>
      </c>
      <c r="F14" s="45" t="s">
        <v>100</v>
      </c>
      <c r="G14" s="45" t="s">
        <v>253</v>
      </c>
      <c r="H14" s="45" t="s">
        <v>254</v>
      </c>
      <c r="I14" s="48">
        <v>140000.33</v>
      </c>
      <c r="J14" s="48">
        <v>140000.33</v>
      </c>
      <c r="K14" s="48">
        <v>140000.33</v>
      </c>
      <c r="L14" s="127"/>
      <c r="M14" s="127"/>
      <c r="N14" s="127"/>
      <c r="O14" s="127"/>
      <c r="P14" s="127"/>
      <c r="Q14" s="127"/>
      <c r="R14" s="126">
        <f t="shared" si="1"/>
        <v>0</v>
      </c>
      <c r="S14" s="48"/>
      <c r="T14" s="127"/>
      <c r="U14" s="94"/>
      <c r="V14" s="127"/>
      <c r="W14" s="48"/>
    </row>
    <row r="15" s="119" customFormat="1" ht="31" customHeight="1" spans="1:23">
      <c r="A15" s="45" t="s">
        <v>285</v>
      </c>
      <c r="B15" s="124" t="s">
        <v>286</v>
      </c>
      <c r="C15" s="125" t="s">
        <v>287</v>
      </c>
      <c r="D15" s="125" t="s">
        <v>72</v>
      </c>
      <c r="E15" s="45" t="s">
        <v>167</v>
      </c>
      <c r="F15" s="45" t="s">
        <v>100</v>
      </c>
      <c r="G15" s="45" t="s">
        <v>249</v>
      </c>
      <c r="H15" s="45" t="s">
        <v>250</v>
      </c>
      <c r="I15" s="48">
        <v>19999.98</v>
      </c>
      <c r="J15" s="48">
        <v>19999.98</v>
      </c>
      <c r="K15" s="48">
        <v>19999.98</v>
      </c>
      <c r="L15" s="127"/>
      <c r="M15" s="127"/>
      <c r="N15" s="127"/>
      <c r="O15" s="127"/>
      <c r="P15" s="127"/>
      <c r="Q15" s="127"/>
      <c r="R15" s="126">
        <f t="shared" si="1"/>
        <v>0</v>
      </c>
      <c r="S15" s="48"/>
      <c r="T15" s="127"/>
      <c r="U15" s="94"/>
      <c r="V15" s="127"/>
      <c r="W15" s="48"/>
    </row>
    <row r="16" s="119" customFormat="1" ht="31" customHeight="1" spans="1:23">
      <c r="A16" s="45" t="s">
        <v>285</v>
      </c>
      <c r="B16" s="124" t="s">
        <v>286</v>
      </c>
      <c r="C16" s="125" t="s">
        <v>287</v>
      </c>
      <c r="D16" s="125" t="s">
        <v>72</v>
      </c>
      <c r="E16" s="45" t="s">
        <v>167</v>
      </c>
      <c r="F16" s="45" t="s">
        <v>100</v>
      </c>
      <c r="G16" s="45" t="s">
        <v>245</v>
      </c>
      <c r="H16" s="45" t="s">
        <v>246</v>
      </c>
      <c r="I16" s="48">
        <v>126700</v>
      </c>
      <c r="J16" s="48">
        <v>126700</v>
      </c>
      <c r="K16" s="48">
        <v>126700</v>
      </c>
      <c r="L16" s="127"/>
      <c r="M16" s="127"/>
      <c r="N16" s="127"/>
      <c r="O16" s="127"/>
      <c r="P16" s="127"/>
      <c r="Q16" s="127"/>
      <c r="R16" s="126">
        <f t="shared" si="1"/>
        <v>0</v>
      </c>
      <c r="S16" s="48"/>
      <c r="T16" s="127"/>
      <c r="U16" s="94"/>
      <c r="V16" s="127"/>
      <c r="W16" s="48"/>
    </row>
    <row r="17" s="119" customFormat="1" ht="31" customHeight="1" spans="1:23">
      <c r="A17" s="45" t="s">
        <v>285</v>
      </c>
      <c r="B17" s="124" t="s">
        <v>286</v>
      </c>
      <c r="C17" s="125" t="s">
        <v>287</v>
      </c>
      <c r="D17" s="125" t="s">
        <v>72</v>
      </c>
      <c r="E17" s="45" t="s">
        <v>167</v>
      </c>
      <c r="F17" s="45" t="s">
        <v>100</v>
      </c>
      <c r="G17" s="45" t="s">
        <v>290</v>
      </c>
      <c r="H17" s="45" t="s">
        <v>291</v>
      </c>
      <c r="I17" s="48">
        <v>20000.1</v>
      </c>
      <c r="J17" s="48">
        <v>20000.1</v>
      </c>
      <c r="K17" s="48">
        <v>20000.1</v>
      </c>
      <c r="L17" s="127"/>
      <c r="M17" s="127"/>
      <c r="N17" s="127"/>
      <c r="O17" s="127"/>
      <c r="P17" s="127"/>
      <c r="Q17" s="127"/>
      <c r="R17" s="126">
        <f t="shared" si="1"/>
        <v>0</v>
      </c>
      <c r="S17" s="48"/>
      <c r="T17" s="127"/>
      <c r="U17" s="94"/>
      <c r="V17" s="127"/>
      <c r="W17" s="48"/>
    </row>
    <row r="18" s="119" customFormat="1" ht="31" customHeight="1" spans="1:23">
      <c r="A18" s="45" t="s">
        <v>285</v>
      </c>
      <c r="B18" s="124" t="s">
        <v>286</v>
      </c>
      <c r="C18" s="125" t="s">
        <v>287</v>
      </c>
      <c r="D18" s="125" t="s">
        <v>72</v>
      </c>
      <c r="E18" s="45" t="s">
        <v>167</v>
      </c>
      <c r="F18" s="45" t="s">
        <v>100</v>
      </c>
      <c r="G18" s="45" t="s">
        <v>247</v>
      </c>
      <c r="H18" s="45" t="s">
        <v>248</v>
      </c>
      <c r="I18" s="48">
        <v>20000.1</v>
      </c>
      <c r="J18" s="48">
        <v>20000.1</v>
      </c>
      <c r="K18" s="48">
        <v>20000.1</v>
      </c>
      <c r="L18" s="127"/>
      <c r="M18" s="127"/>
      <c r="N18" s="127"/>
      <c r="O18" s="127"/>
      <c r="P18" s="127"/>
      <c r="Q18" s="127"/>
      <c r="R18" s="126">
        <f t="shared" si="1"/>
        <v>0</v>
      </c>
      <c r="S18" s="48"/>
      <c r="T18" s="127"/>
      <c r="U18" s="94"/>
      <c r="V18" s="127"/>
      <c r="W18" s="48"/>
    </row>
    <row r="19" s="119" customFormat="1" ht="31" customHeight="1" spans="1:23">
      <c r="A19" s="45" t="s">
        <v>285</v>
      </c>
      <c r="B19" s="124" t="s">
        <v>286</v>
      </c>
      <c r="C19" s="125" t="s">
        <v>287</v>
      </c>
      <c r="D19" s="125" t="s">
        <v>72</v>
      </c>
      <c r="E19" s="45" t="s">
        <v>167</v>
      </c>
      <c r="F19" s="45" t="s">
        <v>100</v>
      </c>
      <c r="G19" s="45" t="s">
        <v>292</v>
      </c>
      <c r="H19" s="45" t="s">
        <v>293</v>
      </c>
      <c r="I19" s="48">
        <v>320077.4</v>
      </c>
      <c r="J19" s="48">
        <v>320077.4</v>
      </c>
      <c r="K19" s="48">
        <v>320077.4</v>
      </c>
      <c r="L19" s="127"/>
      <c r="M19" s="127"/>
      <c r="N19" s="127"/>
      <c r="O19" s="127"/>
      <c r="P19" s="127"/>
      <c r="Q19" s="127"/>
      <c r="R19" s="126">
        <f t="shared" si="1"/>
        <v>0</v>
      </c>
      <c r="S19" s="48"/>
      <c r="T19" s="127"/>
      <c r="U19" s="94"/>
      <c r="V19" s="127"/>
      <c r="W19" s="48"/>
    </row>
    <row r="20" s="119" customFormat="1" ht="31" customHeight="1" spans="1:23">
      <c r="A20" s="45" t="s">
        <v>285</v>
      </c>
      <c r="B20" s="124" t="s">
        <v>286</v>
      </c>
      <c r="C20" s="125" t="s">
        <v>287</v>
      </c>
      <c r="D20" s="125" t="s">
        <v>72</v>
      </c>
      <c r="E20" s="45" t="s">
        <v>167</v>
      </c>
      <c r="F20" s="45" t="s">
        <v>100</v>
      </c>
      <c r="G20" s="45" t="s">
        <v>207</v>
      </c>
      <c r="H20" s="45" t="s">
        <v>208</v>
      </c>
      <c r="I20" s="48">
        <v>126700.13</v>
      </c>
      <c r="J20" s="48">
        <v>126700.13</v>
      </c>
      <c r="K20" s="48">
        <v>126700.13</v>
      </c>
      <c r="L20" s="127"/>
      <c r="M20" s="127"/>
      <c r="N20" s="127"/>
      <c r="O20" s="127"/>
      <c r="P20" s="127"/>
      <c r="Q20" s="127"/>
      <c r="R20" s="126">
        <f t="shared" si="1"/>
        <v>0</v>
      </c>
      <c r="S20" s="48"/>
      <c r="T20" s="127"/>
      <c r="U20" s="94"/>
      <c r="V20" s="127"/>
      <c r="W20" s="48"/>
    </row>
    <row r="21" s="119" customFormat="1" ht="31" customHeight="1" spans="1:23">
      <c r="A21" s="45" t="s">
        <v>276</v>
      </c>
      <c r="B21" s="124" t="s">
        <v>294</v>
      </c>
      <c r="C21" s="125" t="s">
        <v>295</v>
      </c>
      <c r="D21" s="125" t="s">
        <v>72</v>
      </c>
      <c r="E21" s="45" t="s">
        <v>172</v>
      </c>
      <c r="F21" s="45" t="s">
        <v>108</v>
      </c>
      <c r="G21" s="45" t="s">
        <v>296</v>
      </c>
      <c r="H21" s="45" t="s">
        <v>297</v>
      </c>
      <c r="I21" s="48">
        <v>10000</v>
      </c>
      <c r="J21" s="48">
        <v>10000</v>
      </c>
      <c r="K21" s="48">
        <v>10000</v>
      </c>
      <c r="L21" s="127"/>
      <c r="M21" s="127"/>
      <c r="N21" s="127"/>
      <c r="O21" s="127"/>
      <c r="P21" s="127"/>
      <c r="Q21" s="127"/>
      <c r="R21" s="126">
        <f t="shared" si="1"/>
        <v>0</v>
      </c>
      <c r="S21" s="48"/>
      <c r="T21" s="127"/>
      <c r="U21" s="94"/>
      <c r="V21" s="127"/>
      <c r="W21" s="48"/>
    </row>
    <row r="22" s="119" customFormat="1" ht="31" customHeight="1" spans="1:23">
      <c r="A22" s="45" t="s">
        <v>298</v>
      </c>
      <c r="B22" s="124" t="s">
        <v>299</v>
      </c>
      <c r="C22" s="125" t="s">
        <v>300</v>
      </c>
      <c r="D22" s="125" t="s">
        <v>72</v>
      </c>
      <c r="E22" s="45" t="s">
        <v>166</v>
      </c>
      <c r="F22" s="45" t="s">
        <v>99</v>
      </c>
      <c r="G22" s="45" t="s">
        <v>249</v>
      </c>
      <c r="H22" s="45" t="s">
        <v>250</v>
      </c>
      <c r="I22" s="48">
        <v>16000</v>
      </c>
      <c r="J22" s="48"/>
      <c r="K22" s="48"/>
      <c r="L22" s="127"/>
      <c r="M22" s="127"/>
      <c r="N22" s="127"/>
      <c r="O22" s="127"/>
      <c r="P22" s="127"/>
      <c r="Q22" s="127"/>
      <c r="R22" s="48">
        <f t="shared" si="1"/>
        <v>16000</v>
      </c>
      <c r="S22" s="48">
        <v>16000</v>
      </c>
      <c r="T22" s="48"/>
      <c r="U22" s="48"/>
      <c r="V22" s="48"/>
      <c r="W22" s="48"/>
    </row>
    <row r="23" s="119" customFormat="1" ht="31" customHeight="1" spans="1:23">
      <c r="A23" s="45" t="s">
        <v>298</v>
      </c>
      <c r="B23" s="124" t="s">
        <v>299</v>
      </c>
      <c r="C23" s="125" t="s">
        <v>300</v>
      </c>
      <c r="D23" s="125" t="s">
        <v>72</v>
      </c>
      <c r="E23" s="45" t="s">
        <v>166</v>
      </c>
      <c r="F23" s="45" t="s">
        <v>99</v>
      </c>
      <c r="G23" s="45" t="s">
        <v>253</v>
      </c>
      <c r="H23" s="45" t="s">
        <v>254</v>
      </c>
      <c r="I23" s="48">
        <v>140000</v>
      </c>
      <c r="J23" s="48"/>
      <c r="K23" s="48"/>
      <c r="L23" s="127"/>
      <c r="M23" s="127"/>
      <c r="N23" s="127"/>
      <c r="O23" s="127"/>
      <c r="P23" s="127"/>
      <c r="Q23" s="127"/>
      <c r="R23" s="48">
        <f t="shared" si="1"/>
        <v>140000</v>
      </c>
      <c r="S23" s="48">
        <v>140000</v>
      </c>
      <c r="T23" s="48"/>
      <c r="U23" s="48"/>
      <c r="V23" s="48"/>
      <c r="W23" s="48"/>
    </row>
    <row r="24" s="119" customFormat="1" ht="31" customHeight="1" spans="1:23">
      <c r="A24" s="45" t="s">
        <v>298</v>
      </c>
      <c r="B24" s="124" t="s">
        <v>299</v>
      </c>
      <c r="C24" s="125" t="s">
        <v>300</v>
      </c>
      <c r="D24" s="125" t="s">
        <v>72</v>
      </c>
      <c r="E24" s="45" t="s">
        <v>166</v>
      </c>
      <c r="F24" s="45" t="s">
        <v>99</v>
      </c>
      <c r="G24" s="45" t="s">
        <v>257</v>
      </c>
      <c r="H24" s="45" t="s">
        <v>258</v>
      </c>
      <c r="I24" s="48">
        <v>160000</v>
      </c>
      <c r="J24" s="48"/>
      <c r="K24" s="48"/>
      <c r="L24" s="127"/>
      <c r="M24" s="127"/>
      <c r="N24" s="127"/>
      <c r="O24" s="127"/>
      <c r="P24" s="127"/>
      <c r="Q24" s="127"/>
      <c r="R24" s="48">
        <f t="shared" si="1"/>
        <v>160000</v>
      </c>
      <c r="S24" s="48">
        <v>160000</v>
      </c>
      <c r="T24" s="48"/>
      <c r="U24" s="48"/>
      <c r="V24" s="48"/>
      <c r="W24" s="48"/>
    </row>
    <row r="25" s="119" customFormat="1" ht="31" customHeight="1" spans="1:23">
      <c r="A25" s="45" t="s">
        <v>298</v>
      </c>
      <c r="B25" s="124" t="s">
        <v>299</v>
      </c>
      <c r="C25" s="125" t="s">
        <v>300</v>
      </c>
      <c r="D25" s="125" t="s">
        <v>72</v>
      </c>
      <c r="E25" s="45" t="s">
        <v>166</v>
      </c>
      <c r="F25" s="45" t="s">
        <v>99</v>
      </c>
      <c r="G25" s="45" t="s">
        <v>207</v>
      </c>
      <c r="H25" s="45" t="s">
        <v>208</v>
      </c>
      <c r="I25" s="48">
        <v>5000</v>
      </c>
      <c r="J25" s="48"/>
      <c r="K25" s="48"/>
      <c r="L25" s="127"/>
      <c r="M25" s="127"/>
      <c r="N25" s="127"/>
      <c r="O25" s="127"/>
      <c r="P25" s="127"/>
      <c r="Q25" s="127"/>
      <c r="R25" s="48">
        <f t="shared" si="1"/>
        <v>5000</v>
      </c>
      <c r="S25" s="48">
        <v>5000</v>
      </c>
      <c r="T25" s="48"/>
      <c r="U25" s="48"/>
      <c r="V25" s="48"/>
      <c r="W25" s="48"/>
    </row>
    <row r="26" s="119" customFormat="1" ht="31" customHeight="1" spans="1:23">
      <c r="A26" s="45" t="s">
        <v>242</v>
      </c>
      <c r="B26" s="124" t="s">
        <v>301</v>
      </c>
      <c r="C26" s="125" t="s">
        <v>302</v>
      </c>
      <c r="D26" s="125" t="s">
        <v>72</v>
      </c>
      <c r="E26" s="45" t="s">
        <v>166</v>
      </c>
      <c r="F26" s="45" t="s">
        <v>99</v>
      </c>
      <c r="G26" s="45" t="s">
        <v>241</v>
      </c>
      <c r="H26" s="45" t="s">
        <v>242</v>
      </c>
      <c r="I26" s="48">
        <v>1200000</v>
      </c>
      <c r="J26" s="48"/>
      <c r="K26" s="48"/>
      <c r="L26" s="127"/>
      <c r="M26" s="127"/>
      <c r="N26" s="127"/>
      <c r="O26" s="127"/>
      <c r="P26" s="127"/>
      <c r="Q26" s="127"/>
      <c r="R26" s="48">
        <f t="shared" si="1"/>
        <v>1200000</v>
      </c>
      <c r="S26" s="48">
        <v>1200000</v>
      </c>
      <c r="T26" s="48"/>
      <c r="U26" s="48"/>
      <c r="V26" s="48"/>
      <c r="W26" s="48"/>
    </row>
    <row r="27" s="119" customFormat="1" ht="31" customHeight="1" spans="1:23">
      <c r="A27" s="45" t="s">
        <v>303</v>
      </c>
      <c r="B27" s="124" t="s">
        <v>304</v>
      </c>
      <c r="C27" s="125" t="s">
        <v>305</v>
      </c>
      <c r="D27" s="125" t="s">
        <v>72</v>
      </c>
      <c r="E27" s="45" t="s">
        <v>166</v>
      </c>
      <c r="F27" s="45" t="s">
        <v>99</v>
      </c>
      <c r="G27" s="45" t="s">
        <v>283</v>
      </c>
      <c r="H27" s="45" t="s">
        <v>284</v>
      </c>
      <c r="I27" s="48">
        <v>64400</v>
      </c>
      <c r="J27" s="48"/>
      <c r="K27" s="48"/>
      <c r="L27" s="127"/>
      <c r="M27" s="127"/>
      <c r="N27" s="127"/>
      <c r="O27" s="127"/>
      <c r="P27" s="127"/>
      <c r="Q27" s="127"/>
      <c r="R27" s="48">
        <f t="shared" si="1"/>
        <v>64400</v>
      </c>
      <c r="S27" s="48">
        <v>64400</v>
      </c>
      <c r="T27" s="48"/>
      <c r="U27" s="48"/>
      <c r="V27" s="48"/>
      <c r="W27" s="48"/>
    </row>
    <row r="28" s="119" customFormat="1" ht="31" customHeight="1" spans="1:23">
      <c r="A28" s="45" t="s">
        <v>276</v>
      </c>
      <c r="B28" s="124" t="s">
        <v>306</v>
      </c>
      <c r="C28" s="125" t="s">
        <v>307</v>
      </c>
      <c r="D28" s="125" t="s">
        <v>72</v>
      </c>
      <c r="E28" s="45" t="s">
        <v>172</v>
      </c>
      <c r="F28" s="45" t="s">
        <v>108</v>
      </c>
      <c r="G28" s="45" t="s">
        <v>296</v>
      </c>
      <c r="H28" s="45" t="s">
        <v>297</v>
      </c>
      <c r="I28" s="48">
        <v>155104.12</v>
      </c>
      <c r="J28" s="48"/>
      <c r="K28" s="48"/>
      <c r="L28" s="127"/>
      <c r="M28" s="127"/>
      <c r="N28" s="127"/>
      <c r="O28" s="127"/>
      <c r="P28" s="127"/>
      <c r="Q28" s="127"/>
      <c r="R28" s="48">
        <f t="shared" si="1"/>
        <v>155104.12</v>
      </c>
      <c r="S28" s="48"/>
      <c r="T28" s="48"/>
      <c r="U28" s="48"/>
      <c r="V28" s="48"/>
      <c r="W28" s="48">
        <v>155104.12</v>
      </c>
    </row>
    <row r="29" s="119" customFormat="1" ht="31" customHeight="1" spans="1:23">
      <c r="A29" s="45" t="s">
        <v>303</v>
      </c>
      <c r="B29" s="124" t="s">
        <v>308</v>
      </c>
      <c r="C29" s="125" t="s">
        <v>309</v>
      </c>
      <c r="D29" s="125" t="s">
        <v>72</v>
      </c>
      <c r="E29" s="45" t="s">
        <v>166</v>
      </c>
      <c r="F29" s="45" t="s">
        <v>99</v>
      </c>
      <c r="G29" s="45" t="s">
        <v>310</v>
      </c>
      <c r="H29" s="45" t="s">
        <v>311</v>
      </c>
      <c r="I29" s="48">
        <v>160000</v>
      </c>
      <c r="J29" s="48"/>
      <c r="K29" s="48"/>
      <c r="L29" s="127"/>
      <c r="M29" s="127"/>
      <c r="N29" s="127"/>
      <c r="O29" s="127"/>
      <c r="P29" s="127"/>
      <c r="Q29" s="127"/>
      <c r="R29" s="48">
        <f t="shared" si="1"/>
        <v>160000</v>
      </c>
      <c r="S29" s="48">
        <v>160000</v>
      </c>
      <c r="T29" s="48"/>
      <c r="U29" s="48"/>
      <c r="V29" s="48"/>
      <c r="W29" s="48"/>
    </row>
    <row r="30" s="119" customFormat="1" ht="31" customHeight="1" spans="1:23">
      <c r="A30" s="45" t="s">
        <v>303</v>
      </c>
      <c r="B30" s="124" t="s">
        <v>312</v>
      </c>
      <c r="C30" s="125" t="s">
        <v>313</v>
      </c>
      <c r="D30" s="125" t="s">
        <v>72</v>
      </c>
      <c r="E30" s="45" t="s">
        <v>166</v>
      </c>
      <c r="F30" s="45" t="s">
        <v>99</v>
      </c>
      <c r="G30" s="45" t="s">
        <v>279</v>
      </c>
      <c r="H30" s="45" t="s">
        <v>280</v>
      </c>
      <c r="I30" s="48">
        <v>2070000</v>
      </c>
      <c r="J30" s="48"/>
      <c r="K30" s="48"/>
      <c r="L30" s="127"/>
      <c r="M30" s="127"/>
      <c r="N30" s="127"/>
      <c r="O30" s="127"/>
      <c r="P30" s="127"/>
      <c r="Q30" s="127"/>
      <c r="R30" s="48">
        <f t="shared" si="1"/>
        <v>2070000</v>
      </c>
      <c r="S30" s="48">
        <v>2070000</v>
      </c>
      <c r="T30" s="48"/>
      <c r="U30" s="48"/>
      <c r="V30" s="48"/>
      <c r="W30" s="48"/>
    </row>
    <row r="31" s="119" customFormat="1" ht="31" customHeight="1" spans="1:23">
      <c r="A31" s="45" t="s">
        <v>314</v>
      </c>
      <c r="B31" s="124" t="s">
        <v>315</v>
      </c>
      <c r="C31" s="125" t="s">
        <v>316</v>
      </c>
      <c r="D31" s="125" t="s">
        <v>72</v>
      </c>
      <c r="E31" s="45" t="s">
        <v>165</v>
      </c>
      <c r="F31" s="45" t="s">
        <v>94</v>
      </c>
      <c r="G31" s="45" t="s">
        <v>211</v>
      </c>
      <c r="H31" s="45" t="s">
        <v>212</v>
      </c>
      <c r="I31" s="48">
        <v>19134.6</v>
      </c>
      <c r="J31" s="48">
        <v>19134.6</v>
      </c>
      <c r="K31" s="48">
        <v>19134.6</v>
      </c>
      <c r="L31" s="127"/>
      <c r="M31" s="127"/>
      <c r="N31" s="127"/>
      <c r="O31" s="127"/>
      <c r="P31" s="127"/>
      <c r="Q31" s="127"/>
      <c r="R31" s="48">
        <f t="shared" si="1"/>
        <v>0</v>
      </c>
      <c r="S31" s="48"/>
      <c r="T31" s="48"/>
      <c r="U31" s="48"/>
      <c r="V31" s="48"/>
      <c r="W31" s="48"/>
    </row>
    <row r="32" s="119" customFormat="1" ht="31" customHeight="1" spans="1:23">
      <c r="A32" s="45" t="s">
        <v>276</v>
      </c>
      <c r="B32" s="124" t="s">
        <v>317</v>
      </c>
      <c r="C32" s="125" t="s">
        <v>318</v>
      </c>
      <c r="D32" s="125" t="s">
        <v>72</v>
      </c>
      <c r="E32" s="45" t="s">
        <v>166</v>
      </c>
      <c r="F32" s="45" t="s">
        <v>99</v>
      </c>
      <c r="G32" s="45" t="s">
        <v>283</v>
      </c>
      <c r="H32" s="45" t="s">
        <v>284</v>
      </c>
      <c r="I32" s="48">
        <v>30725</v>
      </c>
      <c r="J32" s="48"/>
      <c r="K32" s="48"/>
      <c r="L32" s="127"/>
      <c r="M32" s="127"/>
      <c r="N32" s="127"/>
      <c r="O32" s="127"/>
      <c r="P32" s="127"/>
      <c r="Q32" s="127"/>
      <c r="R32" s="48">
        <f t="shared" si="1"/>
        <v>30725</v>
      </c>
      <c r="S32" s="48"/>
      <c r="T32" s="48"/>
      <c r="U32" s="48"/>
      <c r="V32" s="48"/>
      <c r="W32" s="48">
        <v>30725</v>
      </c>
    </row>
    <row r="33" s="119" customFormat="1" ht="31" customHeight="1" spans="1:23">
      <c r="A33" s="45" t="s">
        <v>276</v>
      </c>
      <c r="B33" s="124" t="s">
        <v>319</v>
      </c>
      <c r="C33" s="125" t="s">
        <v>320</v>
      </c>
      <c r="D33" s="125" t="s">
        <v>72</v>
      </c>
      <c r="E33" s="45" t="s">
        <v>166</v>
      </c>
      <c r="F33" s="45" t="s">
        <v>99</v>
      </c>
      <c r="G33" s="45" t="s">
        <v>207</v>
      </c>
      <c r="H33" s="45" t="s">
        <v>208</v>
      </c>
      <c r="I33" s="48">
        <v>120000</v>
      </c>
      <c r="J33" s="48"/>
      <c r="K33" s="48"/>
      <c r="L33" s="127"/>
      <c r="M33" s="127"/>
      <c r="N33" s="127"/>
      <c r="O33" s="127"/>
      <c r="P33" s="127"/>
      <c r="Q33" s="127"/>
      <c r="R33" s="48">
        <f t="shared" si="1"/>
        <v>120000</v>
      </c>
      <c r="S33" s="48">
        <v>120000</v>
      </c>
      <c r="T33" s="48"/>
      <c r="U33" s="48"/>
      <c r="V33" s="48"/>
      <c r="W33" s="48"/>
    </row>
    <row r="34" s="119" customFormat="1" ht="31" customHeight="1" spans="1:23">
      <c r="A34" s="45" t="s">
        <v>276</v>
      </c>
      <c r="B34" s="124" t="s">
        <v>321</v>
      </c>
      <c r="C34" s="45" t="s">
        <v>322</v>
      </c>
      <c r="D34" s="125" t="s">
        <v>72</v>
      </c>
      <c r="E34" s="45" t="s">
        <v>167</v>
      </c>
      <c r="F34" s="45" t="s">
        <v>100</v>
      </c>
      <c r="G34" s="45" t="s">
        <v>207</v>
      </c>
      <c r="H34" s="45" t="s">
        <v>208</v>
      </c>
      <c r="I34" s="48">
        <v>5318.31</v>
      </c>
      <c r="J34" s="48">
        <v>5318.31</v>
      </c>
      <c r="K34" s="48">
        <v>5318.31</v>
      </c>
      <c r="L34" s="127"/>
      <c r="M34" s="127"/>
      <c r="N34" s="127"/>
      <c r="O34" s="127"/>
      <c r="P34" s="127"/>
      <c r="Q34" s="127"/>
      <c r="R34" s="126">
        <f t="shared" si="1"/>
        <v>0</v>
      </c>
      <c r="S34" s="48"/>
      <c r="T34" s="127"/>
      <c r="U34" s="94"/>
      <c r="V34" s="127"/>
      <c r="W34" s="48"/>
    </row>
    <row r="35" s="119" customFormat="1" ht="31" customHeight="1" spans="1:23">
      <c r="A35" s="45" t="s">
        <v>276</v>
      </c>
      <c r="B35" s="124" t="s">
        <v>321</v>
      </c>
      <c r="C35" s="45" t="s">
        <v>322</v>
      </c>
      <c r="D35" s="125" t="s">
        <v>72</v>
      </c>
      <c r="E35" s="45" t="s">
        <v>167</v>
      </c>
      <c r="F35" s="45" t="s">
        <v>100</v>
      </c>
      <c r="G35" s="45" t="s">
        <v>290</v>
      </c>
      <c r="H35" s="45" t="s">
        <v>291</v>
      </c>
      <c r="I35" s="48">
        <v>1000</v>
      </c>
      <c r="J35" s="48">
        <v>1000</v>
      </c>
      <c r="K35" s="48">
        <v>1000</v>
      </c>
      <c r="L35" s="127"/>
      <c r="M35" s="127"/>
      <c r="N35" s="127"/>
      <c r="O35" s="127"/>
      <c r="P35" s="127"/>
      <c r="Q35" s="127"/>
      <c r="R35" s="126">
        <f t="shared" si="1"/>
        <v>0</v>
      </c>
      <c r="S35" s="48"/>
      <c r="T35" s="127"/>
      <c r="U35" s="94"/>
      <c r="V35" s="127"/>
      <c r="W35" s="48"/>
    </row>
    <row r="36" s="119" customFormat="1" ht="31" customHeight="1" spans="1:23">
      <c r="A36" s="45" t="s">
        <v>276</v>
      </c>
      <c r="B36" s="124" t="s">
        <v>321</v>
      </c>
      <c r="C36" s="45" t="s">
        <v>322</v>
      </c>
      <c r="D36" s="125" t="s">
        <v>72</v>
      </c>
      <c r="E36" s="45" t="s">
        <v>167</v>
      </c>
      <c r="F36" s="45" t="s">
        <v>100</v>
      </c>
      <c r="G36" s="45" t="s">
        <v>283</v>
      </c>
      <c r="H36" s="45" t="s">
        <v>284</v>
      </c>
      <c r="I36" s="48">
        <v>493251</v>
      </c>
      <c r="J36" s="48">
        <v>493251</v>
      </c>
      <c r="K36" s="48">
        <v>493251</v>
      </c>
      <c r="L36" s="127"/>
      <c r="M36" s="127"/>
      <c r="N36" s="127"/>
      <c r="O36" s="127"/>
      <c r="P36" s="127"/>
      <c r="Q36" s="127"/>
      <c r="R36" s="126">
        <f t="shared" si="1"/>
        <v>0</v>
      </c>
      <c r="S36" s="48"/>
      <c r="T36" s="127"/>
      <c r="U36" s="94"/>
      <c r="V36" s="127"/>
      <c r="W36" s="48"/>
    </row>
    <row r="37" s="119" customFormat="1" ht="31" customHeight="1" spans="1:23">
      <c r="A37" s="45" t="s">
        <v>276</v>
      </c>
      <c r="B37" s="124" t="s">
        <v>323</v>
      </c>
      <c r="C37" s="125" t="s">
        <v>324</v>
      </c>
      <c r="D37" s="125" t="s">
        <v>72</v>
      </c>
      <c r="E37" s="45" t="s">
        <v>168</v>
      </c>
      <c r="F37" s="45" t="s">
        <v>101</v>
      </c>
      <c r="G37" s="45" t="s">
        <v>310</v>
      </c>
      <c r="H37" s="45" t="s">
        <v>311</v>
      </c>
      <c r="I37" s="48">
        <v>34000</v>
      </c>
      <c r="J37" s="48">
        <v>34000</v>
      </c>
      <c r="K37" s="48">
        <v>34000</v>
      </c>
      <c r="L37" s="127"/>
      <c r="M37" s="127"/>
      <c r="N37" s="127"/>
      <c r="O37" s="127"/>
      <c r="P37" s="127"/>
      <c r="Q37" s="127"/>
      <c r="R37" s="126">
        <f t="shared" si="1"/>
        <v>0</v>
      </c>
      <c r="S37" s="48"/>
      <c r="T37" s="127"/>
      <c r="U37" s="94"/>
      <c r="V37" s="127"/>
      <c r="W37" s="48"/>
    </row>
    <row r="38" s="119" customFormat="1" ht="31" customHeight="1" spans="1:23">
      <c r="A38" s="45" t="s">
        <v>276</v>
      </c>
      <c r="B38" s="124" t="s">
        <v>323</v>
      </c>
      <c r="C38" s="125" t="s">
        <v>324</v>
      </c>
      <c r="D38" s="125" t="s">
        <v>72</v>
      </c>
      <c r="E38" s="45" t="s">
        <v>168</v>
      </c>
      <c r="F38" s="45" t="s">
        <v>101</v>
      </c>
      <c r="G38" s="45" t="s">
        <v>207</v>
      </c>
      <c r="H38" s="45" t="s">
        <v>208</v>
      </c>
      <c r="I38" s="48">
        <v>50000</v>
      </c>
      <c r="J38" s="48">
        <v>50000</v>
      </c>
      <c r="K38" s="48">
        <v>50000</v>
      </c>
      <c r="L38" s="127"/>
      <c r="M38" s="127"/>
      <c r="N38" s="127"/>
      <c r="O38" s="127"/>
      <c r="P38" s="127"/>
      <c r="Q38" s="127"/>
      <c r="R38" s="126">
        <f t="shared" si="1"/>
        <v>0</v>
      </c>
      <c r="S38" s="48"/>
      <c r="T38" s="127"/>
      <c r="U38" s="94"/>
      <c r="V38" s="127"/>
      <c r="W38" s="48"/>
    </row>
    <row r="39" s="119" customFormat="1" ht="31" customHeight="1" spans="1:23">
      <c r="A39" s="45" t="s">
        <v>276</v>
      </c>
      <c r="B39" s="124" t="s">
        <v>323</v>
      </c>
      <c r="C39" s="125" t="s">
        <v>324</v>
      </c>
      <c r="D39" s="125" t="s">
        <v>72</v>
      </c>
      <c r="E39" s="45" t="s">
        <v>168</v>
      </c>
      <c r="F39" s="45" t="s">
        <v>101</v>
      </c>
      <c r="G39" s="45" t="s">
        <v>245</v>
      </c>
      <c r="H39" s="45" t="s">
        <v>246</v>
      </c>
      <c r="I39" s="48">
        <v>30000</v>
      </c>
      <c r="J39" s="48">
        <v>30000</v>
      </c>
      <c r="K39" s="48">
        <v>30000</v>
      </c>
      <c r="L39" s="127"/>
      <c r="M39" s="127"/>
      <c r="N39" s="127"/>
      <c r="O39" s="127"/>
      <c r="P39" s="127"/>
      <c r="Q39" s="127"/>
      <c r="R39" s="126">
        <f t="shared" si="1"/>
        <v>0</v>
      </c>
      <c r="S39" s="48"/>
      <c r="T39" s="127"/>
      <c r="U39" s="94"/>
      <c r="V39" s="127"/>
      <c r="W39" s="48"/>
    </row>
    <row r="40" s="119" customFormat="1" ht="31" customHeight="1" spans="1:23">
      <c r="A40" s="45" t="s">
        <v>276</v>
      </c>
      <c r="B40" s="124" t="s">
        <v>323</v>
      </c>
      <c r="C40" s="125" t="s">
        <v>324</v>
      </c>
      <c r="D40" s="125" t="s">
        <v>72</v>
      </c>
      <c r="E40" s="45" t="s">
        <v>168</v>
      </c>
      <c r="F40" s="45" t="s">
        <v>101</v>
      </c>
      <c r="G40" s="45" t="s">
        <v>290</v>
      </c>
      <c r="H40" s="45" t="s">
        <v>291</v>
      </c>
      <c r="I40" s="48">
        <v>6000</v>
      </c>
      <c r="J40" s="48">
        <v>6000</v>
      </c>
      <c r="K40" s="48">
        <v>6000</v>
      </c>
      <c r="L40" s="127"/>
      <c r="M40" s="127"/>
      <c r="N40" s="127"/>
      <c r="O40" s="127"/>
      <c r="P40" s="127"/>
      <c r="Q40" s="127"/>
      <c r="R40" s="126">
        <f t="shared" si="1"/>
        <v>0</v>
      </c>
      <c r="S40" s="48"/>
      <c r="T40" s="127"/>
      <c r="U40" s="94"/>
      <c r="V40" s="127"/>
      <c r="W40" s="48"/>
    </row>
    <row r="41" s="119" customFormat="1" ht="31" customHeight="1" spans="1:23">
      <c r="A41" s="45" t="s">
        <v>276</v>
      </c>
      <c r="B41" s="124" t="s">
        <v>323</v>
      </c>
      <c r="C41" s="125" t="s">
        <v>324</v>
      </c>
      <c r="D41" s="125" t="s">
        <v>72</v>
      </c>
      <c r="E41" s="45" t="s">
        <v>168</v>
      </c>
      <c r="F41" s="45" t="s">
        <v>101</v>
      </c>
      <c r="G41" s="45" t="s">
        <v>261</v>
      </c>
      <c r="H41" s="45" t="s">
        <v>262</v>
      </c>
      <c r="I41" s="48">
        <v>20000</v>
      </c>
      <c r="J41" s="48">
        <v>20000</v>
      </c>
      <c r="K41" s="48">
        <v>20000</v>
      </c>
      <c r="L41" s="127"/>
      <c r="M41" s="127"/>
      <c r="N41" s="127"/>
      <c r="O41" s="127"/>
      <c r="P41" s="127"/>
      <c r="Q41" s="127"/>
      <c r="R41" s="126">
        <f t="shared" si="1"/>
        <v>0</v>
      </c>
      <c r="S41" s="48"/>
      <c r="T41" s="127"/>
      <c r="U41" s="94"/>
      <c r="V41" s="127"/>
      <c r="W41" s="48"/>
    </row>
    <row r="42" s="119" customFormat="1" ht="31" customHeight="1" spans="1:23">
      <c r="A42" s="45" t="s">
        <v>276</v>
      </c>
      <c r="B42" s="124" t="s">
        <v>323</v>
      </c>
      <c r="C42" s="125" t="s">
        <v>324</v>
      </c>
      <c r="D42" s="125" t="s">
        <v>72</v>
      </c>
      <c r="E42" s="45" t="s">
        <v>168</v>
      </c>
      <c r="F42" s="45" t="s">
        <v>101</v>
      </c>
      <c r="G42" s="45" t="s">
        <v>283</v>
      </c>
      <c r="H42" s="45" t="s">
        <v>284</v>
      </c>
      <c r="I42" s="48">
        <v>268700</v>
      </c>
      <c r="J42" s="48">
        <v>268700</v>
      </c>
      <c r="K42" s="48">
        <v>268700</v>
      </c>
      <c r="L42" s="127"/>
      <c r="M42" s="127"/>
      <c r="N42" s="127"/>
      <c r="O42" s="127"/>
      <c r="P42" s="127"/>
      <c r="Q42" s="127"/>
      <c r="R42" s="126">
        <f t="shared" si="1"/>
        <v>0</v>
      </c>
      <c r="S42" s="48"/>
      <c r="T42" s="127"/>
      <c r="U42" s="94"/>
      <c r="V42" s="127"/>
      <c r="W42" s="48"/>
    </row>
    <row r="43" ht="18.75" customHeight="1" spans="1:23">
      <c r="A43" s="32" t="s">
        <v>114</v>
      </c>
      <c r="B43" s="33"/>
      <c r="C43" s="33"/>
      <c r="D43" s="33"/>
      <c r="E43" s="33"/>
      <c r="F43" s="33"/>
      <c r="G43" s="33"/>
      <c r="H43" s="34"/>
      <c r="I43" s="127">
        <f>J43+L43+M43+N43+O43+P43+Q43+R43</f>
        <v>6019311.43</v>
      </c>
      <c r="J43" s="127">
        <f>SUM(J9:J42)</f>
        <v>1898082.31</v>
      </c>
      <c r="K43" s="127">
        <f>SUM(K9:K42)</f>
        <v>1898082.31</v>
      </c>
      <c r="L43" s="127"/>
      <c r="M43" s="127"/>
      <c r="N43" s="127"/>
      <c r="O43" s="127"/>
      <c r="P43" s="127"/>
      <c r="Q43" s="127"/>
      <c r="R43" s="127">
        <f t="shared" si="1"/>
        <v>4121229.12</v>
      </c>
      <c r="S43" s="127">
        <f>SUM(S9:S42)</f>
        <v>3935400</v>
      </c>
      <c r="T43" s="127">
        <f>SUM(T9:T42)</f>
        <v>0</v>
      </c>
      <c r="U43" s="127">
        <f>SUM(U9:U42)</f>
        <v>0</v>
      </c>
      <c r="V43" s="127">
        <f>SUM(V9:V42)</f>
        <v>0</v>
      </c>
      <c r="W43" s="127">
        <f>SUM(W9:W42)</f>
        <v>185829.12</v>
      </c>
    </row>
  </sheetData>
  <mergeCells count="28">
    <mergeCell ref="A3:W3"/>
    <mergeCell ref="A4:I4"/>
    <mergeCell ref="J5:M5"/>
    <mergeCell ref="N5:P5"/>
    <mergeCell ref="R5:W5"/>
    <mergeCell ref="J6:K6"/>
    <mergeCell ref="A43:H4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6"/>
  <sheetViews>
    <sheetView showZeros="0" workbookViewId="0">
      <pane ySplit="1" topLeftCell="A2" activePane="bottomLeft" state="frozen"/>
      <selection/>
      <selection pane="bottomLeft" activeCell="C67" sqref="$A67:$XFD6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51" t="s">
        <v>325</v>
      </c>
    </row>
    <row r="3" ht="28.5" customHeight="1" spans="1:10">
      <c r="A3" s="52" t="s">
        <v>326</v>
      </c>
      <c r="B3" s="25"/>
      <c r="C3" s="25"/>
      <c r="D3" s="25"/>
      <c r="E3" s="25"/>
      <c r="F3" s="53"/>
      <c r="G3" s="25"/>
      <c r="H3" s="53"/>
      <c r="I3" s="53"/>
      <c r="J3" s="25"/>
    </row>
    <row r="4" ht="15" customHeight="1" spans="1:10">
      <c r="A4" s="5" t="str">
        <f>"单位名称："&amp;"昆明市西山区妇幼健康服务中心"</f>
        <v>单位名称：昆明市西山区妇幼健康服务中心</v>
      </c>
    </row>
    <row r="5" ht="14.25" customHeight="1" spans="1:10">
      <c r="A5" s="54" t="s">
        <v>327</v>
      </c>
      <c r="B5" s="54" t="s">
        <v>328</v>
      </c>
      <c r="C5" s="54" t="s">
        <v>329</v>
      </c>
      <c r="D5" s="54" t="s">
        <v>330</v>
      </c>
      <c r="E5" s="54" t="s">
        <v>331</v>
      </c>
      <c r="F5" s="55" t="s">
        <v>332</v>
      </c>
      <c r="G5" s="54" t="s">
        <v>333</v>
      </c>
      <c r="H5" s="55" t="s">
        <v>334</v>
      </c>
      <c r="I5" s="55" t="s">
        <v>335</v>
      </c>
      <c r="J5" s="54" t="s">
        <v>336</v>
      </c>
    </row>
    <row r="6" ht="14.25" customHeight="1" spans="1:10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5">
        <v>6</v>
      </c>
      <c r="G6" s="54">
        <v>7</v>
      </c>
      <c r="H6" s="55">
        <v>8</v>
      </c>
      <c r="I6" s="55">
        <v>9</v>
      </c>
      <c r="J6" s="54">
        <v>10</v>
      </c>
    </row>
    <row r="7" s="114" customFormat="1" ht="27.75" customHeight="1" spans="1:10">
      <c r="A7" s="30" t="s">
        <v>72</v>
      </c>
      <c r="B7" s="115"/>
      <c r="C7" s="115"/>
      <c r="D7" s="115"/>
      <c r="E7" s="104"/>
      <c r="F7" s="116"/>
      <c r="G7" s="104"/>
      <c r="H7" s="116"/>
      <c r="I7" s="116"/>
      <c r="J7" s="104"/>
    </row>
    <row r="8" s="114" customFormat="1" ht="30" customHeight="1" spans="1:10">
      <c r="A8" s="117" t="s">
        <v>295</v>
      </c>
      <c r="B8" s="118" t="s">
        <v>337</v>
      </c>
      <c r="C8" s="118" t="s">
        <v>338</v>
      </c>
      <c r="D8" s="118" t="s">
        <v>339</v>
      </c>
      <c r="E8" s="118" t="s">
        <v>340</v>
      </c>
      <c r="F8" s="118" t="s">
        <v>341</v>
      </c>
      <c r="G8" s="118" t="s">
        <v>161</v>
      </c>
      <c r="H8" s="118" t="s">
        <v>342</v>
      </c>
      <c r="I8" s="118" t="s">
        <v>343</v>
      </c>
      <c r="J8" s="118" t="s">
        <v>344</v>
      </c>
    </row>
    <row r="9" s="114" customFormat="1" ht="42" customHeight="1" spans="1:10">
      <c r="A9" s="117" t="s">
        <v>295</v>
      </c>
      <c r="B9" s="118" t="s">
        <v>337</v>
      </c>
      <c r="C9" s="118" t="s">
        <v>338</v>
      </c>
      <c r="D9" s="118" t="s">
        <v>345</v>
      </c>
      <c r="E9" s="118" t="s">
        <v>346</v>
      </c>
      <c r="F9" s="118" t="s">
        <v>347</v>
      </c>
      <c r="G9" s="118" t="s">
        <v>348</v>
      </c>
      <c r="H9" s="118" t="s">
        <v>349</v>
      </c>
      <c r="I9" s="118" t="s">
        <v>343</v>
      </c>
      <c r="J9" s="118" t="s">
        <v>350</v>
      </c>
    </row>
    <row r="10" s="114" customFormat="1" ht="30" customHeight="1" spans="1:10">
      <c r="A10" s="117" t="s">
        <v>295</v>
      </c>
      <c r="B10" s="118" t="s">
        <v>337</v>
      </c>
      <c r="C10" s="118" t="s">
        <v>338</v>
      </c>
      <c r="D10" s="118" t="s">
        <v>345</v>
      </c>
      <c r="E10" s="118" t="s">
        <v>351</v>
      </c>
      <c r="F10" s="118" t="s">
        <v>352</v>
      </c>
      <c r="G10" s="118" t="s">
        <v>353</v>
      </c>
      <c r="H10" s="118" t="s">
        <v>349</v>
      </c>
      <c r="I10" s="118" t="s">
        <v>343</v>
      </c>
      <c r="J10" s="118" t="s">
        <v>354</v>
      </c>
    </row>
    <row r="11" s="114" customFormat="1" ht="78" customHeight="1" spans="1:10">
      <c r="A11" s="117" t="s">
        <v>295</v>
      </c>
      <c r="B11" s="118" t="s">
        <v>337</v>
      </c>
      <c r="C11" s="118" t="s">
        <v>338</v>
      </c>
      <c r="D11" s="118" t="s">
        <v>345</v>
      </c>
      <c r="E11" s="118" t="s">
        <v>355</v>
      </c>
      <c r="F11" s="118" t="s">
        <v>347</v>
      </c>
      <c r="G11" s="118" t="s">
        <v>348</v>
      </c>
      <c r="H11" s="118" t="s">
        <v>349</v>
      </c>
      <c r="I11" s="118" t="s">
        <v>343</v>
      </c>
      <c r="J11" s="118" t="s">
        <v>356</v>
      </c>
    </row>
    <row r="12" s="114" customFormat="1" ht="30" customHeight="1" spans="1:10">
      <c r="A12" s="117" t="s">
        <v>295</v>
      </c>
      <c r="B12" s="118" t="s">
        <v>337</v>
      </c>
      <c r="C12" s="118" t="s">
        <v>338</v>
      </c>
      <c r="D12" s="118" t="s">
        <v>357</v>
      </c>
      <c r="E12" s="118" t="s">
        <v>358</v>
      </c>
      <c r="F12" s="118" t="s">
        <v>347</v>
      </c>
      <c r="G12" s="118" t="s">
        <v>359</v>
      </c>
      <c r="H12" s="118" t="s">
        <v>349</v>
      </c>
      <c r="I12" s="118" t="s">
        <v>343</v>
      </c>
      <c r="J12" s="118" t="s">
        <v>360</v>
      </c>
    </row>
    <row r="13" s="114" customFormat="1" ht="30" customHeight="1" spans="1:10">
      <c r="A13" s="117" t="s">
        <v>295</v>
      </c>
      <c r="B13" s="118" t="s">
        <v>337</v>
      </c>
      <c r="C13" s="118" t="s">
        <v>338</v>
      </c>
      <c r="D13" s="118" t="s">
        <v>357</v>
      </c>
      <c r="E13" s="118" t="s">
        <v>361</v>
      </c>
      <c r="F13" s="118" t="s">
        <v>362</v>
      </c>
      <c r="G13" s="118" t="s">
        <v>363</v>
      </c>
      <c r="H13" s="118" t="s">
        <v>364</v>
      </c>
      <c r="I13" s="118" t="s">
        <v>343</v>
      </c>
      <c r="J13" s="118" t="s">
        <v>365</v>
      </c>
    </row>
    <row r="14" s="114" customFormat="1" ht="30" customHeight="1" spans="1:10">
      <c r="A14" s="117" t="s">
        <v>295</v>
      </c>
      <c r="B14" s="118" t="s">
        <v>337</v>
      </c>
      <c r="C14" s="118" t="s">
        <v>338</v>
      </c>
      <c r="D14" s="118" t="s">
        <v>357</v>
      </c>
      <c r="E14" s="118" t="s">
        <v>366</v>
      </c>
      <c r="F14" s="118" t="s">
        <v>352</v>
      </c>
      <c r="G14" s="118" t="s">
        <v>353</v>
      </c>
      <c r="H14" s="118" t="s">
        <v>349</v>
      </c>
      <c r="I14" s="118" t="s">
        <v>343</v>
      </c>
      <c r="J14" s="118" t="s">
        <v>367</v>
      </c>
    </row>
    <row r="15" s="114" customFormat="1" ht="30" customHeight="1" spans="1:10">
      <c r="A15" s="117" t="s">
        <v>295</v>
      </c>
      <c r="B15" s="118" t="s">
        <v>337</v>
      </c>
      <c r="C15" s="118" t="s">
        <v>368</v>
      </c>
      <c r="D15" s="118" t="s">
        <v>369</v>
      </c>
      <c r="E15" s="118" t="s">
        <v>370</v>
      </c>
      <c r="F15" s="118" t="s">
        <v>347</v>
      </c>
      <c r="G15" s="118" t="s">
        <v>371</v>
      </c>
      <c r="H15" s="118" t="s">
        <v>349</v>
      </c>
      <c r="I15" s="118" t="s">
        <v>343</v>
      </c>
      <c r="J15" s="118" t="s">
        <v>372</v>
      </c>
    </row>
    <row r="16" s="114" customFormat="1" ht="30" customHeight="1" spans="1:10">
      <c r="A16" s="117" t="s">
        <v>295</v>
      </c>
      <c r="B16" s="118" t="s">
        <v>337</v>
      </c>
      <c r="C16" s="118" t="s">
        <v>368</v>
      </c>
      <c r="D16" s="118" t="s">
        <v>373</v>
      </c>
      <c r="E16" s="118" t="s">
        <v>374</v>
      </c>
      <c r="F16" s="118" t="s">
        <v>347</v>
      </c>
      <c r="G16" s="118" t="s">
        <v>348</v>
      </c>
      <c r="H16" s="118" t="s">
        <v>349</v>
      </c>
      <c r="I16" s="118" t="s">
        <v>343</v>
      </c>
      <c r="J16" s="118" t="s">
        <v>375</v>
      </c>
    </row>
    <row r="17" s="114" customFormat="1" ht="30" customHeight="1" spans="1:10">
      <c r="A17" s="117" t="s">
        <v>295</v>
      </c>
      <c r="B17" s="118" t="s">
        <v>337</v>
      </c>
      <c r="C17" s="118" t="s">
        <v>368</v>
      </c>
      <c r="D17" s="118" t="s">
        <v>373</v>
      </c>
      <c r="E17" s="118" t="s">
        <v>376</v>
      </c>
      <c r="F17" s="118" t="s">
        <v>347</v>
      </c>
      <c r="G17" s="118" t="s">
        <v>371</v>
      </c>
      <c r="H17" s="118" t="s">
        <v>349</v>
      </c>
      <c r="I17" s="118" t="s">
        <v>343</v>
      </c>
      <c r="J17" s="118" t="s">
        <v>377</v>
      </c>
    </row>
    <row r="18" s="114" customFormat="1" ht="30" customHeight="1" spans="1:10">
      <c r="A18" s="117" t="s">
        <v>295</v>
      </c>
      <c r="B18" s="118" t="s">
        <v>337</v>
      </c>
      <c r="C18" s="118" t="s">
        <v>378</v>
      </c>
      <c r="D18" s="118" t="s">
        <v>379</v>
      </c>
      <c r="E18" s="118" t="s">
        <v>380</v>
      </c>
      <c r="F18" s="118" t="s">
        <v>347</v>
      </c>
      <c r="G18" s="118" t="s">
        <v>348</v>
      </c>
      <c r="H18" s="118" t="s">
        <v>349</v>
      </c>
      <c r="I18" s="118" t="s">
        <v>343</v>
      </c>
      <c r="J18" s="118" t="s">
        <v>381</v>
      </c>
    </row>
    <row r="19" s="114" customFormat="1" ht="48" customHeight="1" spans="1:10">
      <c r="A19" s="117" t="s">
        <v>295</v>
      </c>
      <c r="B19" s="118" t="s">
        <v>337</v>
      </c>
      <c r="C19" s="118" t="s">
        <v>382</v>
      </c>
      <c r="D19" s="118" t="s">
        <v>383</v>
      </c>
      <c r="E19" s="118" t="s">
        <v>295</v>
      </c>
      <c r="F19" s="118" t="s">
        <v>362</v>
      </c>
      <c r="G19" s="118" t="s">
        <v>384</v>
      </c>
      <c r="H19" s="118" t="s">
        <v>385</v>
      </c>
      <c r="I19" s="118" t="s">
        <v>343</v>
      </c>
      <c r="J19" s="118" t="s">
        <v>386</v>
      </c>
    </row>
    <row r="20" s="114" customFormat="1" ht="30" customHeight="1" spans="1:10">
      <c r="A20" s="117" t="s">
        <v>305</v>
      </c>
      <c r="B20" s="118" t="s">
        <v>387</v>
      </c>
      <c r="C20" s="118" t="s">
        <v>338</v>
      </c>
      <c r="D20" s="118" t="s">
        <v>339</v>
      </c>
      <c r="E20" s="118" t="s">
        <v>388</v>
      </c>
      <c r="F20" s="118" t="s">
        <v>341</v>
      </c>
      <c r="G20" s="118" t="s">
        <v>389</v>
      </c>
      <c r="H20" s="118" t="s">
        <v>390</v>
      </c>
      <c r="I20" s="118" t="s">
        <v>343</v>
      </c>
      <c r="J20" s="118" t="s">
        <v>388</v>
      </c>
    </row>
    <row r="21" s="114" customFormat="1" ht="30" customHeight="1" spans="1:10">
      <c r="A21" s="117" t="s">
        <v>305</v>
      </c>
      <c r="B21" s="118" t="s">
        <v>387</v>
      </c>
      <c r="C21" s="118" t="s">
        <v>338</v>
      </c>
      <c r="D21" s="118" t="s">
        <v>345</v>
      </c>
      <c r="E21" s="118" t="s">
        <v>391</v>
      </c>
      <c r="F21" s="118" t="s">
        <v>341</v>
      </c>
      <c r="G21" s="118" t="s">
        <v>371</v>
      </c>
      <c r="H21" s="118" t="s">
        <v>349</v>
      </c>
      <c r="I21" s="118" t="s">
        <v>343</v>
      </c>
      <c r="J21" s="118" t="s">
        <v>391</v>
      </c>
    </row>
    <row r="22" s="114" customFormat="1" ht="30" customHeight="1" spans="1:10">
      <c r="A22" s="117" t="s">
        <v>305</v>
      </c>
      <c r="B22" s="118" t="s">
        <v>387</v>
      </c>
      <c r="C22" s="118" t="s">
        <v>368</v>
      </c>
      <c r="D22" s="118" t="s">
        <v>373</v>
      </c>
      <c r="E22" s="118" t="s">
        <v>392</v>
      </c>
      <c r="F22" s="118" t="s">
        <v>347</v>
      </c>
      <c r="G22" s="118" t="s">
        <v>393</v>
      </c>
      <c r="H22" s="118" t="s">
        <v>349</v>
      </c>
      <c r="I22" s="118" t="s">
        <v>343</v>
      </c>
      <c r="J22" s="118" t="s">
        <v>394</v>
      </c>
    </row>
    <row r="23" s="114" customFormat="1" ht="30" customHeight="1" spans="1:10">
      <c r="A23" s="117" t="s">
        <v>305</v>
      </c>
      <c r="B23" s="118" t="s">
        <v>387</v>
      </c>
      <c r="C23" s="118" t="s">
        <v>378</v>
      </c>
      <c r="D23" s="118" t="s">
        <v>379</v>
      </c>
      <c r="E23" s="118" t="s">
        <v>379</v>
      </c>
      <c r="F23" s="118" t="s">
        <v>347</v>
      </c>
      <c r="G23" s="118" t="s">
        <v>348</v>
      </c>
      <c r="H23" s="118" t="s">
        <v>349</v>
      </c>
      <c r="I23" s="118" t="s">
        <v>343</v>
      </c>
      <c r="J23" s="118" t="s">
        <v>379</v>
      </c>
    </row>
    <row r="24" s="114" customFormat="1" ht="30" customHeight="1" spans="1:10">
      <c r="A24" s="117" t="s">
        <v>307</v>
      </c>
      <c r="B24" s="118" t="s">
        <v>395</v>
      </c>
      <c r="C24" s="118" t="s">
        <v>338</v>
      </c>
      <c r="D24" s="118" t="s">
        <v>339</v>
      </c>
      <c r="E24" s="118" t="s">
        <v>396</v>
      </c>
      <c r="F24" s="118" t="s">
        <v>347</v>
      </c>
      <c r="G24" s="118" t="s">
        <v>161</v>
      </c>
      <c r="H24" s="118" t="s">
        <v>342</v>
      </c>
      <c r="I24" s="118" t="s">
        <v>343</v>
      </c>
      <c r="J24" s="118" t="s">
        <v>396</v>
      </c>
    </row>
    <row r="25" s="114" customFormat="1" ht="30" customHeight="1" spans="1:10">
      <c r="A25" s="117" t="s">
        <v>307</v>
      </c>
      <c r="B25" s="118" t="s">
        <v>395</v>
      </c>
      <c r="C25" s="118" t="s">
        <v>338</v>
      </c>
      <c r="D25" s="118" t="s">
        <v>345</v>
      </c>
      <c r="E25" s="118" t="s">
        <v>397</v>
      </c>
      <c r="F25" s="118" t="s">
        <v>347</v>
      </c>
      <c r="G25" s="118" t="s">
        <v>393</v>
      </c>
      <c r="H25" s="118" t="s">
        <v>349</v>
      </c>
      <c r="I25" s="118" t="s">
        <v>343</v>
      </c>
      <c r="J25" s="118" t="s">
        <v>396</v>
      </c>
    </row>
    <row r="26" s="114" customFormat="1" ht="30" customHeight="1" spans="1:10">
      <c r="A26" s="117" t="s">
        <v>307</v>
      </c>
      <c r="B26" s="118" t="s">
        <v>395</v>
      </c>
      <c r="C26" s="118" t="s">
        <v>368</v>
      </c>
      <c r="D26" s="118" t="s">
        <v>373</v>
      </c>
      <c r="E26" s="118" t="s">
        <v>398</v>
      </c>
      <c r="F26" s="118" t="s">
        <v>347</v>
      </c>
      <c r="G26" s="118" t="s">
        <v>371</v>
      </c>
      <c r="H26" s="118" t="s">
        <v>349</v>
      </c>
      <c r="I26" s="118" t="s">
        <v>343</v>
      </c>
      <c r="J26" s="118" t="s">
        <v>396</v>
      </c>
    </row>
    <row r="27" s="114" customFormat="1" ht="30" customHeight="1" spans="1:10">
      <c r="A27" s="117" t="s">
        <v>307</v>
      </c>
      <c r="B27" s="118" t="s">
        <v>395</v>
      </c>
      <c r="C27" s="118" t="s">
        <v>378</v>
      </c>
      <c r="D27" s="118" t="s">
        <v>379</v>
      </c>
      <c r="E27" s="118" t="s">
        <v>399</v>
      </c>
      <c r="F27" s="118" t="s">
        <v>347</v>
      </c>
      <c r="G27" s="118" t="s">
        <v>348</v>
      </c>
      <c r="H27" s="118" t="s">
        <v>349</v>
      </c>
      <c r="I27" s="118" t="s">
        <v>343</v>
      </c>
      <c r="J27" s="118" t="s">
        <v>399</v>
      </c>
    </row>
    <row r="28" s="114" customFormat="1" ht="30" customHeight="1" spans="1:10">
      <c r="A28" s="117" t="s">
        <v>320</v>
      </c>
      <c r="B28" s="118" t="s">
        <v>400</v>
      </c>
      <c r="C28" s="118" t="s">
        <v>338</v>
      </c>
      <c r="D28" s="118" t="s">
        <v>357</v>
      </c>
      <c r="E28" s="118" t="s">
        <v>401</v>
      </c>
      <c r="F28" s="118" t="s">
        <v>402</v>
      </c>
      <c r="G28" s="118" t="s">
        <v>363</v>
      </c>
      <c r="H28" s="118" t="s">
        <v>364</v>
      </c>
      <c r="I28" s="118" t="s">
        <v>343</v>
      </c>
      <c r="J28" s="118" t="s">
        <v>403</v>
      </c>
    </row>
    <row r="29" s="114" customFormat="1" ht="30" customHeight="1" spans="1:10">
      <c r="A29" s="117" t="s">
        <v>320</v>
      </c>
      <c r="B29" s="118" t="s">
        <v>400</v>
      </c>
      <c r="C29" s="118" t="s">
        <v>368</v>
      </c>
      <c r="D29" s="118" t="s">
        <v>373</v>
      </c>
      <c r="E29" s="118" t="s">
        <v>404</v>
      </c>
      <c r="F29" s="118" t="s">
        <v>341</v>
      </c>
      <c r="G29" s="118" t="s">
        <v>371</v>
      </c>
      <c r="H29" s="118" t="s">
        <v>349</v>
      </c>
      <c r="I29" s="118" t="s">
        <v>343</v>
      </c>
      <c r="J29" s="118" t="s">
        <v>405</v>
      </c>
    </row>
    <row r="30" s="114" customFormat="1" ht="48" customHeight="1" spans="1:10">
      <c r="A30" s="117" t="s">
        <v>320</v>
      </c>
      <c r="B30" s="118" t="s">
        <v>400</v>
      </c>
      <c r="C30" s="118" t="s">
        <v>378</v>
      </c>
      <c r="D30" s="118" t="s">
        <v>379</v>
      </c>
      <c r="E30" s="118" t="s">
        <v>406</v>
      </c>
      <c r="F30" s="118" t="s">
        <v>341</v>
      </c>
      <c r="G30" s="118" t="s">
        <v>371</v>
      </c>
      <c r="H30" s="118" t="s">
        <v>349</v>
      </c>
      <c r="I30" s="118" t="s">
        <v>343</v>
      </c>
      <c r="J30" s="118" t="s">
        <v>407</v>
      </c>
    </row>
    <row r="31" s="114" customFormat="1" ht="30" customHeight="1" spans="1:10">
      <c r="A31" s="117" t="s">
        <v>320</v>
      </c>
      <c r="B31" s="118" t="s">
        <v>400</v>
      </c>
      <c r="C31" s="118" t="s">
        <v>382</v>
      </c>
      <c r="D31" s="118" t="s">
        <v>408</v>
      </c>
      <c r="E31" s="118" t="s">
        <v>409</v>
      </c>
      <c r="F31" s="118" t="s">
        <v>352</v>
      </c>
      <c r="G31" s="118" t="s">
        <v>410</v>
      </c>
      <c r="H31" s="118" t="s">
        <v>385</v>
      </c>
      <c r="I31" s="118" t="s">
        <v>343</v>
      </c>
      <c r="J31" s="118" t="s">
        <v>411</v>
      </c>
    </row>
    <row r="32" s="114" customFormat="1" ht="30" customHeight="1" spans="1:10">
      <c r="A32" s="117" t="s">
        <v>282</v>
      </c>
      <c r="B32" s="118" t="s">
        <v>412</v>
      </c>
      <c r="C32" s="118" t="s">
        <v>338</v>
      </c>
      <c r="D32" s="118" t="s">
        <v>339</v>
      </c>
      <c r="E32" s="118" t="s">
        <v>413</v>
      </c>
      <c r="F32" s="118" t="s">
        <v>352</v>
      </c>
      <c r="G32" s="118" t="s">
        <v>414</v>
      </c>
      <c r="H32" s="118" t="s">
        <v>415</v>
      </c>
      <c r="I32" s="118" t="s">
        <v>343</v>
      </c>
      <c r="J32" s="118" t="s">
        <v>416</v>
      </c>
    </row>
    <row r="33" s="114" customFormat="1" ht="78" customHeight="1" spans="1:10">
      <c r="A33" s="117" t="s">
        <v>282</v>
      </c>
      <c r="B33" s="118" t="s">
        <v>412</v>
      </c>
      <c r="C33" s="118" t="s">
        <v>338</v>
      </c>
      <c r="D33" s="118" t="s">
        <v>345</v>
      </c>
      <c r="E33" s="118" t="s">
        <v>355</v>
      </c>
      <c r="F33" s="118" t="s">
        <v>347</v>
      </c>
      <c r="G33" s="118" t="s">
        <v>348</v>
      </c>
      <c r="H33" s="118" t="s">
        <v>349</v>
      </c>
      <c r="I33" s="118" t="s">
        <v>343</v>
      </c>
      <c r="J33" s="118" t="s">
        <v>417</v>
      </c>
    </row>
    <row r="34" s="114" customFormat="1" ht="78" customHeight="1" spans="1:10">
      <c r="A34" s="117" t="s">
        <v>282</v>
      </c>
      <c r="B34" s="118" t="s">
        <v>412</v>
      </c>
      <c r="C34" s="118" t="s">
        <v>338</v>
      </c>
      <c r="D34" s="118" t="s">
        <v>345</v>
      </c>
      <c r="E34" s="118" t="s">
        <v>418</v>
      </c>
      <c r="F34" s="118" t="s">
        <v>347</v>
      </c>
      <c r="G34" s="118" t="s">
        <v>371</v>
      </c>
      <c r="H34" s="118" t="s">
        <v>349</v>
      </c>
      <c r="I34" s="118" t="s">
        <v>343</v>
      </c>
      <c r="J34" s="118" t="s">
        <v>419</v>
      </c>
    </row>
    <row r="35" s="114" customFormat="1" ht="30" customHeight="1" spans="1:10">
      <c r="A35" s="117" t="s">
        <v>282</v>
      </c>
      <c r="B35" s="118" t="s">
        <v>412</v>
      </c>
      <c r="C35" s="118" t="s">
        <v>338</v>
      </c>
      <c r="D35" s="118" t="s">
        <v>345</v>
      </c>
      <c r="E35" s="118" t="s">
        <v>420</v>
      </c>
      <c r="F35" s="118" t="s">
        <v>341</v>
      </c>
      <c r="G35" s="118" t="s">
        <v>348</v>
      </c>
      <c r="H35" s="118" t="s">
        <v>349</v>
      </c>
      <c r="I35" s="118" t="s">
        <v>343</v>
      </c>
      <c r="J35" s="118" t="s">
        <v>421</v>
      </c>
    </row>
    <row r="36" s="114" customFormat="1" ht="30" customHeight="1" spans="1:10">
      <c r="A36" s="117" t="s">
        <v>282</v>
      </c>
      <c r="B36" s="118" t="s">
        <v>412</v>
      </c>
      <c r="C36" s="118" t="s">
        <v>338</v>
      </c>
      <c r="D36" s="118" t="s">
        <v>357</v>
      </c>
      <c r="E36" s="118" t="s">
        <v>358</v>
      </c>
      <c r="F36" s="118" t="s">
        <v>347</v>
      </c>
      <c r="G36" s="118" t="s">
        <v>422</v>
      </c>
      <c r="H36" s="118" t="s">
        <v>349</v>
      </c>
      <c r="I36" s="118" t="s">
        <v>343</v>
      </c>
      <c r="J36" s="118" t="s">
        <v>423</v>
      </c>
    </row>
    <row r="37" s="114" customFormat="1" ht="91" customHeight="1" spans="1:10">
      <c r="A37" s="117" t="s">
        <v>282</v>
      </c>
      <c r="B37" s="118" t="s">
        <v>412</v>
      </c>
      <c r="C37" s="118" t="s">
        <v>338</v>
      </c>
      <c r="D37" s="118" t="s">
        <v>357</v>
      </c>
      <c r="E37" s="118" t="s">
        <v>424</v>
      </c>
      <c r="F37" s="118" t="s">
        <v>362</v>
      </c>
      <c r="G37" s="118" t="s">
        <v>363</v>
      </c>
      <c r="H37" s="118" t="s">
        <v>364</v>
      </c>
      <c r="I37" s="118" t="s">
        <v>343</v>
      </c>
      <c r="J37" s="118" t="s">
        <v>425</v>
      </c>
    </row>
    <row r="38" s="114" customFormat="1" ht="30" customHeight="1" spans="1:10">
      <c r="A38" s="117" t="s">
        <v>282</v>
      </c>
      <c r="B38" s="118" t="s">
        <v>412</v>
      </c>
      <c r="C38" s="118" t="s">
        <v>338</v>
      </c>
      <c r="D38" s="118" t="s">
        <v>357</v>
      </c>
      <c r="E38" s="118" t="s">
        <v>426</v>
      </c>
      <c r="F38" s="118" t="s">
        <v>352</v>
      </c>
      <c r="G38" s="118" t="s">
        <v>353</v>
      </c>
      <c r="H38" s="118" t="s">
        <v>349</v>
      </c>
      <c r="I38" s="118" t="s">
        <v>343</v>
      </c>
      <c r="J38" s="118" t="s">
        <v>427</v>
      </c>
    </row>
    <row r="39" s="114" customFormat="1" ht="49" customHeight="1" spans="1:10">
      <c r="A39" s="117" t="s">
        <v>282</v>
      </c>
      <c r="B39" s="118" t="s">
        <v>412</v>
      </c>
      <c r="C39" s="118" t="s">
        <v>368</v>
      </c>
      <c r="D39" s="118" t="s">
        <v>373</v>
      </c>
      <c r="E39" s="118" t="s">
        <v>428</v>
      </c>
      <c r="F39" s="118" t="s">
        <v>347</v>
      </c>
      <c r="G39" s="118" t="s">
        <v>371</v>
      </c>
      <c r="H39" s="118" t="s">
        <v>349</v>
      </c>
      <c r="I39" s="118" t="s">
        <v>343</v>
      </c>
      <c r="J39" s="118" t="s">
        <v>429</v>
      </c>
    </row>
    <row r="40" s="114" customFormat="1" ht="30" customHeight="1" spans="1:10">
      <c r="A40" s="117" t="s">
        <v>282</v>
      </c>
      <c r="B40" s="118" t="s">
        <v>412</v>
      </c>
      <c r="C40" s="118" t="s">
        <v>368</v>
      </c>
      <c r="D40" s="118" t="s">
        <v>373</v>
      </c>
      <c r="E40" s="118" t="s">
        <v>430</v>
      </c>
      <c r="F40" s="118" t="s">
        <v>347</v>
      </c>
      <c r="G40" s="118" t="s">
        <v>348</v>
      </c>
      <c r="H40" s="118" t="s">
        <v>349</v>
      </c>
      <c r="I40" s="118" t="s">
        <v>343</v>
      </c>
      <c r="J40" s="118" t="s">
        <v>430</v>
      </c>
    </row>
    <row r="41" s="114" customFormat="1" ht="30" customHeight="1" spans="1:10">
      <c r="A41" s="117" t="s">
        <v>282</v>
      </c>
      <c r="B41" s="118" t="s">
        <v>412</v>
      </c>
      <c r="C41" s="118" t="s">
        <v>368</v>
      </c>
      <c r="D41" s="118" t="s">
        <v>431</v>
      </c>
      <c r="E41" s="118" t="s">
        <v>432</v>
      </c>
      <c r="F41" s="118" t="s">
        <v>347</v>
      </c>
      <c r="G41" s="118" t="s">
        <v>433</v>
      </c>
      <c r="H41" s="118" t="s">
        <v>349</v>
      </c>
      <c r="I41" s="118" t="s">
        <v>343</v>
      </c>
      <c r="J41" s="118" t="s">
        <v>434</v>
      </c>
    </row>
    <row r="42" s="114" customFormat="1" ht="30" customHeight="1" spans="1:10">
      <c r="A42" s="117" t="s">
        <v>282</v>
      </c>
      <c r="B42" s="118" t="s">
        <v>412</v>
      </c>
      <c r="C42" s="118" t="s">
        <v>378</v>
      </c>
      <c r="D42" s="118" t="s">
        <v>379</v>
      </c>
      <c r="E42" s="118" t="s">
        <v>435</v>
      </c>
      <c r="F42" s="118" t="s">
        <v>347</v>
      </c>
      <c r="G42" s="118" t="s">
        <v>371</v>
      </c>
      <c r="H42" s="118" t="s">
        <v>349</v>
      </c>
      <c r="I42" s="118" t="s">
        <v>343</v>
      </c>
      <c r="J42" s="118" t="s">
        <v>436</v>
      </c>
    </row>
    <row r="43" s="114" customFormat="1" ht="40" customHeight="1" spans="1:10">
      <c r="A43" s="117" t="s">
        <v>282</v>
      </c>
      <c r="B43" s="118" t="s">
        <v>412</v>
      </c>
      <c r="C43" s="118" t="s">
        <v>382</v>
      </c>
      <c r="D43" s="118" t="s">
        <v>383</v>
      </c>
      <c r="E43" s="118" t="s">
        <v>437</v>
      </c>
      <c r="F43" s="118" t="s">
        <v>362</v>
      </c>
      <c r="G43" s="118" t="s">
        <v>438</v>
      </c>
      <c r="H43" s="118" t="s">
        <v>385</v>
      </c>
      <c r="I43" s="118" t="s">
        <v>343</v>
      </c>
      <c r="J43" s="118" t="s">
        <v>439</v>
      </c>
    </row>
    <row r="44" s="114" customFormat="1" ht="40" customHeight="1" spans="1:10">
      <c r="A44" s="117" t="s">
        <v>282</v>
      </c>
      <c r="B44" s="118" t="s">
        <v>412</v>
      </c>
      <c r="C44" s="118" t="s">
        <v>382</v>
      </c>
      <c r="D44" s="118" t="s">
        <v>383</v>
      </c>
      <c r="E44" s="118" t="s">
        <v>440</v>
      </c>
      <c r="F44" s="118" t="s">
        <v>362</v>
      </c>
      <c r="G44" s="118" t="s">
        <v>441</v>
      </c>
      <c r="H44" s="118" t="s">
        <v>385</v>
      </c>
      <c r="I44" s="118" t="s">
        <v>343</v>
      </c>
      <c r="J44" s="118" t="s">
        <v>442</v>
      </c>
    </row>
    <row r="45" s="114" customFormat="1" ht="45" customHeight="1" spans="1:10">
      <c r="A45" s="117" t="s">
        <v>282</v>
      </c>
      <c r="B45" s="118" t="s">
        <v>412</v>
      </c>
      <c r="C45" s="118" t="s">
        <v>382</v>
      </c>
      <c r="D45" s="118" t="s">
        <v>383</v>
      </c>
      <c r="E45" s="118" t="s">
        <v>443</v>
      </c>
      <c r="F45" s="118" t="s">
        <v>362</v>
      </c>
      <c r="G45" s="118" t="s">
        <v>444</v>
      </c>
      <c r="H45" s="118" t="s">
        <v>385</v>
      </c>
      <c r="I45" s="118" t="s">
        <v>343</v>
      </c>
      <c r="J45" s="118" t="s">
        <v>445</v>
      </c>
    </row>
    <row r="46" s="114" customFormat="1" ht="56" customHeight="1" spans="1:10">
      <c r="A46" s="117" t="s">
        <v>282</v>
      </c>
      <c r="B46" s="118" t="s">
        <v>412</v>
      </c>
      <c r="C46" s="118" t="s">
        <v>382</v>
      </c>
      <c r="D46" s="118" t="s">
        <v>383</v>
      </c>
      <c r="E46" s="118" t="s">
        <v>446</v>
      </c>
      <c r="F46" s="118" t="s">
        <v>362</v>
      </c>
      <c r="G46" s="118" t="s">
        <v>444</v>
      </c>
      <c r="H46" s="118" t="s">
        <v>385</v>
      </c>
      <c r="I46" s="118" t="s">
        <v>343</v>
      </c>
      <c r="J46" s="118" t="s">
        <v>447</v>
      </c>
    </row>
    <row r="47" s="114" customFormat="1" ht="30" customHeight="1" spans="1:10">
      <c r="A47" s="117" t="s">
        <v>313</v>
      </c>
      <c r="B47" s="118" t="s">
        <v>448</v>
      </c>
      <c r="C47" s="118" t="s">
        <v>338</v>
      </c>
      <c r="D47" s="118" t="s">
        <v>339</v>
      </c>
      <c r="E47" s="118" t="s">
        <v>388</v>
      </c>
      <c r="F47" s="118" t="s">
        <v>347</v>
      </c>
      <c r="G47" s="118" t="s">
        <v>389</v>
      </c>
      <c r="H47" s="118" t="s">
        <v>390</v>
      </c>
      <c r="I47" s="118" t="s">
        <v>343</v>
      </c>
      <c r="J47" s="118" t="s">
        <v>388</v>
      </c>
    </row>
    <row r="48" s="114" customFormat="1" ht="30" customHeight="1" spans="1:10">
      <c r="A48" s="117" t="s">
        <v>313</v>
      </c>
      <c r="B48" s="118" t="s">
        <v>448</v>
      </c>
      <c r="C48" s="118" t="s">
        <v>338</v>
      </c>
      <c r="D48" s="118" t="s">
        <v>345</v>
      </c>
      <c r="E48" s="118" t="s">
        <v>391</v>
      </c>
      <c r="F48" s="118" t="s">
        <v>347</v>
      </c>
      <c r="G48" s="118" t="s">
        <v>371</v>
      </c>
      <c r="H48" s="118" t="s">
        <v>349</v>
      </c>
      <c r="I48" s="118" t="s">
        <v>343</v>
      </c>
      <c r="J48" s="118" t="s">
        <v>391</v>
      </c>
    </row>
    <row r="49" s="114" customFormat="1" ht="30" customHeight="1" spans="1:10">
      <c r="A49" s="117" t="s">
        <v>313</v>
      </c>
      <c r="B49" s="118" t="s">
        <v>448</v>
      </c>
      <c r="C49" s="118" t="s">
        <v>368</v>
      </c>
      <c r="D49" s="118" t="s">
        <v>373</v>
      </c>
      <c r="E49" s="118" t="s">
        <v>392</v>
      </c>
      <c r="F49" s="118" t="s">
        <v>347</v>
      </c>
      <c r="G49" s="118" t="s">
        <v>449</v>
      </c>
      <c r="H49" s="118" t="s">
        <v>349</v>
      </c>
      <c r="I49" s="118" t="s">
        <v>343</v>
      </c>
      <c r="J49" s="118" t="s">
        <v>392</v>
      </c>
    </row>
    <row r="50" s="114" customFormat="1" ht="30" customHeight="1" spans="1:10">
      <c r="A50" s="117" t="s">
        <v>313</v>
      </c>
      <c r="B50" s="118" t="s">
        <v>448</v>
      </c>
      <c r="C50" s="118" t="s">
        <v>378</v>
      </c>
      <c r="D50" s="118" t="s">
        <v>379</v>
      </c>
      <c r="E50" s="118" t="s">
        <v>379</v>
      </c>
      <c r="F50" s="118" t="s">
        <v>347</v>
      </c>
      <c r="G50" s="118" t="s">
        <v>348</v>
      </c>
      <c r="H50" s="118" t="s">
        <v>349</v>
      </c>
      <c r="I50" s="118" t="s">
        <v>343</v>
      </c>
      <c r="J50" s="118" t="s">
        <v>379</v>
      </c>
    </row>
    <row r="51" s="114" customFormat="1" ht="30" customHeight="1" spans="1:10">
      <c r="A51" s="117" t="s">
        <v>322</v>
      </c>
      <c r="B51" s="118" t="s">
        <v>450</v>
      </c>
      <c r="C51" s="118" t="s">
        <v>338</v>
      </c>
      <c r="D51" s="118" t="s">
        <v>357</v>
      </c>
      <c r="E51" s="118" t="s">
        <v>451</v>
      </c>
      <c r="F51" s="118" t="s">
        <v>362</v>
      </c>
      <c r="G51" s="118" t="s">
        <v>363</v>
      </c>
      <c r="H51" s="118" t="s">
        <v>364</v>
      </c>
      <c r="I51" s="118" t="s">
        <v>343</v>
      </c>
      <c r="J51" s="118" t="s">
        <v>452</v>
      </c>
    </row>
    <row r="52" s="114" customFormat="1" ht="30" customHeight="1" spans="1:10">
      <c r="A52" s="117" t="s">
        <v>322</v>
      </c>
      <c r="B52" s="118" t="s">
        <v>450</v>
      </c>
      <c r="C52" s="118" t="s">
        <v>368</v>
      </c>
      <c r="D52" s="118" t="s">
        <v>373</v>
      </c>
      <c r="E52" s="118" t="s">
        <v>453</v>
      </c>
      <c r="F52" s="118" t="s">
        <v>341</v>
      </c>
      <c r="G52" s="118" t="s">
        <v>348</v>
      </c>
      <c r="H52" s="118" t="s">
        <v>349</v>
      </c>
      <c r="I52" s="118" t="s">
        <v>343</v>
      </c>
      <c r="J52" s="118" t="s">
        <v>453</v>
      </c>
    </row>
    <row r="53" s="114" customFormat="1" ht="30" customHeight="1" spans="1:10">
      <c r="A53" s="117" t="s">
        <v>322</v>
      </c>
      <c r="B53" s="118" t="s">
        <v>450</v>
      </c>
      <c r="C53" s="118" t="s">
        <v>378</v>
      </c>
      <c r="D53" s="118" t="s">
        <v>379</v>
      </c>
      <c r="E53" s="118" t="s">
        <v>454</v>
      </c>
      <c r="F53" s="118" t="s">
        <v>341</v>
      </c>
      <c r="G53" s="118" t="s">
        <v>348</v>
      </c>
      <c r="H53" s="118" t="s">
        <v>349</v>
      </c>
      <c r="I53" s="118" t="s">
        <v>343</v>
      </c>
      <c r="J53" s="118" t="s">
        <v>455</v>
      </c>
    </row>
    <row r="54" s="114" customFormat="1" ht="30" customHeight="1" spans="1:10">
      <c r="A54" s="117" t="s">
        <v>322</v>
      </c>
      <c r="B54" s="118" t="s">
        <v>450</v>
      </c>
      <c r="C54" s="118" t="s">
        <v>382</v>
      </c>
      <c r="D54" s="118" t="s">
        <v>383</v>
      </c>
      <c r="E54" s="118" t="s">
        <v>456</v>
      </c>
      <c r="F54" s="118" t="s">
        <v>352</v>
      </c>
      <c r="G54" s="118" t="s">
        <v>457</v>
      </c>
      <c r="H54" s="118" t="s">
        <v>385</v>
      </c>
      <c r="I54" s="118" t="s">
        <v>343</v>
      </c>
      <c r="J54" s="118" t="s">
        <v>456</v>
      </c>
    </row>
    <row r="55" s="114" customFormat="1" ht="30" customHeight="1" spans="1:10">
      <c r="A55" s="117" t="s">
        <v>300</v>
      </c>
      <c r="B55" s="118" t="s">
        <v>458</v>
      </c>
      <c r="C55" s="118" t="s">
        <v>338</v>
      </c>
      <c r="D55" s="118" t="s">
        <v>339</v>
      </c>
      <c r="E55" s="118" t="s">
        <v>388</v>
      </c>
      <c r="F55" s="118" t="s">
        <v>341</v>
      </c>
      <c r="G55" s="118" t="s">
        <v>389</v>
      </c>
      <c r="H55" s="118" t="s">
        <v>390</v>
      </c>
      <c r="I55" s="118" t="s">
        <v>343</v>
      </c>
      <c r="J55" s="118" t="s">
        <v>388</v>
      </c>
    </row>
    <row r="56" s="114" customFormat="1" ht="30" customHeight="1" spans="1:10">
      <c r="A56" s="117" t="s">
        <v>300</v>
      </c>
      <c r="B56" s="118" t="s">
        <v>458</v>
      </c>
      <c r="C56" s="118" t="s">
        <v>338</v>
      </c>
      <c r="D56" s="118" t="s">
        <v>345</v>
      </c>
      <c r="E56" s="118" t="s">
        <v>391</v>
      </c>
      <c r="F56" s="118" t="s">
        <v>341</v>
      </c>
      <c r="G56" s="118" t="s">
        <v>371</v>
      </c>
      <c r="H56" s="118" t="s">
        <v>349</v>
      </c>
      <c r="I56" s="118" t="s">
        <v>343</v>
      </c>
      <c r="J56" s="118" t="s">
        <v>391</v>
      </c>
    </row>
    <row r="57" s="114" customFormat="1" ht="30" customHeight="1" spans="1:10">
      <c r="A57" s="117" t="s">
        <v>300</v>
      </c>
      <c r="B57" s="118" t="s">
        <v>458</v>
      </c>
      <c r="C57" s="118" t="s">
        <v>368</v>
      </c>
      <c r="D57" s="118" t="s">
        <v>373</v>
      </c>
      <c r="E57" s="118" t="s">
        <v>392</v>
      </c>
      <c r="F57" s="118" t="s">
        <v>341</v>
      </c>
      <c r="G57" s="118" t="s">
        <v>449</v>
      </c>
      <c r="H57" s="118" t="s">
        <v>349</v>
      </c>
      <c r="I57" s="118" t="s">
        <v>343</v>
      </c>
      <c r="J57" s="118" t="s">
        <v>392</v>
      </c>
    </row>
    <row r="58" s="114" customFormat="1" ht="30" customHeight="1" spans="1:10">
      <c r="A58" s="117" t="s">
        <v>300</v>
      </c>
      <c r="B58" s="118" t="s">
        <v>458</v>
      </c>
      <c r="C58" s="118" t="s">
        <v>378</v>
      </c>
      <c r="D58" s="118" t="s">
        <v>379</v>
      </c>
      <c r="E58" s="118" t="s">
        <v>379</v>
      </c>
      <c r="F58" s="118" t="s">
        <v>341</v>
      </c>
      <c r="G58" s="118" t="s">
        <v>348</v>
      </c>
      <c r="H58" s="118" t="s">
        <v>349</v>
      </c>
      <c r="I58" s="118" t="s">
        <v>343</v>
      </c>
      <c r="J58" s="118" t="s">
        <v>379</v>
      </c>
    </row>
    <row r="59" s="114" customFormat="1" ht="30" customHeight="1" spans="1:10">
      <c r="A59" s="117" t="s">
        <v>287</v>
      </c>
      <c r="B59" s="118" t="s">
        <v>459</v>
      </c>
      <c r="C59" s="118" t="s">
        <v>338</v>
      </c>
      <c r="D59" s="118" t="s">
        <v>339</v>
      </c>
      <c r="E59" s="118" t="s">
        <v>460</v>
      </c>
      <c r="F59" s="118" t="s">
        <v>352</v>
      </c>
      <c r="G59" s="118" t="s">
        <v>157</v>
      </c>
      <c r="H59" s="118" t="s">
        <v>461</v>
      </c>
      <c r="I59" s="118" t="s">
        <v>343</v>
      </c>
      <c r="J59" s="118" t="s">
        <v>462</v>
      </c>
    </row>
    <row r="60" s="114" customFormat="1" ht="35" customHeight="1" spans="1:10">
      <c r="A60" s="117" t="s">
        <v>287</v>
      </c>
      <c r="B60" s="118" t="s">
        <v>459</v>
      </c>
      <c r="C60" s="118" t="s">
        <v>338</v>
      </c>
      <c r="D60" s="118" t="s">
        <v>339</v>
      </c>
      <c r="E60" s="118" t="s">
        <v>463</v>
      </c>
      <c r="F60" s="118" t="s">
        <v>352</v>
      </c>
      <c r="G60" s="118" t="s">
        <v>160</v>
      </c>
      <c r="H60" s="118" t="s">
        <v>461</v>
      </c>
      <c r="I60" s="118" t="s">
        <v>343</v>
      </c>
      <c r="J60" s="118" t="s">
        <v>464</v>
      </c>
    </row>
    <row r="61" s="114" customFormat="1" ht="30" customHeight="1" spans="1:10">
      <c r="A61" s="117" t="s">
        <v>287</v>
      </c>
      <c r="B61" s="118" t="s">
        <v>459</v>
      </c>
      <c r="C61" s="118" t="s">
        <v>338</v>
      </c>
      <c r="D61" s="118" t="s">
        <v>339</v>
      </c>
      <c r="E61" s="118" t="s">
        <v>465</v>
      </c>
      <c r="F61" s="118" t="s">
        <v>352</v>
      </c>
      <c r="G61" s="118" t="s">
        <v>157</v>
      </c>
      <c r="H61" s="118" t="s">
        <v>461</v>
      </c>
      <c r="I61" s="118" t="s">
        <v>343</v>
      </c>
      <c r="J61" s="118" t="s">
        <v>466</v>
      </c>
    </row>
    <row r="62" s="114" customFormat="1" ht="30" customHeight="1" spans="1:10">
      <c r="A62" s="117" t="s">
        <v>287</v>
      </c>
      <c r="B62" s="118" t="s">
        <v>459</v>
      </c>
      <c r="C62" s="118" t="s">
        <v>338</v>
      </c>
      <c r="D62" s="118" t="s">
        <v>339</v>
      </c>
      <c r="E62" s="118" t="s">
        <v>467</v>
      </c>
      <c r="F62" s="118" t="s">
        <v>347</v>
      </c>
      <c r="G62" s="118" t="s">
        <v>449</v>
      </c>
      <c r="H62" s="118" t="s">
        <v>461</v>
      </c>
      <c r="I62" s="118" t="s">
        <v>343</v>
      </c>
      <c r="J62" s="118" t="s">
        <v>468</v>
      </c>
    </row>
    <row r="63" s="114" customFormat="1" ht="30" customHeight="1" spans="1:10">
      <c r="A63" s="117" t="s">
        <v>287</v>
      </c>
      <c r="B63" s="118" t="s">
        <v>459</v>
      </c>
      <c r="C63" s="118" t="s">
        <v>338</v>
      </c>
      <c r="D63" s="118" t="s">
        <v>339</v>
      </c>
      <c r="E63" s="118" t="s">
        <v>469</v>
      </c>
      <c r="F63" s="118" t="s">
        <v>347</v>
      </c>
      <c r="G63" s="118" t="s">
        <v>160</v>
      </c>
      <c r="H63" s="118" t="s">
        <v>461</v>
      </c>
      <c r="I63" s="118" t="s">
        <v>343</v>
      </c>
      <c r="J63" s="118" t="s">
        <v>470</v>
      </c>
    </row>
    <row r="64" s="114" customFormat="1" ht="66" customHeight="1" spans="1:10">
      <c r="A64" s="117" t="s">
        <v>287</v>
      </c>
      <c r="B64" s="118" t="s">
        <v>459</v>
      </c>
      <c r="C64" s="118" t="s">
        <v>338</v>
      </c>
      <c r="D64" s="118" t="s">
        <v>339</v>
      </c>
      <c r="E64" s="118" t="s">
        <v>471</v>
      </c>
      <c r="F64" s="118" t="s">
        <v>352</v>
      </c>
      <c r="G64" s="118" t="s">
        <v>472</v>
      </c>
      <c r="H64" s="118" t="s">
        <v>461</v>
      </c>
      <c r="I64" s="118" t="s">
        <v>343</v>
      </c>
      <c r="J64" s="118" t="s">
        <v>473</v>
      </c>
    </row>
    <row r="65" s="114" customFormat="1" ht="66" customHeight="1" spans="1:10">
      <c r="A65" s="117" t="s">
        <v>287</v>
      </c>
      <c r="B65" s="118" t="s">
        <v>459</v>
      </c>
      <c r="C65" s="118" t="s">
        <v>338</v>
      </c>
      <c r="D65" s="118" t="s">
        <v>339</v>
      </c>
      <c r="E65" s="118" t="s">
        <v>474</v>
      </c>
      <c r="F65" s="118" t="s">
        <v>352</v>
      </c>
      <c r="G65" s="118" t="s">
        <v>158</v>
      </c>
      <c r="H65" s="118" t="s">
        <v>461</v>
      </c>
      <c r="I65" s="118" t="s">
        <v>343</v>
      </c>
      <c r="J65" s="118" t="s">
        <v>475</v>
      </c>
    </row>
    <row r="66" s="114" customFormat="1" ht="30" customHeight="1" spans="1:10">
      <c r="A66" s="117" t="s">
        <v>287</v>
      </c>
      <c r="B66" s="118" t="s">
        <v>459</v>
      </c>
      <c r="C66" s="118" t="s">
        <v>338</v>
      </c>
      <c r="D66" s="118" t="s">
        <v>339</v>
      </c>
      <c r="E66" s="118" t="s">
        <v>476</v>
      </c>
      <c r="F66" s="118" t="s">
        <v>352</v>
      </c>
      <c r="G66" s="118" t="s">
        <v>157</v>
      </c>
      <c r="H66" s="118" t="s">
        <v>461</v>
      </c>
      <c r="I66" s="118" t="s">
        <v>343</v>
      </c>
      <c r="J66" s="118" t="s">
        <v>477</v>
      </c>
    </row>
    <row r="67" s="114" customFormat="1" ht="46" customHeight="1" spans="1:10">
      <c r="A67" s="117" t="s">
        <v>287</v>
      </c>
      <c r="B67" s="118" t="s">
        <v>459</v>
      </c>
      <c r="C67" s="118" t="s">
        <v>338</v>
      </c>
      <c r="D67" s="118" t="s">
        <v>345</v>
      </c>
      <c r="E67" s="118" t="s">
        <v>478</v>
      </c>
      <c r="F67" s="118" t="s">
        <v>347</v>
      </c>
      <c r="G67" s="118" t="s">
        <v>371</v>
      </c>
      <c r="H67" s="118" t="s">
        <v>349</v>
      </c>
      <c r="I67" s="118" t="s">
        <v>343</v>
      </c>
      <c r="J67" s="118" t="s">
        <v>479</v>
      </c>
    </row>
    <row r="68" s="114" customFormat="1" ht="30" customHeight="1" spans="1:10">
      <c r="A68" s="117" t="s">
        <v>287</v>
      </c>
      <c r="B68" s="118" t="s">
        <v>459</v>
      </c>
      <c r="C68" s="118" t="s">
        <v>338</v>
      </c>
      <c r="D68" s="118" t="s">
        <v>345</v>
      </c>
      <c r="E68" s="118" t="s">
        <v>480</v>
      </c>
      <c r="F68" s="118" t="s">
        <v>347</v>
      </c>
      <c r="G68" s="118" t="s">
        <v>393</v>
      </c>
      <c r="H68" s="118" t="s">
        <v>349</v>
      </c>
      <c r="I68" s="118" t="s">
        <v>343</v>
      </c>
      <c r="J68" s="118" t="s">
        <v>481</v>
      </c>
    </row>
    <row r="69" s="114" customFormat="1" ht="30" customHeight="1" spans="1:10">
      <c r="A69" s="117" t="s">
        <v>287</v>
      </c>
      <c r="B69" s="118" t="s">
        <v>459</v>
      </c>
      <c r="C69" s="118" t="s">
        <v>338</v>
      </c>
      <c r="D69" s="118" t="s">
        <v>345</v>
      </c>
      <c r="E69" s="118" t="s">
        <v>482</v>
      </c>
      <c r="F69" s="118" t="s">
        <v>347</v>
      </c>
      <c r="G69" s="118" t="s">
        <v>393</v>
      </c>
      <c r="H69" s="118" t="s">
        <v>349</v>
      </c>
      <c r="I69" s="118" t="s">
        <v>343</v>
      </c>
      <c r="J69" s="118" t="s">
        <v>483</v>
      </c>
    </row>
    <row r="70" s="114" customFormat="1" ht="30" customHeight="1" spans="1:10">
      <c r="A70" s="117" t="s">
        <v>287</v>
      </c>
      <c r="B70" s="118" t="s">
        <v>459</v>
      </c>
      <c r="C70" s="118" t="s">
        <v>338</v>
      </c>
      <c r="D70" s="118" t="s">
        <v>345</v>
      </c>
      <c r="E70" s="118" t="s">
        <v>484</v>
      </c>
      <c r="F70" s="118" t="s">
        <v>347</v>
      </c>
      <c r="G70" s="118" t="s">
        <v>393</v>
      </c>
      <c r="H70" s="118" t="s">
        <v>349</v>
      </c>
      <c r="I70" s="118" t="s">
        <v>343</v>
      </c>
      <c r="J70" s="118" t="s">
        <v>485</v>
      </c>
    </row>
    <row r="71" s="114" customFormat="1" ht="30" customHeight="1" spans="1:10">
      <c r="A71" s="117" t="s">
        <v>287</v>
      </c>
      <c r="B71" s="118" t="s">
        <v>459</v>
      </c>
      <c r="C71" s="118" t="s">
        <v>338</v>
      </c>
      <c r="D71" s="118" t="s">
        <v>345</v>
      </c>
      <c r="E71" s="118" t="s">
        <v>486</v>
      </c>
      <c r="F71" s="118" t="s">
        <v>347</v>
      </c>
      <c r="G71" s="118" t="s">
        <v>371</v>
      </c>
      <c r="H71" s="118" t="s">
        <v>349</v>
      </c>
      <c r="I71" s="118" t="s">
        <v>343</v>
      </c>
      <c r="J71" s="118" t="s">
        <v>487</v>
      </c>
    </row>
    <row r="72" s="114" customFormat="1" ht="30" customHeight="1" spans="1:10">
      <c r="A72" s="117" t="s">
        <v>287</v>
      </c>
      <c r="B72" s="118" t="s">
        <v>459</v>
      </c>
      <c r="C72" s="118" t="s">
        <v>338</v>
      </c>
      <c r="D72" s="118" t="s">
        <v>345</v>
      </c>
      <c r="E72" s="118" t="s">
        <v>488</v>
      </c>
      <c r="F72" s="118" t="s">
        <v>341</v>
      </c>
      <c r="G72" s="118" t="s">
        <v>348</v>
      </c>
      <c r="H72" s="118" t="s">
        <v>349</v>
      </c>
      <c r="I72" s="118" t="s">
        <v>343</v>
      </c>
      <c r="J72" s="118" t="s">
        <v>489</v>
      </c>
    </row>
    <row r="73" s="114" customFormat="1" ht="30" customHeight="1" spans="1:10">
      <c r="A73" s="117" t="s">
        <v>287</v>
      </c>
      <c r="B73" s="118" t="s">
        <v>459</v>
      </c>
      <c r="C73" s="118" t="s">
        <v>338</v>
      </c>
      <c r="D73" s="118" t="s">
        <v>345</v>
      </c>
      <c r="E73" s="118" t="s">
        <v>490</v>
      </c>
      <c r="F73" s="118" t="s">
        <v>362</v>
      </c>
      <c r="G73" s="118" t="s">
        <v>161</v>
      </c>
      <c r="H73" s="118" t="s">
        <v>349</v>
      </c>
      <c r="I73" s="118" t="s">
        <v>343</v>
      </c>
      <c r="J73" s="118" t="s">
        <v>491</v>
      </c>
    </row>
    <row r="74" s="114" customFormat="1" ht="30" customHeight="1" spans="1:10">
      <c r="A74" s="117" t="s">
        <v>287</v>
      </c>
      <c r="B74" s="118" t="s">
        <v>459</v>
      </c>
      <c r="C74" s="118" t="s">
        <v>338</v>
      </c>
      <c r="D74" s="118" t="s">
        <v>357</v>
      </c>
      <c r="E74" s="118" t="s">
        <v>492</v>
      </c>
      <c r="F74" s="118" t="s">
        <v>347</v>
      </c>
      <c r="G74" s="118" t="s">
        <v>348</v>
      </c>
      <c r="H74" s="118" t="s">
        <v>349</v>
      </c>
      <c r="I74" s="118" t="s">
        <v>343</v>
      </c>
      <c r="J74" s="118" t="s">
        <v>493</v>
      </c>
    </row>
    <row r="75" s="114" customFormat="1" ht="30" customHeight="1" spans="1:10">
      <c r="A75" s="117" t="s">
        <v>287</v>
      </c>
      <c r="B75" s="118" t="s">
        <v>459</v>
      </c>
      <c r="C75" s="118" t="s">
        <v>338</v>
      </c>
      <c r="D75" s="118" t="s">
        <v>357</v>
      </c>
      <c r="E75" s="118" t="s">
        <v>358</v>
      </c>
      <c r="F75" s="118" t="s">
        <v>347</v>
      </c>
      <c r="G75" s="118" t="s">
        <v>359</v>
      </c>
      <c r="H75" s="118" t="s">
        <v>349</v>
      </c>
      <c r="I75" s="118" t="s">
        <v>343</v>
      </c>
      <c r="J75" s="118" t="s">
        <v>494</v>
      </c>
    </row>
    <row r="76" s="114" customFormat="1" ht="30" customHeight="1" spans="1:10">
      <c r="A76" s="117" t="s">
        <v>287</v>
      </c>
      <c r="B76" s="118" t="s">
        <v>459</v>
      </c>
      <c r="C76" s="118" t="s">
        <v>338</v>
      </c>
      <c r="D76" s="118" t="s">
        <v>357</v>
      </c>
      <c r="E76" s="118" t="s">
        <v>495</v>
      </c>
      <c r="F76" s="118" t="s">
        <v>362</v>
      </c>
      <c r="G76" s="118" t="s">
        <v>363</v>
      </c>
      <c r="H76" s="118" t="s">
        <v>364</v>
      </c>
      <c r="I76" s="118" t="s">
        <v>343</v>
      </c>
      <c r="J76" s="118" t="s">
        <v>496</v>
      </c>
    </row>
    <row r="77" s="114" customFormat="1" ht="30" customHeight="1" spans="1:10">
      <c r="A77" s="117" t="s">
        <v>287</v>
      </c>
      <c r="B77" s="118" t="s">
        <v>459</v>
      </c>
      <c r="C77" s="118" t="s">
        <v>338</v>
      </c>
      <c r="D77" s="118" t="s">
        <v>357</v>
      </c>
      <c r="E77" s="118" t="s">
        <v>497</v>
      </c>
      <c r="F77" s="118" t="s">
        <v>362</v>
      </c>
      <c r="G77" s="118" t="s">
        <v>363</v>
      </c>
      <c r="H77" s="118" t="s">
        <v>364</v>
      </c>
      <c r="I77" s="118" t="s">
        <v>343</v>
      </c>
      <c r="J77" s="118" t="s">
        <v>496</v>
      </c>
    </row>
    <row r="78" s="114" customFormat="1" ht="30" customHeight="1" spans="1:10">
      <c r="A78" s="117" t="s">
        <v>287</v>
      </c>
      <c r="B78" s="118" t="s">
        <v>459</v>
      </c>
      <c r="C78" s="118" t="s">
        <v>338</v>
      </c>
      <c r="D78" s="118" t="s">
        <v>357</v>
      </c>
      <c r="E78" s="118" t="s">
        <v>498</v>
      </c>
      <c r="F78" s="118" t="s">
        <v>362</v>
      </c>
      <c r="G78" s="118" t="s">
        <v>363</v>
      </c>
      <c r="H78" s="118" t="s">
        <v>364</v>
      </c>
      <c r="I78" s="118" t="s">
        <v>343</v>
      </c>
      <c r="J78" s="118" t="s">
        <v>496</v>
      </c>
    </row>
    <row r="79" s="114" customFormat="1" ht="30" customHeight="1" spans="1:10">
      <c r="A79" s="117" t="s">
        <v>287</v>
      </c>
      <c r="B79" s="118" t="s">
        <v>459</v>
      </c>
      <c r="C79" s="118" t="s">
        <v>338</v>
      </c>
      <c r="D79" s="118" t="s">
        <v>357</v>
      </c>
      <c r="E79" s="118" t="s">
        <v>499</v>
      </c>
      <c r="F79" s="118" t="s">
        <v>362</v>
      </c>
      <c r="G79" s="118" t="s">
        <v>363</v>
      </c>
      <c r="H79" s="118" t="s">
        <v>364</v>
      </c>
      <c r="I79" s="118" t="s">
        <v>343</v>
      </c>
      <c r="J79" s="118" t="s">
        <v>496</v>
      </c>
    </row>
    <row r="80" s="114" customFormat="1" ht="30" customHeight="1" spans="1:10">
      <c r="A80" s="117" t="s">
        <v>287</v>
      </c>
      <c r="B80" s="118" t="s">
        <v>459</v>
      </c>
      <c r="C80" s="118" t="s">
        <v>338</v>
      </c>
      <c r="D80" s="118" t="s">
        <v>357</v>
      </c>
      <c r="E80" s="118" t="s">
        <v>500</v>
      </c>
      <c r="F80" s="118" t="s">
        <v>362</v>
      </c>
      <c r="G80" s="118" t="s">
        <v>363</v>
      </c>
      <c r="H80" s="118" t="s">
        <v>364</v>
      </c>
      <c r="I80" s="118" t="s">
        <v>343</v>
      </c>
      <c r="J80" s="118" t="s">
        <v>496</v>
      </c>
    </row>
    <row r="81" s="114" customFormat="1" ht="55" customHeight="1" spans="1:10">
      <c r="A81" s="117" t="s">
        <v>287</v>
      </c>
      <c r="B81" s="118" t="s">
        <v>459</v>
      </c>
      <c r="C81" s="118" t="s">
        <v>368</v>
      </c>
      <c r="D81" s="118" t="s">
        <v>373</v>
      </c>
      <c r="E81" s="118" t="s">
        <v>501</v>
      </c>
      <c r="F81" s="118" t="s">
        <v>347</v>
      </c>
      <c r="G81" s="118" t="s">
        <v>371</v>
      </c>
      <c r="H81" s="118" t="s">
        <v>349</v>
      </c>
      <c r="I81" s="118" t="s">
        <v>343</v>
      </c>
      <c r="J81" s="118" t="s">
        <v>502</v>
      </c>
    </row>
    <row r="82" s="114" customFormat="1" ht="54" customHeight="1" spans="1:10">
      <c r="A82" s="117" t="s">
        <v>287</v>
      </c>
      <c r="B82" s="118" t="s">
        <v>459</v>
      </c>
      <c r="C82" s="118" t="s">
        <v>368</v>
      </c>
      <c r="D82" s="118" t="s">
        <v>373</v>
      </c>
      <c r="E82" s="118" t="s">
        <v>503</v>
      </c>
      <c r="F82" s="118" t="s">
        <v>347</v>
      </c>
      <c r="G82" s="118" t="s">
        <v>348</v>
      </c>
      <c r="H82" s="118" t="s">
        <v>349</v>
      </c>
      <c r="I82" s="118" t="s">
        <v>343</v>
      </c>
      <c r="J82" s="118" t="s">
        <v>504</v>
      </c>
    </row>
    <row r="83" s="114" customFormat="1" ht="63" customHeight="1" spans="1:10">
      <c r="A83" s="117" t="s">
        <v>287</v>
      </c>
      <c r="B83" s="118" t="s">
        <v>459</v>
      </c>
      <c r="C83" s="118" t="s">
        <v>368</v>
      </c>
      <c r="D83" s="118" t="s">
        <v>373</v>
      </c>
      <c r="E83" s="118" t="s">
        <v>505</v>
      </c>
      <c r="F83" s="118" t="s">
        <v>347</v>
      </c>
      <c r="G83" s="118" t="s">
        <v>371</v>
      </c>
      <c r="H83" s="118" t="s">
        <v>349</v>
      </c>
      <c r="I83" s="118" t="s">
        <v>343</v>
      </c>
      <c r="J83" s="118" t="s">
        <v>506</v>
      </c>
    </row>
    <row r="84" s="114" customFormat="1" ht="48" customHeight="1" spans="1:10">
      <c r="A84" s="117" t="s">
        <v>287</v>
      </c>
      <c r="B84" s="118" t="s">
        <v>459</v>
      </c>
      <c r="C84" s="118" t="s">
        <v>378</v>
      </c>
      <c r="D84" s="118" t="s">
        <v>379</v>
      </c>
      <c r="E84" s="118" t="s">
        <v>507</v>
      </c>
      <c r="F84" s="118" t="s">
        <v>347</v>
      </c>
      <c r="G84" s="118" t="s">
        <v>371</v>
      </c>
      <c r="H84" s="118" t="s">
        <v>349</v>
      </c>
      <c r="I84" s="118" t="s">
        <v>343</v>
      </c>
      <c r="J84" s="118" t="s">
        <v>508</v>
      </c>
    </row>
    <row r="85" s="114" customFormat="1" ht="63" customHeight="1" spans="1:10">
      <c r="A85" s="117" t="s">
        <v>287</v>
      </c>
      <c r="B85" s="118" t="s">
        <v>459</v>
      </c>
      <c r="C85" s="118" t="s">
        <v>382</v>
      </c>
      <c r="D85" s="118" t="s">
        <v>383</v>
      </c>
      <c r="E85" s="118" t="s">
        <v>289</v>
      </c>
      <c r="F85" s="118" t="s">
        <v>362</v>
      </c>
      <c r="G85" s="118" t="s">
        <v>509</v>
      </c>
      <c r="H85" s="118" t="s">
        <v>385</v>
      </c>
      <c r="I85" s="118" t="s">
        <v>343</v>
      </c>
      <c r="J85" s="118" t="s">
        <v>510</v>
      </c>
    </row>
    <row r="86" s="114" customFormat="1" ht="63" customHeight="1" spans="1:10">
      <c r="A86" s="117" t="s">
        <v>287</v>
      </c>
      <c r="B86" s="118" t="s">
        <v>459</v>
      </c>
      <c r="C86" s="118" t="s">
        <v>382</v>
      </c>
      <c r="D86" s="118" t="s">
        <v>383</v>
      </c>
      <c r="E86" s="118" t="s">
        <v>511</v>
      </c>
      <c r="F86" s="118" t="s">
        <v>362</v>
      </c>
      <c r="G86" s="118" t="s">
        <v>512</v>
      </c>
      <c r="H86" s="118" t="s">
        <v>385</v>
      </c>
      <c r="I86" s="118" t="s">
        <v>343</v>
      </c>
      <c r="J86" s="118" t="s">
        <v>513</v>
      </c>
    </row>
    <row r="87" s="114" customFormat="1" ht="30" customHeight="1" spans="1:10">
      <c r="A87" s="117" t="s">
        <v>302</v>
      </c>
      <c r="B87" s="118" t="s">
        <v>514</v>
      </c>
      <c r="C87" s="118" t="s">
        <v>338</v>
      </c>
      <c r="D87" s="118" t="s">
        <v>339</v>
      </c>
      <c r="E87" s="118" t="s">
        <v>515</v>
      </c>
      <c r="F87" s="118" t="s">
        <v>341</v>
      </c>
      <c r="G87" s="118" t="s">
        <v>389</v>
      </c>
      <c r="H87" s="118" t="s">
        <v>390</v>
      </c>
      <c r="I87" s="118" t="s">
        <v>343</v>
      </c>
      <c r="J87" s="118" t="s">
        <v>515</v>
      </c>
    </row>
    <row r="88" s="114" customFormat="1" ht="30" customHeight="1" spans="1:10">
      <c r="A88" s="117" t="s">
        <v>302</v>
      </c>
      <c r="B88" s="118" t="s">
        <v>514</v>
      </c>
      <c r="C88" s="118" t="s">
        <v>338</v>
      </c>
      <c r="D88" s="118" t="s">
        <v>345</v>
      </c>
      <c r="E88" s="118" t="s">
        <v>516</v>
      </c>
      <c r="F88" s="118" t="s">
        <v>341</v>
      </c>
      <c r="G88" s="118" t="s">
        <v>371</v>
      </c>
      <c r="H88" s="118" t="s">
        <v>349</v>
      </c>
      <c r="I88" s="118" t="s">
        <v>343</v>
      </c>
      <c r="J88" s="118" t="s">
        <v>516</v>
      </c>
    </row>
    <row r="89" s="114" customFormat="1" ht="30" customHeight="1" spans="1:10">
      <c r="A89" s="117" t="s">
        <v>302</v>
      </c>
      <c r="B89" s="118" t="s">
        <v>514</v>
      </c>
      <c r="C89" s="118" t="s">
        <v>368</v>
      </c>
      <c r="D89" s="118" t="s">
        <v>373</v>
      </c>
      <c r="E89" s="118" t="s">
        <v>392</v>
      </c>
      <c r="F89" s="118" t="s">
        <v>341</v>
      </c>
      <c r="G89" s="118" t="s">
        <v>449</v>
      </c>
      <c r="H89" s="118" t="s">
        <v>349</v>
      </c>
      <c r="I89" s="118" t="s">
        <v>343</v>
      </c>
      <c r="J89" s="118" t="s">
        <v>392</v>
      </c>
    </row>
    <row r="90" s="114" customFormat="1" ht="30" customHeight="1" spans="1:10">
      <c r="A90" s="117" t="s">
        <v>302</v>
      </c>
      <c r="B90" s="118" t="s">
        <v>514</v>
      </c>
      <c r="C90" s="118" t="s">
        <v>378</v>
      </c>
      <c r="D90" s="118" t="s">
        <v>379</v>
      </c>
      <c r="E90" s="118" t="s">
        <v>379</v>
      </c>
      <c r="F90" s="118" t="s">
        <v>341</v>
      </c>
      <c r="G90" s="118" t="s">
        <v>348</v>
      </c>
      <c r="H90" s="118" t="s">
        <v>349</v>
      </c>
      <c r="I90" s="118" t="s">
        <v>343</v>
      </c>
      <c r="J90" s="118" t="s">
        <v>379</v>
      </c>
    </row>
    <row r="91" s="114" customFormat="1" ht="30" customHeight="1" spans="1:10">
      <c r="A91" s="117" t="s">
        <v>324</v>
      </c>
      <c r="B91" s="118" t="s">
        <v>324</v>
      </c>
      <c r="C91" s="118" t="s">
        <v>338</v>
      </c>
      <c r="D91" s="118" t="s">
        <v>345</v>
      </c>
      <c r="E91" s="118" t="s">
        <v>517</v>
      </c>
      <c r="F91" s="118" t="s">
        <v>341</v>
      </c>
      <c r="G91" s="118" t="s">
        <v>348</v>
      </c>
      <c r="H91" s="118" t="s">
        <v>349</v>
      </c>
      <c r="I91" s="118" t="s">
        <v>343</v>
      </c>
      <c r="J91" s="118" t="s">
        <v>517</v>
      </c>
    </row>
    <row r="92" s="114" customFormat="1" ht="30" customHeight="1" spans="1:10">
      <c r="A92" s="117" t="s">
        <v>324</v>
      </c>
      <c r="B92" s="118" t="s">
        <v>324</v>
      </c>
      <c r="C92" s="118" t="s">
        <v>338</v>
      </c>
      <c r="D92" s="118" t="s">
        <v>357</v>
      </c>
      <c r="E92" s="118" t="s">
        <v>451</v>
      </c>
      <c r="F92" s="118" t="s">
        <v>362</v>
      </c>
      <c r="G92" s="118" t="s">
        <v>363</v>
      </c>
      <c r="H92" s="118" t="s">
        <v>364</v>
      </c>
      <c r="I92" s="118" t="s">
        <v>343</v>
      </c>
      <c r="J92" s="118" t="s">
        <v>451</v>
      </c>
    </row>
    <row r="93" s="114" customFormat="1" ht="30" customHeight="1" spans="1:10">
      <c r="A93" s="117" t="s">
        <v>324</v>
      </c>
      <c r="B93" s="118" t="s">
        <v>324</v>
      </c>
      <c r="C93" s="118" t="s">
        <v>368</v>
      </c>
      <c r="D93" s="118" t="s">
        <v>373</v>
      </c>
      <c r="E93" s="118" t="s">
        <v>518</v>
      </c>
      <c r="F93" s="118" t="s">
        <v>341</v>
      </c>
      <c r="G93" s="118" t="s">
        <v>348</v>
      </c>
      <c r="H93" s="118" t="s">
        <v>349</v>
      </c>
      <c r="I93" s="118" t="s">
        <v>343</v>
      </c>
      <c r="J93" s="118" t="s">
        <v>518</v>
      </c>
    </row>
    <row r="94" s="114" customFormat="1" ht="30" customHeight="1" spans="1:10">
      <c r="A94" s="117" t="s">
        <v>324</v>
      </c>
      <c r="B94" s="118" t="s">
        <v>324</v>
      </c>
      <c r="C94" s="118" t="s">
        <v>378</v>
      </c>
      <c r="D94" s="118" t="s">
        <v>379</v>
      </c>
      <c r="E94" s="118" t="s">
        <v>519</v>
      </c>
      <c r="F94" s="118" t="s">
        <v>341</v>
      </c>
      <c r="G94" s="118" t="s">
        <v>348</v>
      </c>
      <c r="H94" s="118" t="s">
        <v>349</v>
      </c>
      <c r="I94" s="118" t="s">
        <v>343</v>
      </c>
      <c r="J94" s="118" t="s">
        <v>520</v>
      </c>
    </row>
    <row r="95" s="114" customFormat="1" ht="30" customHeight="1" spans="1:10">
      <c r="A95" s="117" t="s">
        <v>318</v>
      </c>
      <c r="B95" s="118" t="s">
        <v>521</v>
      </c>
      <c r="C95" s="118" t="s">
        <v>338</v>
      </c>
      <c r="D95" s="118" t="s">
        <v>339</v>
      </c>
      <c r="E95" s="118" t="s">
        <v>522</v>
      </c>
      <c r="F95" s="118" t="s">
        <v>347</v>
      </c>
      <c r="G95" s="118" t="s">
        <v>449</v>
      </c>
      <c r="H95" s="118" t="s">
        <v>342</v>
      </c>
      <c r="I95" s="118" t="s">
        <v>343</v>
      </c>
      <c r="J95" s="118" t="s">
        <v>522</v>
      </c>
    </row>
    <row r="96" s="114" customFormat="1" ht="49" customHeight="1" spans="1:10">
      <c r="A96" s="117" t="s">
        <v>318</v>
      </c>
      <c r="B96" s="118" t="s">
        <v>521</v>
      </c>
      <c r="C96" s="118" t="s">
        <v>338</v>
      </c>
      <c r="D96" s="118" t="s">
        <v>345</v>
      </c>
      <c r="E96" s="118" t="s">
        <v>523</v>
      </c>
      <c r="F96" s="118" t="s">
        <v>347</v>
      </c>
      <c r="G96" s="118" t="s">
        <v>371</v>
      </c>
      <c r="H96" s="118" t="s">
        <v>349</v>
      </c>
      <c r="I96" s="118" t="s">
        <v>343</v>
      </c>
      <c r="J96" s="118" t="s">
        <v>524</v>
      </c>
    </row>
    <row r="97" s="114" customFormat="1" ht="49" customHeight="1" spans="1:10">
      <c r="A97" s="117" t="s">
        <v>318</v>
      </c>
      <c r="B97" s="118" t="s">
        <v>521</v>
      </c>
      <c r="C97" s="118" t="s">
        <v>368</v>
      </c>
      <c r="D97" s="118" t="s">
        <v>373</v>
      </c>
      <c r="E97" s="118" t="s">
        <v>525</v>
      </c>
      <c r="F97" s="118" t="s">
        <v>347</v>
      </c>
      <c r="G97" s="118" t="s">
        <v>371</v>
      </c>
      <c r="H97" s="118" t="s">
        <v>349</v>
      </c>
      <c r="I97" s="118" t="s">
        <v>343</v>
      </c>
      <c r="J97" s="118" t="s">
        <v>526</v>
      </c>
    </row>
    <row r="98" s="114" customFormat="1" ht="49" customHeight="1" spans="1:10">
      <c r="A98" s="117" t="s">
        <v>318</v>
      </c>
      <c r="B98" s="118" t="s">
        <v>521</v>
      </c>
      <c r="C98" s="118" t="s">
        <v>378</v>
      </c>
      <c r="D98" s="118" t="s">
        <v>379</v>
      </c>
      <c r="E98" s="118" t="s">
        <v>527</v>
      </c>
      <c r="F98" s="118" t="s">
        <v>347</v>
      </c>
      <c r="G98" s="118" t="s">
        <v>371</v>
      </c>
      <c r="H98" s="118" t="s">
        <v>349</v>
      </c>
      <c r="I98" s="118" t="s">
        <v>343</v>
      </c>
      <c r="J98" s="118" t="s">
        <v>521</v>
      </c>
    </row>
    <row r="99" s="114" customFormat="1" ht="30" customHeight="1" spans="1:10">
      <c r="A99" s="117" t="s">
        <v>309</v>
      </c>
      <c r="B99" s="118" t="s">
        <v>528</v>
      </c>
      <c r="C99" s="118" t="s">
        <v>338</v>
      </c>
      <c r="D99" s="118" t="s">
        <v>339</v>
      </c>
      <c r="E99" s="118" t="s">
        <v>388</v>
      </c>
      <c r="F99" s="118" t="s">
        <v>341</v>
      </c>
      <c r="G99" s="118" t="s">
        <v>389</v>
      </c>
      <c r="H99" s="118" t="s">
        <v>390</v>
      </c>
      <c r="I99" s="118" t="s">
        <v>343</v>
      </c>
      <c r="J99" s="118" t="s">
        <v>388</v>
      </c>
    </row>
    <row r="100" s="114" customFormat="1" ht="30" customHeight="1" spans="1:10">
      <c r="A100" s="117" t="s">
        <v>309</v>
      </c>
      <c r="B100" s="118" t="s">
        <v>528</v>
      </c>
      <c r="C100" s="118" t="s">
        <v>338</v>
      </c>
      <c r="D100" s="118" t="s">
        <v>345</v>
      </c>
      <c r="E100" s="118" t="s">
        <v>391</v>
      </c>
      <c r="F100" s="118" t="s">
        <v>347</v>
      </c>
      <c r="G100" s="118" t="s">
        <v>371</v>
      </c>
      <c r="H100" s="118" t="s">
        <v>349</v>
      </c>
      <c r="I100" s="118" t="s">
        <v>343</v>
      </c>
      <c r="J100" s="118" t="s">
        <v>391</v>
      </c>
    </row>
    <row r="101" s="114" customFormat="1" ht="30" customHeight="1" spans="1:10">
      <c r="A101" s="117" t="s">
        <v>309</v>
      </c>
      <c r="B101" s="118" t="s">
        <v>528</v>
      </c>
      <c r="C101" s="118" t="s">
        <v>368</v>
      </c>
      <c r="D101" s="118" t="s">
        <v>373</v>
      </c>
      <c r="E101" s="118" t="s">
        <v>392</v>
      </c>
      <c r="F101" s="118" t="s">
        <v>347</v>
      </c>
      <c r="G101" s="118" t="s">
        <v>449</v>
      </c>
      <c r="H101" s="118" t="s">
        <v>349</v>
      </c>
      <c r="I101" s="118" t="s">
        <v>343</v>
      </c>
      <c r="J101" s="118" t="s">
        <v>392</v>
      </c>
    </row>
    <row r="102" s="114" customFormat="1" ht="30" customHeight="1" spans="1:10">
      <c r="A102" s="117" t="s">
        <v>309</v>
      </c>
      <c r="B102" s="118" t="s">
        <v>528</v>
      </c>
      <c r="C102" s="118" t="s">
        <v>378</v>
      </c>
      <c r="D102" s="118" t="s">
        <v>379</v>
      </c>
      <c r="E102" s="118" t="s">
        <v>379</v>
      </c>
      <c r="F102" s="118" t="s">
        <v>347</v>
      </c>
      <c r="G102" s="118" t="s">
        <v>348</v>
      </c>
      <c r="H102" s="118" t="s">
        <v>349</v>
      </c>
      <c r="I102" s="118" t="s">
        <v>343</v>
      </c>
      <c r="J102" s="118" t="s">
        <v>379</v>
      </c>
    </row>
    <row r="103" s="114" customFormat="1" ht="30" customHeight="1" spans="1:10">
      <c r="A103" s="117" t="s">
        <v>316</v>
      </c>
      <c r="B103" s="118" t="s">
        <v>529</v>
      </c>
      <c r="C103" s="118" t="s">
        <v>338</v>
      </c>
      <c r="D103" s="118" t="s">
        <v>339</v>
      </c>
      <c r="E103" s="118" t="s">
        <v>530</v>
      </c>
      <c r="F103" s="118" t="s">
        <v>352</v>
      </c>
      <c r="G103" s="118" t="s">
        <v>158</v>
      </c>
      <c r="H103" s="118" t="s">
        <v>390</v>
      </c>
      <c r="I103" s="118" t="s">
        <v>343</v>
      </c>
      <c r="J103" s="118" t="s">
        <v>411</v>
      </c>
    </row>
    <row r="104" s="114" customFormat="1" ht="30" customHeight="1" spans="1:10">
      <c r="A104" s="117" t="s">
        <v>316</v>
      </c>
      <c r="B104" s="118" t="s">
        <v>529</v>
      </c>
      <c r="C104" s="118" t="s">
        <v>368</v>
      </c>
      <c r="D104" s="118" t="s">
        <v>373</v>
      </c>
      <c r="E104" s="118" t="s">
        <v>531</v>
      </c>
      <c r="F104" s="118" t="s">
        <v>347</v>
      </c>
      <c r="G104" s="118" t="s">
        <v>348</v>
      </c>
      <c r="H104" s="118" t="s">
        <v>349</v>
      </c>
      <c r="I104" s="118" t="s">
        <v>343</v>
      </c>
      <c r="J104" s="118" t="s">
        <v>532</v>
      </c>
    </row>
    <row r="105" s="114" customFormat="1" ht="30" customHeight="1" spans="1:10">
      <c r="A105" s="117" t="s">
        <v>316</v>
      </c>
      <c r="B105" s="118" t="s">
        <v>529</v>
      </c>
      <c r="C105" s="118" t="s">
        <v>378</v>
      </c>
      <c r="D105" s="118" t="s">
        <v>379</v>
      </c>
      <c r="E105" s="118" t="s">
        <v>533</v>
      </c>
      <c r="F105" s="118" t="s">
        <v>347</v>
      </c>
      <c r="G105" s="118" t="s">
        <v>348</v>
      </c>
      <c r="H105" s="118" t="s">
        <v>349</v>
      </c>
      <c r="I105" s="118" t="s">
        <v>343</v>
      </c>
      <c r="J105" s="118" t="s">
        <v>532</v>
      </c>
    </row>
    <row r="106" s="114" customFormat="1" ht="30" customHeight="1" spans="1:10">
      <c r="A106" s="117" t="s">
        <v>278</v>
      </c>
      <c r="B106" s="118" t="s">
        <v>534</v>
      </c>
      <c r="C106" s="118" t="s">
        <v>338</v>
      </c>
      <c r="D106" s="118" t="s">
        <v>339</v>
      </c>
      <c r="E106" s="118" t="s">
        <v>535</v>
      </c>
      <c r="F106" s="118" t="s">
        <v>341</v>
      </c>
      <c r="G106" s="118" t="s">
        <v>536</v>
      </c>
      <c r="H106" s="118" t="s">
        <v>342</v>
      </c>
      <c r="I106" s="118" t="s">
        <v>343</v>
      </c>
      <c r="J106" s="118" t="s">
        <v>537</v>
      </c>
    </row>
    <row r="107" s="114" customFormat="1" ht="56" customHeight="1" spans="1:10">
      <c r="A107" s="117" t="s">
        <v>278</v>
      </c>
      <c r="B107" s="118" t="s">
        <v>534</v>
      </c>
      <c r="C107" s="118" t="s">
        <v>338</v>
      </c>
      <c r="D107" s="118" t="s">
        <v>345</v>
      </c>
      <c r="E107" s="118" t="s">
        <v>538</v>
      </c>
      <c r="F107" s="118" t="s">
        <v>341</v>
      </c>
      <c r="G107" s="118" t="s">
        <v>353</v>
      </c>
      <c r="H107" s="118" t="s">
        <v>349</v>
      </c>
      <c r="I107" s="118" t="s">
        <v>343</v>
      </c>
      <c r="J107" s="118" t="s">
        <v>539</v>
      </c>
    </row>
    <row r="108" s="114" customFormat="1" ht="30" customHeight="1" spans="1:10">
      <c r="A108" s="117" t="s">
        <v>278</v>
      </c>
      <c r="B108" s="118" t="s">
        <v>534</v>
      </c>
      <c r="C108" s="118" t="s">
        <v>338</v>
      </c>
      <c r="D108" s="118" t="s">
        <v>345</v>
      </c>
      <c r="E108" s="118" t="s">
        <v>540</v>
      </c>
      <c r="F108" s="118" t="s">
        <v>352</v>
      </c>
      <c r="G108" s="118" t="s">
        <v>353</v>
      </c>
      <c r="H108" s="118" t="s">
        <v>349</v>
      </c>
      <c r="I108" s="118" t="s">
        <v>343</v>
      </c>
      <c r="J108" s="118" t="s">
        <v>541</v>
      </c>
    </row>
    <row r="109" s="114" customFormat="1" ht="30" customHeight="1" spans="1:10">
      <c r="A109" s="117" t="s">
        <v>278</v>
      </c>
      <c r="B109" s="118" t="s">
        <v>534</v>
      </c>
      <c r="C109" s="118" t="s">
        <v>338</v>
      </c>
      <c r="D109" s="118" t="s">
        <v>357</v>
      </c>
      <c r="E109" s="118" t="s">
        <v>542</v>
      </c>
      <c r="F109" s="118" t="s">
        <v>347</v>
      </c>
      <c r="G109" s="118" t="s">
        <v>359</v>
      </c>
      <c r="H109" s="118" t="s">
        <v>349</v>
      </c>
      <c r="I109" s="118" t="s">
        <v>343</v>
      </c>
      <c r="J109" s="118" t="s">
        <v>543</v>
      </c>
    </row>
    <row r="110" s="114" customFormat="1" ht="60" customHeight="1" spans="1:10">
      <c r="A110" s="117" t="s">
        <v>278</v>
      </c>
      <c r="B110" s="118" t="s">
        <v>534</v>
      </c>
      <c r="C110" s="118" t="s">
        <v>338</v>
      </c>
      <c r="D110" s="118" t="s">
        <v>357</v>
      </c>
      <c r="E110" s="118" t="s">
        <v>544</v>
      </c>
      <c r="F110" s="118" t="s">
        <v>347</v>
      </c>
      <c r="G110" s="118" t="s">
        <v>348</v>
      </c>
      <c r="H110" s="118" t="s">
        <v>349</v>
      </c>
      <c r="I110" s="118" t="s">
        <v>343</v>
      </c>
      <c r="J110" s="118" t="s">
        <v>545</v>
      </c>
    </row>
    <row r="111" s="114" customFormat="1" ht="30" customHeight="1" spans="1:10">
      <c r="A111" s="117" t="s">
        <v>278</v>
      </c>
      <c r="B111" s="118" t="s">
        <v>534</v>
      </c>
      <c r="C111" s="118" t="s">
        <v>338</v>
      </c>
      <c r="D111" s="118" t="s">
        <v>357</v>
      </c>
      <c r="E111" s="118" t="s">
        <v>546</v>
      </c>
      <c r="F111" s="118" t="s">
        <v>362</v>
      </c>
      <c r="G111" s="118" t="s">
        <v>353</v>
      </c>
      <c r="H111" s="118" t="s">
        <v>349</v>
      </c>
      <c r="I111" s="118" t="s">
        <v>343</v>
      </c>
      <c r="J111" s="118" t="s">
        <v>547</v>
      </c>
    </row>
    <row r="112" s="114" customFormat="1" ht="30" customHeight="1" spans="1:10">
      <c r="A112" s="117" t="s">
        <v>278</v>
      </c>
      <c r="B112" s="118" t="s">
        <v>534</v>
      </c>
      <c r="C112" s="118" t="s">
        <v>338</v>
      </c>
      <c r="D112" s="118" t="s">
        <v>357</v>
      </c>
      <c r="E112" s="118" t="s">
        <v>548</v>
      </c>
      <c r="F112" s="118" t="s">
        <v>347</v>
      </c>
      <c r="G112" s="118" t="s">
        <v>422</v>
      </c>
      <c r="H112" s="118" t="s">
        <v>349</v>
      </c>
      <c r="I112" s="118" t="s">
        <v>343</v>
      </c>
      <c r="J112" s="118" t="s">
        <v>549</v>
      </c>
    </row>
    <row r="113" s="114" customFormat="1" ht="30" customHeight="1" spans="1:10">
      <c r="A113" s="117" t="s">
        <v>278</v>
      </c>
      <c r="B113" s="118" t="s">
        <v>534</v>
      </c>
      <c r="C113" s="118" t="s">
        <v>368</v>
      </c>
      <c r="D113" s="118" t="s">
        <v>369</v>
      </c>
      <c r="E113" s="118" t="s">
        <v>550</v>
      </c>
      <c r="F113" s="118" t="s">
        <v>347</v>
      </c>
      <c r="G113" s="118" t="s">
        <v>371</v>
      </c>
      <c r="H113" s="118" t="s">
        <v>349</v>
      </c>
      <c r="I113" s="118" t="s">
        <v>343</v>
      </c>
      <c r="J113" s="118" t="s">
        <v>551</v>
      </c>
    </row>
    <row r="114" s="114" customFormat="1" ht="30" customHeight="1" spans="1:10">
      <c r="A114" s="117" t="s">
        <v>278</v>
      </c>
      <c r="B114" s="118" t="s">
        <v>534</v>
      </c>
      <c r="C114" s="118" t="s">
        <v>368</v>
      </c>
      <c r="D114" s="118" t="s">
        <v>373</v>
      </c>
      <c r="E114" s="118" t="s">
        <v>552</v>
      </c>
      <c r="F114" s="118" t="s">
        <v>347</v>
      </c>
      <c r="G114" s="118" t="s">
        <v>433</v>
      </c>
      <c r="H114" s="118" t="s">
        <v>349</v>
      </c>
      <c r="I114" s="118" t="s">
        <v>343</v>
      </c>
      <c r="J114" s="118" t="s">
        <v>553</v>
      </c>
    </row>
    <row r="115" s="114" customFormat="1" ht="30" customHeight="1" spans="1:10">
      <c r="A115" s="117" t="s">
        <v>278</v>
      </c>
      <c r="B115" s="118" t="s">
        <v>534</v>
      </c>
      <c r="C115" s="118" t="s">
        <v>378</v>
      </c>
      <c r="D115" s="118" t="s">
        <v>379</v>
      </c>
      <c r="E115" s="118" t="s">
        <v>554</v>
      </c>
      <c r="F115" s="118" t="s">
        <v>347</v>
      </c>
      <c r="G115" s="118" t="s">
        <v>371</v>
      </c>
      <c r="H115" s="118" t="s">
        <v>349</v>
      </c>
      <c r="I115" s="118" t="s">
        <v>343</v>
      </c>
      <c r="J115" s="118" t="s">
        <v>555</v>
      </c>
    </row>
    <row r="116" s="114" customFormat="1" ht="30" customHeight="1" spans="1:10">
      <c r="A116" s="117" t="s">
        <v>278</v>
      </c>
      <c r="B116" s="118" t="s">
        <v>534</v>
      </c>
      <c r="C116" s="118" t="s">
        <v>382</v>
      </c>
      <c r="D116" s="118" t="s">
        <v>383</v>
      </c>
      <c r="E116" s="118" t="s">
        <v>556</v>
      </c>
      <c r="F116" s="118" t="s">
        <v>362</v>
      </c>
      <c r="G116" s="118" t="s">
        <v>557</v>
      </c>
      <c r="H116" s="118" t="s">
        <v>385</v>
      </c>
      <c r="I116" s="118" t="s">
        <v>343</v>
      </c>
      <c r="J116" s="118" t="s">
        <v>558</v>
      </c>
    </row>
  </sheetData>
  <mergeCells count="32">
    <mergeCell ref="A3:J3"/>
    <mergeCell ref="A4:H4"/>
    <mergeCell ref="A8:A19"/>
    <mergeCell ref="A20:A23"/>
    <mergeCell ref="A24:A27"/>
    <mergeCell ref="A28:A31"/>
    <mergeCell ref="A32:A46"/>
    <mergeCell ref="A47:A50"/>
    <mergeCell ref="A51:A54"/>
    <mergeCell ref="A55:A58"/>
    <mergeCell ref="A59:A86"/>
    <mergeCell ref="A87:A90"/>
    <mergeCell ref="A91:A94"/>
    <mergeCell ref="A95:A98"/>
    <mergeCell ref="A99:A102"/>
    <mergeCell ref="A103:A105"/>
    <mergeCell ref="A106:A116"/>
    <mergeCell ref="B8:B19"/>
    <mergeCell ref="B20:B23"/>
    <mergeCell ref="B24:B27"/>
    <mergeCell ref="B28:B31"/>
    <mergeCell ref="B32:B46"/>
    <mergeCell ref="B47:B50"/>
    <mergeCell ref="B51:B54"/>
    <mergeCell ref="B55:B58"/>
    <mergeCell ref="B59:B86"/>
    <mergeCell ref="B87:B90"/>
    <mergeCell ref="B91:B94"/>
    <mergeCell ref="B95:B98"/>
    <mergeCell ref="B99:B102"/>
    <mergeCell ref="B103:B105"/>
    <mergeCell ref="B106:B1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兔朱迪</cp:lastModifiedBy>
  <dcterms:created xsi:type="dcterms:W3CDTF">2025-01-21T02:50:00Z</dcterms:created>
  <dcterms:modified xsi:type="dcterms:W3CDTF">2026-04-30T06:26:41Z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FDFF9E135ABF44AB883546DB9EFC81BA_13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