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中央第二批下达表" sheetId="39" r:id="rId1"/>
    <sheet name="Sheet1" sheetId="40" r:id="rId2"/>
  </sheets>
  <definedNames>
    <definedName name="_xlnm._FilterDatabase" localSheetId="0" hidden="1">中央第二批下达表!$A$7:$AU$24</definedName>
    <definedName name="_xlnm.Print_Titles" localSheetId="0">中央第二批下达表!$A:$B,中央第二批下达表!$2:$6</definedName>
  </definedNames>
  <calcPr calcId="144525"/>
</workbook>
</file>

<file path=xl/sharedStrings.xml><?xml version="1.0" encoding="utf-8"?>
<sst xmlns="http://schemas.openxmlformats.org/spreadsheetml/2006/main" count="84" uniqueCount="56">
  <si>
    <t>附件1</t>
  </si>
  <si>
    <t>2025年第二批中央财政衔接推进乡村振兴补助资金下达表</t>
  </si>
  <si>
    <t>单位：万元</t>
  </si>
  <si>
    <t>序号</t>
  </si>
  <si>
    <t>地区</t>
  </si>
  <si>
    <t>原贫困县标识</t>
  </si>
  <si>
    <t>本次下达数</t>
  </si>
  <si>
    <t>2025年全年下达数</t>
  </si>
  <si>
    <t>2025年较上年增加</t>
  </si>
  <si>
    <t>2025年较上年幅</t>
  </si>
  <si>
    <t>备注</t>
  </si>
  <si>
    <t>小计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</si>
  <si>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</si>
  <si>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</si>
  <si>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</si>
  <si>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</si>
  <si>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</si>
  <si>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总金额</t>
  </si>
  <si>
    <t>其中：绩效奖励资金</t>
  </si>
  <si>
    <t>易地扶贫搬迁后续产业扶持</t>
  </si>
  <si>
    <t>昆明市合计</t>
  </si>
  <si>
    <t>磨憨</t>
  </si>
  <si>
    <t>滇中新区</t>
  </si>
  <si>
    <t>县级小计</t>
  </si>
  <si>
    <t>盘龙区</t>
  </si>
  <si>
    <t>非贫困县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</si>
  <si>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</si>
  <si>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</si>
  <si>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</si>
  <si>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</si>
  <si>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</si>
  <si>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</si>
  <si>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</si>
  <si>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</si>
  <si>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</si>
  <si>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</si>
  <si>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</si>
  <si>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贫困</t>
  </si>
  <si>
    <t>东川区</t>
  </si>
  <si>
    <t>深度贫困</t>
  </si>
  <si>
    <t>寻甸县</t>
  </si>
  <si>
    <t>昭通市合计</t>
  </si>
  <si>
    <t>曲靖市合计</t>
  </si>
  <si>
    <t>玉溪市合计</t>
  </si>
  <si>
    <t>红河州合计</t>
  </si>
  <si>
    <t>文山州合计</t>
  </si>
  <si>
    <t>普洱市合计</t>
  </si>
  <si>
    <t>西双版纳州合计</t>
  </si>
  <si>
    <t>楚雄州合计</t>
  </si>
  <si>
    <t>大理州合计</t>
  </si>
  <si>
    <t>保山市合计</t>
  </si>
  <si>
    <t>德宏州合计</t>
  </si>
  <si>
    <t>丽江市合计</t>
  </si>
  <si>
    <t>怒江州合计</t>
  </si>
  <si>
    <t>迪庆州合计</t>
  </si>
  <si>
    <t>临沧市合计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</si>
</sst>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%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/>
    <xf numFmtId="0" fontId="28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 applyAlignment="0">
      <alignment vertical="top" wrapText="1"/>
      <protection locked="0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8" fillId="0" borderId="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1998—2004年决算资料整理第三部分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2011年" xfId="50"/>
    <cellStyle name="60% - 强调文字颜色 6" xfId="51" builtinId="52"/>
    <cellStyle name="常规_扶持人口较少民族发展动态监测系统15" xfId="52"/>
    <cellStyle name="常规 2" xfId="53"/>
    <cellStyle name="常规 4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6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1" width="4.875" style="7" customWidth="1"/>
    <col min="2" max="2" width="10.8833333333333" style="8" customWidth="1"/>
    <col min="3" max="3" width="8.125" style="7" customWidth="1"/>
    <col min="4" max="4" width="8" style="7" customWidth="1"/>
    <col min="5" max="7" width="8.38333333333333" style="9" customWidth="1"/>
    <col min="8" max="8" width="6.375" style="9" customWidth="1"/>
    <col min="9" max="10" width="6.375" style="2" customWidth="1"/>
    <col min="11" max="11" width="6.875" style="2" customWidth="1"/>
    <col min="12" max="12" width="7.63333333333333" style="2" hidden="1" customWidth="1"/>
    <col min="13" max="13" width="7" style="2" hidden="1" customWidth="1"/>
    <col min="14" max="14" width="8" style="2" hidden="1" customWidth="1"/>
    <col min="15" max="15" width="13.75" style="2" customWidth="1"/>
    <col min="16" max="16" width="7.75" style="10" customWidth="1"/>
    <col min="17" max="17" width="4.75" style="2" customWidth="1"/>
    <col min="18" max="25" width="9" style="2" customWidth="1"/>
    <col min="26" max="16384" width="9" style="2"/>
  </cols>
  <sheetData>
    <row r="1" s="2" customFormat="1" spans="1:19">
      <c r="A1" s="7" t="s">
        <v>0</v>
      </c>
      <c r="B1" s="8"/>
      <c r="C1" s="7"/>
      <c r="D1" s="10"/>
      <c r="P1" s="9"/>
      <c r="Q1" s="41"/>
      <c r="S1" s="41"/>
    </row>
    <row r="2" s="2" customFormat="1" ht="30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3" s="2" customFormat="1" ht="17" customHeight="1" spans="1:16">
      <c r="A3" s="9"/>
      <c r="B3" s="12"/>
      <c r="C3" s="9"/>
      <c r="D3" s="9"/>
      <c r="E3" s="9"/>
      <c r="F3" s="9"/>
      <c r="G3" s="9"/>
      <c r="H3" s="9"/>
      <c r="N3" s="31"/>
      <c r="O3" s="31" t="s">
        <v>2</v>
      </c>
      <c r="P3" s="10"/>
    </row>
    <row r="4" s="2" customFormat="1" ht="22" customHeight="1" spans="1:16">
      <c r="A4" s="13" t="s">
        <v>3</v>
      </c>
      <c r="B4" s="13" t="s">
        <v>4</v>
      </c>
      <c r="C4" s="13" t="s">
        <v>5</v>
      </c>
      <c r="D4" s="14" t="s">
        <v>6</v>
      </c>
      <c r="E4" s="15"/>
      <c r="F4" s="15"/>
      <c r="G4" s="15"/>
      <c r="H4" s="15"/>
      <c r="I4" s="15"/>
      <c r="J4" s="15"/>
      <c r="K4" s="32"/>
      <c r="L4" s="19" t="s">
        <v>7</v>
      </c>
      <c r="M4" s="33" t="s">
        <v>8</v>
      </c>
      <c r="N4" s="33" t="s">
        <v>9</v>
      </c>
      <c r="O4" s="34" t="s">
        <v>10</v>
      </c>
      <c r="P4" s="10"/>
    </row>
    <row r="5" s="3" customFormat="1" ht="27" customHeight="1" spans="1:47">
      <c r="A5" s="16"/>
      <c r="B5" s="16"/>
      <c r="C5" s="16"/>
      <c r="D5" s="17" t="s">
        <v>11</v>
      </c>
      <c r="E5" s="18" t="s">
        <v>12</v>
      </c>
      <c r="F5" s="18"/>
      <c r="G5" s="18"/>
      <c r="H5" s="19" t="s">
        <v>13</v>
      </c>
      <c r="I5" s="19" t="s">
        <v>14</v>
      </c>
      <c r="J5" s="19" t="s">
        <v>15</v>
      </c>
      <c r="K5" s="19" t="s">
        <v>16</v>
      </c>
      <c r="L5" s="35"/>
      <c r="M5" s="36"/>
      <c r="N5" s="36"/>
      <c r="O5" s="34"/>
      <c r="P5" s="1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="3" customFormat="1" ht="37" customHeight="1" spans="1:47">
      <c r="A6" s="20"/>
      <c r="B6" s="20"/>
      <c r="C6" s="20"/>
      <c r="D6" s="17"/>
      <c r="E6" s="18" t="s">
        <v>17</v>
      </c>
      <c r="F6" s="18" t="s">
        <v>18</v>
      </c>
      <c r="G6" s="18" t="s">
        <v>19</v>
      </c>
      <c r="H6" s="21"/>
      <c r="I6" s="21"/>
      <c r="J6" s="21"/>
      <c r="K6" s="21"/>
      <c r="L6" s="35"/>
      <c r="M6" s="36"/>
      <c r="N6" s="36"/>
      <c r="O6" s="34"/>
      <c r="P6" s="1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="4" customFormat="1" ht="17" customHeight="1" spans="1:47">
      <c r="A7" s="22"/>
      <c r="B7" s="23" t="s">
        <v>20</v>
      </c>
      <c r="C7" s="24"/>
      <c r="D7" s="25">
        <v>9217</v>
      </c>
      <c r="E7" s="25">
        <v>8317</v>
      </c>
      <c r="F7" s="25">
        <v>3745.6</v>
      </c>
      <c r="G7" s="25">
        <v>400.552503938479</v>
      </c>
      <c r="H7" s="25">
        <v>900</v>
      </c>
      <c r="I7" s="25">
        <v>0</v>
      </c>
      <c r="J7" s="25">
        <v>0</v>
      </c>
      <c r="K7" s="25">
        <v>0</v>
      </c>
      <c r="L7" s="37" t="e">
        <f>L9+L10</f>
        <v>#REF!</v>
      </c>
      <c r="M7" s="37" t="e">
        <f>M9+M10</f>
        <v>#REF!</v>
      </c>
      <c r="N7" s="38" t="e">
        <f>M7/#REF!</f>
        <v>#REF!</v>
      </c>
      <c r="O7" s="39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="4" customFormat="1" ht="17" customHeight="1" spans="1:47">
      <c r="A8" s="22"/>
      <c r="B8" s="26" t="s">
        <v>21</v>
      </c>
      <c r="C8" s="24"/>
      <c r="D8" s="25">
        <v>229</v>
      </c>
      <c r="E8" s="25">
        <v>129</v>
      </c>
      <c r="F8" s="25"/>
      <c r="G8" s="25">
        <v>0</v>
      </c>
      <c r="H8" s="25">
        <v>100</v>
      </c>
      <c r="I8" s="25">
        <v>0</v>
      </c>
      <c r="J8" s="25">
        <v>0</v>
      </c>
      <c r="K8" s="25">
        <v>0</v>
      </c>
      <c r="L8" s="37"/>
      <c r="M8" s="37"/>
      <c r="N8" s="38"/>
      <c r="O8" s="39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="2" customFormat="1" ht="15" customHeight="1" spans="1:16">
      <c r="A9" s="22"/>
      <c r="B9" s="26" t="s">
        <v>22</v>
      </c>
      <c r="C9" s="27"/>
      <c r="D9" s="25">
        <v>100</v>
      </c>
      <c r="E9" s="25">
        <v>0</v>
      </c>
      <c r="F9" s="25">
        <v>0</v>
      </c>
      <c r="G9" s="25">
        <v>0</v>
      </c>
      <c r="H9" s="25">
        <v>100</v>
      </c>
      <c r="I9" s="25"/>
      <c r="J9" s="25"/>
      <c r="K9" s="25"/>
      <c r="L9" s="37" t="e">
        <f>D9+#REF!</f>
        <v>#REF!</v>
      </c>
      <c r="M9" s="37" t="e">
        <f>ROUND(L9-#REF!,0)</f>
        <v>#REF!</v>
      </c>
      <c r="N9" s="38" t="e">
        <f>M9/#REF!</f>
        <v>#REF!</v>
      </c>
      <c r="O9" s="40"/>
      <c r="P9" s="10"/>
    </row>
    <row r="10" s="5" customFormat="1" ht="17" customHeight="1" spans="1:47">
      <c r="A10" s="22"/>
      <c r="B10" s="26" t="s">
        <v>23</v>
      </c>
      <c r="C10" s="27"/>
      <c r="D10" s="25">
        <v>8888</v>
      </c>
      <c r="E10" s="25">
        <v>8188</v>
      </c>
      <c r="F10" s="25">
        <v>3745.6</v>
      </c>
      <c r="G10" s="25">
        <v>400.552503938479</v>
      </c>
      <c r="H10" s="25">
        <v>700</v>
      </c>
      <c r="I10" s="25">
        <v>0</v>
      </c>
      <c r="J10" s="25">
        <v>0</v>
      </c>
      <c r="K10" s="25">
        <v>0</v>
      </c>
      <c r="L10" s="37" t="e">
        <f>SUM(L11:L24)</f>
        <v>#REF!</v>
      </c>
      <c r="M10" s="37" t="e">
        <f>SUM(M11:M24)</f>
        <v>#REF!</v>
      </c>
      <c r="N10" s="38" t="e">
        <f>M10/#REF!</f>
        <v>#REF!</v>
      </c>
      <c r="O10" s="3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="2" customFormat="1" ht="17" customHeight="1" spans="1:16">
      <c r="A11" s="27">
        <v>1</v>
      </c>
      <c r="B11" s="28" t="s">
        <v>24</v>
      </c>
      <c r="C11" s="27" t="s">
        <v>25</v>
      </c>
      <c r="D11" s="25">
        <v>373</v>
      </c>
      <c r="E11" s="25">
        <v>373</v>
      </c>
      <c r="F11" s="25">
        <v>190</v>
      </c>
      <c r="G11" s="25">
        <v>0</v>
      </c>
      <c r="H11" s="25">
        <v>0</v>
      </c>
      <c r="I11" s="25"/>
      <c r="J11" s="25"/>
      <c r="K11" s="25"/>
      <c r="L11" s="37" t="e">
        <f>D11+#REF!</f>
        <v>#REF!</v>
      </c>
      <c r="M11" s="37" t="e">
        <f>ROUND(L11-#REF!,0)</f>
        <v>#REF!</v>
      </c>
      <c r="N11" s="38" t="e">
        <f>M11/#REF!</f>
        <v>#REF!</v>
      </c>
      <c r="O11" s="39"/>
      <c r="P11" s="10"/>
    </row>
    <row r="12" s="2" customFormat="1" ht="17" customHeight="1" spans="1:16">
      <c r="A12" s="27">
        <v>2</v>
      </c>
      <c r="B12" s="28" t="s">
        <v>26</v>
      </c>
      <c r="C12" s="27" t="s">
        <v>25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/>
      <c r="J12" s="25"/>
      <c r="K12" s="25"/>
      <c r="L12" s="37" t="e">
        <f>D12+#REF!</f>
        <v>#REF!</v>
      </c>
      <c r="M12" s="37" t="e">
        <f>ROUND(L12-#REF!,0)</f>
        <v>#REF!</v>
      </c>
      <c r="N12" s="38" t="e">
        <f>M12/#REF!</f>
        <v>#REF!</v>
      </c>
      <c r="O12" s="39"/>
      <c r="P12" s="10"/>
    </row>
    <row r="13" s="2" customFormat="1" ht="17" customHeight="1" spans="1:16">
      <c r="A13" s="27">
        <v>3</v>
      </c>
      <c r="B13" s="28" t="s">
        <v>27</v>
      </c>
      <c r="C13" s="27" t="s">
        <v>25</v>
      </c>
      <c r="D13" s="25">
        <v>2</v>
      </c>
      <c r="E13" s="25">
        <v>2</v>
      </c>
      <c r="F13" s="25">
        <v>0</v>
      </c>
      <c r="G13" s="25">
        <v>0</v>
      </c>
      <c r="H13" s="25">
        <v>0</v>
      </c>
      <c r="I13" s="25"/>
      <c r="J13" s="25"/>
      <c r="K13" s="25"/>
      <c r="L13" s="37" t="e">
        <f>D13+#REF!</f>
        <v>#REF!</v>
      </c>
      <c r="M13" s="37" t="e">
        <f>ROUND(L13-#REF!,0)</f>
        <v>#REF!</v>
      </c>
      <c r="N13" s="38" t="e">
        <f>M13/#REF!</f>
        <v>#REF!</v>
      </c>
      <c r="O13" s="39"/>
      <c r="P13" s="10"/>
    </row>
    <row r="14" s="2" customFormat="1" ht="17" customHeight="1" spans="1:16">
      <c r="A14" s="27">
        <v>4</v>
      </c>
      <c r="B14" s="28" t="s">
        <v>28</v>
      </c>
      <c r="C14" s="27" t="s">
        <v>25</v>
      </c>
      <c r="D14" s="25">
        <v>1</v>
      </c>
      <c r="E14" s="25">
        <v>1</v>
      </c>
      <c r="F14" s="25">
        <v>0</v>
      </c>
      <c r="G14" s="25">
        <v>0</v>
      </c>
      <c r="H14" s="25">
        <v>0</v>
      </c>
      <c r="I14" s="25"/>
      <c r="J14" s="25"/>
      <c r="K14" s="25"/>
      <c r="L14" s="37" t="e">
        <f>D14+#REF!</f>
        <v>#REF!</v>
      </c>
      <c r="M14" s="37" t="e">
        <f>ROUND(L14-#REF!,0)</f>
        <v>#REF!</v>
      </c>
      <c r="N14" s="38"/>
      <c r="O14" s="39"/>
      <c r="P14" s="10"/>
    </row>
    <row r="15" s="2" customFormat="1" ht="17" customHeight="1" spans="1:16">
      <c r="A15" s="27">
        <v>5</v>
      </c>
      <c r="B15" s="28" t="s">
        <v>29</v>
      </c>
      <c r="C15" s="27" t="s">
        <v>25</v>
      </c>
      <c r="D15" s="25">
        <v>3</v>
      </c>
      <c r="E15" s="25">
        <v>3</v>
      </c>
      <c r="F15" s="25">
        <v>0</v>
      </c>
      <c r="G15" s="25">
        <v>0</v>
      </c>
      <c r="H15" s="25">
        <v>0</v>
      </c>
      <c r="I15" s="25"/>
      <c r="J15" s="25"/>
      <c r="K15" s="25"/>
      <c r="L15" s="37" t="e">
        <f>D15+#REF!</f>
        <v>#REF!</v>
      </c>
      <c r="M15" s="37" t="e">
        <f>ROUND(L15-#REF!,0)</f>
        <v>#REF!</v>
      </c>
      <c r="N15" s="38" t="e">
        <f>M15/#REF!</f>
        <v>#REF!</v>
      </c>
      <c r="O15" s="39"/>
      <c r="P15" s="10"/>
    </row>
    <row r="16" s="2" customFormat="1" ht="17" customHeight="1" spans="1:16">
      <c r="A16" s="27">
        <v>6</v>
      </c>
      <c r="B16" s="28" t="s">
        <v>30</v>
      </c>
      <c r="C16" s="27" t="s">
        <v>25</v>
      </c>
      <c r="D16" s="25">
        <v>6</v>
      </c>
      <c r="E16" s="25">
        <v>6</v>
      </c>
      <c r="F16" s="25">
        <v>0</v>
      </c>
      <c r="G16" s="25">
        <v>0</v>
      </c>
      <c r="H16" s="25">
        <v>0</v>
      </c>
      <c r="I16" s="25"/>
      <c r="J16" s="25"/>
      <c r="K16" s="25"/>
      <c r="L16" s="37" t="e">
        <f>D16+#REF!</f>
        <v>#REF!</v>
      </c>
      <c r="M16" s="37" t="e">
        <f>ROUND(L16-#REF!,0)</f>
        <v>#REF!</v>
      </c>
      <c r="N16" s="38" t="e">
        <f>M16/#REF!</f>
        <v>#REF!</v>
      </c>
      <c r="O16" s="39"/>
      <c r="P16" s="10"/>
    </row>
    <row r="17" s="2" customFormat="1" ht="17" customHeight="1" spans="1:16">
      <c r="A17" s="27">
        <v>7</v>
      </c>
      <c r="B17" s="28" t="s">
        <v>31</v>
      </c>
      <c r="C17" s="27" t="s">
        <v>25</v>
      </c>
      <c r="D17" s="25">
        <v>323</v>
      </c>
      <c r="E17" s="25">
        <v>223</v>
      </c>
      <c r="F17" s="25">
        <v>190</v>
      </c>
      <c r="G17" s="25">
        <v>0</v>
      </c>
      <c r="H17" s="25">
        <v>100</v>
      </c>
      <c r="I17" s="25"/>
      <c r="J17" s="25"/>
      <c r="K17" s="25"/>
      <c r="L17" s="37" t="e">
        <f>D17+#REF!</f>
        <v>#REF!</v>
      </c>
      <c r="M17" s="37" t="e">
        <f>ROUND(L17-#REF!,0)</f>
        <v>#REF!</v>
      </c>
      <c r="N17" s="38" t="e">
        <f>M17/#REF!</f>
        <v>#REF!</v>
      </c>
      <c r="O17" s="39"/>
      <c r="P17" s="10"/>
    </row>
    <row r="18" s="2" customFormat="1" ht="17" customHeight="1" spans="1:16">
      <c r="A18" s="27">
        <v>8</v>
      </c>
      <c r="B18" s="28" t="s">
        <v>32</v>
      </c>
      <c r="C18" s="27" t="s">
        <v>25</v>
      </c>
      <c r="D18" s="25">
        <v>366</v>
      </c>
      <c r="E18" s="25">
        <v>266</v>
      </c>
      <c r="F18" s="25">
        <v>190</v>
      </c>
      <c r="G18" s="25">
        <v>0</v>
      </c>
      <c r="H18" s="25">
        <v>100</v>
      </c>
      <c r="I18" s="25"/>
      <c r="J18" s="25"/>
      <c r="K18" s="25"/>
      <c r="L18" s="37" t="e">
        <f>D18+#REF!</f>
        <v>#REF!</v>
      </c>
      <c r="M18" s="37" t="e">
        <f>ROUND(L18-#REF!,0)</f>
        <v>#REF!</v>
      </c>
      <c r="N18" s="38" t="e">
        <f>M18/#REF!</f>
        <v>#REF!</v>
      </c>
      <c r="O18" s="39"/>
      <c r="P18" s="10"/>
    </row>
    <row r="19" s="2" customFormat="1" ht="17" customHeight="1" spans="1:16">
      <c r="A19" s="27">
        <v>9</v>
      </c>
      <c r="B19" s="28" t="s">
        <v>33</v>
      </c>
      <c r="C19" s="27" t="s">
        <v>25</v>
      </c>
      <c r="D19" s="25">
        <v>240</v>
      </c>
      <c r="E19" s="25">
        <v>240</v>
      </c>
      <c r="F19" s="25">
        <v>190</v>
      </c>
      <c r="G19" s="25">
        <v>0</v>
      </c>
      <c r="H19" s="25">
        <v>0</v>
      </c>
      <c r="I19" s="25"/>
      <c r="J19" s="25"/>
      <c r="K19" s="25"/>
      <c r="L19" s="37" t="e">
        <f>D19+#REF!</f>
        <v>#REF!</v>
      </c>
      <c r="M19" s="37" t="e">
        <f>ROUND(L19-#REF!,0)</f>
        <v>#REF!</v>
      </c>
      <c r="N19" s="38" t="e">
        <f>M19/#REF!</f>
        <v>#REF!</v>
      </c>
      <c r="O19" s="39"/>
      <c r="P19" s="10"/>
    </row>
    <row r="20" s="2" customFormat="1" ht="17" customHeight="1" spans="1:16">
      <c r="A20" s="27">
        <v>10</v>
      </c>
      <c r="B20" s="28" t="s">
        <v>34</v>
      </c>
      <c r="C20" s="27" t="s">
        <v>25</v>
      </c>
      <c r="D20" s="25">
        <v>226</v>
      </c>
      <c r="E20" s="25">
        <v>226</v>
      </c>
      <c r="F20" s="25">
        <v>190</v>
      </c>
      <c r="G20" s="25">
        <v>0</v>
      </c>
      <c r="H20" s="25">
        <v>0</v>
      </c>
      <c r="I20" s="25"/>
      <c r="J20" s="25"/>
      <c r="K20" s="25"/>
      <c r="L20" s="37" t="e">
        <f>D20+#REF!</f>
        <v>#REF!</v>
      </c>
      <c r="M20" s="37" t="e">
        <f>ROUND(L20-#REF!,0)</f>
        <v>#REF!</v>
      </c>
      <c r="N20" s="38" t="e">
        <f>M20/#REF!</f>
        <v>#REF!</v>
      </c>
      <c r="O20" s="39"/>
      <c r="P20" s="10"/>
    </row>
    <row r="21" s="2" customFormat="1" ht="17" customHeight="1" spans="1:16">
      <c r="A21" s="27">
        <v>11</v>
      </c>
      <c r="B21" s="28" t="s">
        <v>35</v>
      </c>
      <c r="C21" s="27" t="s">
        <v>25</v>
      </c>
      <c r="D21" s="25">
        <v>324</v>
      </c>
      <c r="E21" s="25">
        <v>224</v>
      </c>
      <c r="F21" s="25">
        <v>190</v>
      </c>
      <c r="G21" s="25">
        <v>0</v>
      </c>
      <c r="H21" s="25">
        <v>100</v>
      </c>
      <c r="I21" s="25"/>
      <c r="J21" s="25"/>
      <c r="K21" s="25"/>
      <c r="L21" s="37" t="e">
        <f>D21+#REF!</f>
        <v>#REF!</v>
      </c>
      <c r="M21" s="37" t="e">
        <f>ROUND(L21-#REF!,0)</f>
        <v>#REF!</v>
      </c>
      <c r="N21" s="38" t="e">
        <f>M21/#REF!</f>
        <v>#REF!</v>
      </c>
      <c r="O21" s="39"/>
      <c r="P21" s="10"/>
    </row>
    <row r="22" s="2" customFormat="1" ht="17" customHeight="1" spans="1:16">
      <c r="A22" s="27">
        <v>12</v>
      </c>
      <c r="B22" s="28" t="s">
        <v>36</v>
      </c>
      <c r="C22" s="27" t="s">
        <v>37</v>
      </c>
      <c r="D22" s="25">
        <v>2765</v>
      </c>
      <c r="E22" s="25">
        <v>2665</v>
      </c>
      <c r="F22" s="25">
        <v>1805.6</v>
      </c>
      <c r="G22" s="25">
        <v>0</v>
      </c>
      <c r="H22" s="25">
        <v>100</v>
      </c>
      <c r="I22" s="25"/>
      <c r="J22" s="25"/>
      <c r="K22" s="25"/>
      <c r="L22" s="37" t="e">
        <f>D22+#REF!</f>
        <v>#REF!</v>
      </c>
      <c r="M22" s="37" t="e">
        <f>ROUND(L22-#REF!,0)</f>
        <v>#REF!</v>
      </c>
      <c r="N22" s="38" t="e">
        <f>M22/#REF!</f>
        <v>#REF!</v>
      </c>
      <c r="O22" s="39"/>
      <c r="P22" s="10"/>
    </row>
    <row r="23" s="6" customFormat="1" ht="17" customHeight="1" spans="1:47">
      <c r="A23" s="29">
        <v>13</v>
      </c>
      <c r="B23" s="30" t="s">
        <v>38</v>
      </c>
      <c r="C23" s="29" t="s">
        <v>39</v>
      </c>
      <c r="D23" s="25">
        <v>2407</v>
      </c>
      <c r="E23" s="25">
        <v>2207</v>
      </c>
      <c r="F23" s="25">
        <v>400</v>
      </c>
      <c r="G23" s="25">
        <v>400.552503938479</v>
      </c>
      <c r="H23" s="25">
        <v>200</v>
      </c>
      <c r="I23" s="25"/>
      <c r="J23" s="25"/>
      <c r="K23" s="25"/>
      <c r="L23" s="37" t="e">
        <f>D23+#REF!</f>
        <v>#REF!</v>
      </c>
      <c r="M23" s="37" t="e">
        <f>ROUND(L23-#REF!,0)</f>
        <v>#REF!</v>
      </c>
      <c r="N23" s="38" t="e">
        <f>M23/#REF!</f>
        <v>#REF!</v>
      </c>
      <c r="O23" s="39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="2" customFormat="1" ht="17" customHeight="1" spans="1:16">
      <c r="A24" s="27">
        <v>14</v>
      </c>
      <c r="B24" s="28" t="s">
        <v>40</v>
      </c>
      <c r="C24" s="27" t="s">
        <v>37</v>
      </c>
      <c r="D24" s="25">
        <v>1852</v>
      </c>
      <c r="E24" s="25">
        <v>1752</v>
      </c>
      <c r="F24" s="25">
        <v>400</v>
      </c>
      <c r="G24" s="25">
        <v>0</v>
      </c>
      <c r="H24" s="25">
        <v>100</v>
      </c>
      <c r="I24" s="25"/>
      <c r="J24" s="25"/>
      <c r="K24" s="25"/>
      <c r="L24" s="37" t="e">
        <f>D24+#REF!</f>
        <v>#REF!</v>
      </c>
      <c r="M24" s="37" t="e">
        <f>ROUND(L24-#REF!,0)</f>
        <v>#REF!</v>
      </c>
      <c r="N24" s="38" t="e">
        <f>M24/#REF!</f>
        <v>#REF!</v>
      </c>
      <c r="O24" s="39"/>
      <c r="P24" s="10"/>
    </row>
    <row r="26" spans="2:2">
      <c r="B26" s="7"/>
    </row>
  </sheetData>
  <mergeCells count="15">
    <mergeCell ref="A2:O2"/>
    <mergeCell ref="D4:K4"/>
    <mergeCell ref="E5:G5"/>
    <mergeCell ref="A4:A6"/>
    <mergeCell ref="B4:B6"/>
    <mergeCell ref="C4:C6"/>
    <mergeCell ref="D5:D6"/>
    <mergeCell ref="H5:H6"/>
    <mergeCell ref="I5:I6"/>
    <mergeCell ref="J5:J6"/>
    <mergeCell ref="K5:K6"/>
    <mergeCell ref="L4:L6"/>
    <mergeCell ref="M4:M5"/>
    <mergeCell ref="N4:N5"/>
    <mergeCell ref="O4:O5"/>
  </mergeCells>
  <printOptions horizontalCentered="1"/>
  <pageMargins left="0.751388888888889" right="0.751388888888889" top="0.865972222222222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K16"/>
  <sheetViews>
    <sheetView workbookViewId="0">
      <selection activeCell="F11" sqref="F11:J11"/>
    </sheetView>
  </sheetViews>
  <sheetFormatPr defaultColWidth="9" defaultRowHeight="13.5"/>
  <sheetData>
    <row r="1" spans="6:11">
      <c r="F1" t="s">
        <v>20</v>
      </c>
      <c r="G1">
        <v>9217</v>
      </c>
      <c r="I1" s="1" t="s">
        <v>20</v>
      </c>
      <c r="J1">
        <v>9217</v>
      </c>
      <c r="K1">
        <f>J1-G1</f>
        <v>0</v>
      </c>
    </row>
    <row r="2" spans="6:11">
      <c r="F2" t="s">
        <v>41</v>
      </c>
      <c r="G2">
        <v>24397</v>
      </c>
      <c r="I2" s="1" t="s">
        <v>41</v>
      </c>
      <c r="J2">
        <v>31293</v>
      </c>
      <c r="K2">
        <f t="shared" ref="K2:K16" si="0">J2-G2</f>
        <v>6896</v>
      </c>
    </row>
    <row r="3" spans="6:11">
      <c r="F3" t="s">
        <v>42</v>
      </c>
      <c r="G3">
        <v>10637</v>
      </c>
      <c r="I3" s="1" t="s">
        <v>42</v>
      </c>
      <c r="J3">
        <v>13397</v>
      </c>
      <c r="K3">
        <f t="shared" si="0"/>
        <v>2760</v>
      </c>
    </row>
    <row r="4" spans="6:11">
      <c r="F4" t="s">
        <v>43</v>
      </c>
      <c r="G4">
        <v>3441</v>
      </c>
      <c r="I4" s="1" t="s">
        <v>43</v>
      </c>
      <c r="J4">
        <v>3441</v>
      </c>
      <c r="K4">
        <f t="shared" si="0"/>
        <v>0</v>
      </c>
    </row>
    <row r="5" spans="6:11">
      <c r="F5" t="s">
        <v>44</v>
      </c>
      <c r="G5">
        <v>16084</v>
      </c>
      <c r="I5" s="1" t="s">
        <v>44</v>
      </c>
      <c r="J5">
        <v>16084</v>
      </c>
      <c r="K5">
        <f t="shared" si="0"/>
        <v>0</v>
      </c>
    </row>
    <row r="6" spans="6:11">
      <c r="F6" t="s">
        <v>45</v>
      </c>
      <c r="G6">
        <v>14614</v>
      </c>
      <c r="I6" s="1" t="s">
        <v>45</v>
      </c>
      <c r="J6">
        <v>14614</v>
      </c>
      <c r="K6">
        <f t="shared" si="0"/>
        <v>0</v>
      </c>
    </row>
    <row r="7" spans="6:11">
      <c r="F7" t="s">
        <v>46</v>
      </c>
      <c r="G7">
        <v>15811</v>
      </c>
      <c r="I7" s="1" t="s">
        <v>46</v>
      </c>
      <c r="J7">
        <v>15811</v>
      </c>
      <c r="K7">
        <f t="shared" si="0"/>
        <v>0</v>
      </c>
    </row>
    <row r="8" ht="22.5" spans="6:11">
      <c r="F8" t="s">
        <v>47</v>
      </c>
      <c r="G8">
        <v>1924</v>
      </c>
      <c r="I8" s="1" t="s">
        <v>47</v>
      </c>
      <c r="J8">
        <v>1924</v>
      </c>
      <c r="K8">
        <f t="shared" si="0"/>
        <v>0</v>
      </c>
    </row>
    <row r="9" spans="6:11">
      <c r="F9" t="s">
        <v>48</v>
      </c>
      <c r="G9">
        <v>9206</v>
      </c>
      <c r="I9" s="1" t="s">
        <v>48</v>
      </c>
      <c r="J9">
        <v>9206</v>
      </c>
      <c r="K9">
        <f t="shared" si="0"/>
        <v>0</v>
      </c>
    </row>
    <row r="10" spans="6:11">
      <c r="F10" t="s">
        <v>49</v>
      </c>
      <c r="G10">
        <v>10317</v>
      </c>
      <c r="I10" s="1" t="s">
        <v>49</v>
      </c>
      <c r="J10">
        <v>10317</v>
      </c>
      <c r="K10">
        <f t="shared" si="0"/>
        <v>0</v>
      </c>
    </row>
    <row r="11" spans="6:11">
      <c r="F11" t="s">
        <v>50</v>
      </c>
      <c r="G11">
        <v>7065</v>
      </c>
      <c r="I11" s="1" t="s">
        <v>50</v>
      </c>
      <c r="J11">
        <v>7065</v>
      </c>
      <c r="K11">
        <f t="shared" si="0"/>
        <v>0</v>
      </c>
    </row>
    <row r="12" spans="6:11">
      <c r="F12" t="s">
        <v>51</v>
      </c>
      <c r="G12">
        <v>4937</v>
      </c>
      <c r="I12" s="1" t="s">
        <v>51</v>
      </c>
      <c r="J12">
        <v>4937</v>
      </c>
      <c r="K12">
        <f t="shared" si="0"/>
        <v>0</v>
      </c>
    </row>
    <row r="13" spans="6:11">
      <c r="F13" t="s">
        <v>52</v>
      </c>
      <c r="G13">
        <v>4911</v>
      </c>
      <c r="I13" s="1" t="s">
        <v>52</v>
      </c>
      <c r="J13">
        <v>4911</v>
      </c>
      <c r="K13">
        <f t="shared" si="0"/>
        <v>0</v>
      </c>
    </row>
    <row r="14" spans="6:11">
      <c r="F14" t="s">
        <v>53</v>
      </c>
      <c r="G14">
        <v>24250</v>
      </c>
      <c r="I14" s="1" t="s">
        <v>53</v>
      </c>
      <c r="J14">
        <v>24250</v>
      </c>
      <c r="K14">
        <f t="shared" si="0"/>
        <v>0</v>
      </c>
    </row>
    <row r="15" spans="6:11">
      <c r="F15" t="s">
        <v>54</v>
      </c>
      <c r="G15">
        <v>18306</v>
      </c>
      <c r="I15" s="1" t="s">
        <v>54</v>
      </c>
      <c r="J15">
        <v>18306</v>
      </c>
      <c r="K15">
        <f t="shared" si="0"/>
        <v>0</v>
      </c>
    </row>
    <row r="16" spans="6:11">
      <c r="F16" t="s">
        <v>55</v>
      </c>
      <c r="G16">
        <v>8972</v>
      </c>
      <c r="I16" s="1" t="s">
        <v>55</v>
      </c>
      <c r="J16">
        <v>8972</v>
      </c>
      <c r="K16">
        <f t="shared" si="0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中央第二批下达表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计划财务处</cp:lastModifiedBy>
  <dcterms:created xsi:type="dcterms:W3CDTF">2020-03-21T12:07:00Z</dcterms:created>
  <dcterms:modified xsi:type="dcterms:W3CDTF">2025-06-04T06:22:39Z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2052-11.8.2.10255</vt:lpwstr>
  </property>
  <property fmtid="{D5CDD505-2E9C-101B-9397-08002B2CF9AE}" pid="3" name="ICV">
    <vt:lpwstr>50A79FCEC7F744BA8B3B2137ADA76B2A</vt:lpwstr>
  </property>
</Properties>
</file>