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5年资料\5月\2025年预算公开修改\"/>
    </mc:Choice>
  </mc:AlternateContent>
  <bookViews>
    <workbookView xWindow="0" yWindow="0" windowWidth="25605" windowHeight="12075" tabRatio="894" firstSheet="6" activeTab="1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'一般公共预算“三公”经费支出预算表03'!$A:$A,'一般公共预算“三公”经费支出预算表03'!$1:$1</definedName>
    <definedName name="_xlnm.Print_Titles" localSheetId="4">'一般公共预算支出预算表02-2'!$A:$A,'一般公共预算支出预算表02-2'!$1:$5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7" l="1"/>
  <c r="A4" i="16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A4" i="1"/>
  <c r="G6" i="17"/>
  <c r="F6" i="17"/>
  <c r="E6" i="17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A3" i="3"/>
  <c r="A3" i="2"/>
  <c r="A3" i="1"/>
</calcChain>
</file>

<file path=xl/sharedStrings.xml><?xml version="1.0" encoding="utf-8"?>
<sst xmlns="http://schemas.openxmlformats.org/spreadsheetml/2006/main" count="982" uniqueCount="384">
  <si>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</si>
  <si>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</si>
  <si>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</si>
  <si>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</si>
  <si>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</si>
  <si>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</si>
  <si>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</si>
  <si>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</si>
  <si>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</si>
  <si>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</si>
  <si>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</si>
  <si>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</si>
  <si>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</si>
  <si>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</si>
  <si>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</si>
  <si>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</si>
  <si>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</si>
  <si>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</si>
  <si>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</si>
  <si>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</si>
  <si>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</si>
  <si>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</si>
  <si>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</si>
  <si>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</si>
  <si>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</si>
  <si>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</si>
  <si>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</si>
  <si>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</si>
  <si>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</si>
  <si>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</si>
  <si>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</si>
  <si>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</si>
  <si>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</si>
  <si>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</si>
  <si>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</si>
  <si>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</si>
  <si>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</si>
  <si>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</si>
  <si>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</si>
  <si>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</si>
  <si>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</si>
  <si>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</si>
  <si>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</si>
  <si>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</si>
  <si>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</si>
  <si>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</si>
  <si>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</si>
  <si>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</si>
  <si>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</si>
  <si>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</si>
  <si>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</si>
  <si>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</si>
  <si>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</si>
  <si>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</si>
  <si>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</si>
  <si>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</si>
  <si>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</si>
  <si>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</si>
  <si>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</si>
  <si>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</si>
  <si>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</si>
  <si>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</si>
  <si>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</si>
  <si>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</si>
  <si>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</si>
  <si>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</si>
  <si>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</si>
  <si>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</si>
  <si>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</si>
  <si>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</si>
  <si>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</si>
  <si>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</si>
  <si>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</si>
  <si>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</si>
  <si>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</si>
  <si>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</si>
  <si>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</si>
  <si>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</si>
  <si>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</si>
  <si>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</si>
  <si>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</si>
  <si>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</si>
  <si>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</si>
  <si>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</si>
  <si>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</si>
  <si>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</si>
  <si>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</si>
  <si>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</si>
  <si>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</si>
  <si>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</si>
  <si>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</si>
  <si>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</si>
  <si>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</si>
  <si>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</si>
  <si>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</si>
  <si>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</si>
  <si>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</si>
  <si>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</si>
  <si>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</si>
  <si>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</si>
  <si>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</si>
  <si>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</si>
  <si>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</si>
  <si>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</si>
  <si>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</si>
  <si>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</si>
  <si>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</si>
  <si>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</si>
  <si>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</si>
  <si>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</si>
  <si>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</si>
  <si>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</si>
  <si>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</si>
  <si>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</si>
  <si>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</si>
  <si>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</si>
  <si>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</si>
  <si>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</si>
  <si>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</si>
  <si>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</si>
  <si>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</si>
  <si>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</si>
  <si>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</si>
  <si>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</si>
  <si>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</si>
  <si>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</si>
  <si>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</si>
  <si>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</si>
  <si>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</si>
  <si>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</si>
  <si>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</si>
  <si>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</si>
  <si>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</si>
  <si>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</si>
  <si>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</si>
  <si>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</si>
  <si>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</si>
  <si>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</si>
  <si>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</si>
  <si>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</si>
  <si>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</si>
  <si>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</si>
  <si>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</si>
  <si>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</si>
  <si>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</si>
  <si>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</si>
  <si>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</si>
  <si>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</si>
  <si>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</si>
  <si>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</si>
  <si>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</si>
  <si>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</si>
  <si>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</si>
  <si>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</si>
  <si>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</si>
  <si>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</si>
  <si>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</si>
  <si>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</si>
  <si>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</si>
  <si>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</si>
  <si>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</si>
  <si>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</si>
  <si>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</si>
  <si>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</si>
  <si>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</si>
  <si>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</si>
  <si>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</si>
  <si>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</si>
  <si>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</si>
  <si>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</si>
  <si>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</si>
  <si>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</si>
  <si>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</si>
  <si>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</si>
  <si>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</si>
  <si>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</si>
  <si>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</si>
  <si>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</si>
  <si>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</si>
  <si>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</si>
  <si>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</si>
  <si>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</si>
  <si>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</si>
  <si>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</si>
  <si>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</si>
  <si>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</si>
  <si>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</si>
  <si>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</si>
  <si>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</si>
  <si>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</si>
  <si>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</si>
  <si>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</si>
  <si>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</si>
  <si>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</si>
  <si>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</si>
  <si>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</si>
  <si>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</si>
  <si>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</si>
  <si>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</si>
  <si>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</si>
  <si>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</si>
  <si>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</si>
  <si>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</si>
  <si>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</si>
  <si>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</si>
  <si>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</si>
  <si>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</si>
  <si>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</si>
  <si>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</si>
  <si>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</si>
  <si>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</si>
  <si>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</si>
  <si>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</si>
  <si>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</si>
  <si>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</si>
  <si>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</si>
  <si>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</si>
  <si>
    <t>117006</t>
  </si>
  <si>
    <t>昆明市西山区城乡居民社会养老保险局</t>
  </si>
  <si>
    <t>科学技术支出</t>
  </si>
  <si>
    <t>20604</t>
  </si>
  <si>
    <t>技术研究与开发</t>
  </si>
  <si>
    <t>2060499</t>
  </si>
  <si>
    <t>其他技术研究与开发支出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</si>
  <si>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</si>
  <si>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</si>
  <si>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</si>
  <si>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</si>
  <si>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</si>
  <si>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</si>
  <si>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20805</t>
  </si>
  <si>
    <t>行政事业单位养老支出</t>
  </si>
  <si>
    <t>2080505</t>
  </si>
  <si>
    <t>机关事业单位基本养老保险缴费支出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</si>
  <si>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</si>
  <si>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</si>
  <si>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</si>
  <si>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</si>
  <si>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</si>
  <si>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</si>
  <si>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</si>
  <si>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</si>
  <si>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</si>
  <si>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</si>
  <si>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</si>
  <si>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</si>
  <si>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</si>
  <si>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</si>
  <si>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</si>
  <si>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</si>
  <si>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</si>
  <si>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</si>
  <si>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</si>
  <si>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</si>
  <si>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530112231100001427307</t>
  </si>
  <si>
    <t>30103</t>
  </si>
  <si>
    <t>奖金</t>
  </si>
  <si>
    <t>事业人员绩效奖励</t>
  </si>
  <si>
    <t>30107</t>
  </si>
  <si>
    <t>绩效工资</t>
  </si>
  <si>
    <t>530112210000000004251</t>
  </si>
  <si>
    <t>工会经费</t>
  </si>
  <si>
    <t>30228</t>
  </si>
  <si>
    <t>530112210000000004244</t>
  </si>
  <si>
    <t>事业人员工资支出</t>
  </si>
  <si>
    <t>30101</t>
  </si>
  <si>
    <t>基本工资</t>
  </si>
  <si>
    <t>30102</t>
  </si>
  <si>
    <t>津贴补贴</t>
  </si>
  <si>
    <t>530112210000000004246</t>
  </si>
  <si>
    <t>30113</t>
  </si>
  <si>
    <t>530112210000000004249</t>
  </si>
  <si>
    <t>公务交通补贴</t>
  </si>
  <si>
    <t>30239</t>
  </si>
  <si>
    <t>其他交通费用</t>
  </si>
  <si>
    <t>530112231100001427314</t>
  </si>
  <si>
    <t>残疾人保障金</t>
  </si>
  <si>
    <t>30299</t>
  </si>
  <si>
    <t>其他商品和服务支出</t>
  </si>
  <si>
    <t>530112231100001427306</t>
  </si>
  <si>
    <t>行政人员绩效奖励</t>
  </si>
  <si>
    <t>530112210000000005081</t>
  </si>
  <si>
    <t>事业公务交通补贴</t>
  </si>
  <si>
    <t>530112210000000004245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</si>
  <si>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</si>
  <si>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</si>
  <si>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</si>
  <si>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</si>
  <si>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</si>
  <si>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</si>
  <si>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</si>
  <si>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</si>
  <si>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</si>
  <si>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530112210000000004252</t>
  </si>
  <si>
    <t>其他公用经费支出</t>
  </si>
  <si>
    <t>30201</t>
  </si>
  <si>
    <t>办公费</t>
  </si>
  <si>
    <t>530112210000000004243</t>
  </si>
  <si>
    <t>行政人员工资支出</t>
  </si>
  <si>
    <t>530112231100001427316</t>
  </si>
  <si>
    <t>离退休人员福利费</t>
  </si>
  <si>
    <t>30229</t>
  </si>
  <si>
    <t>福利费</t>
  </si>
  <si>
    <t>530112231100001343031</t>
  </si>
  <si>
    <t>离退休人员支出</t>
  </si>
  <si>
    <t>30305</t>
  </si>
  <si>
    <t>生活补助</t>
  </si>
  <si>
    <t>530112210000000004253</t>
  </si>
  <si>
    <t>一般公用经费支出</t>
  </si>
  <si>
    <t>30205</t>
  </si>
  <si>
    <t>水费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</si>
  <si>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</si>
  <si>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</si>
  <si>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</si>
  <si>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</si>
  <si>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</si>
  <si>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</si>
  <si>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</si>
  <si>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</si>
  <si>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30213</t>
  </si>
  <si>
    <t>维修（护）费</t>
  </si>
  <si>
    <t>昆明市西山区城乡居民社会养老保险局</t>
    <phoneticPr fontId="25" type="noConversion"/>
  </si>
  <si>
    <t>事业人员绩效奖励</t>
    <phoneticPr fontId="25" type="noConversion"/>
  </si>
  <si>
    <t>昆明市西山区人力资源和社会保障局</t>
  </si>
  <si>
    <t>专项业务类</t>
    <phoneticPr fontId="25" type="noConversion"/>
  </si>
  <si>
    <t>530112210000000004139</t>
  </si>
  <si>
    <t>网络系统业务运行维护专项经费</t>
  </si>
  <si>
    <t xml:space="preserve">60,000.00
</t>
    <phoneticPr fontId="25" type="noConversion"/>
  </si>
  <si>
    <t xml:space="preserve">60,000.00
</t>
    <phoneticPr fontId="25" type="noConversion"/>
  </si>
  <si>
    <t>网络系统业务运行维护专项经费</t>
    <phoneticPr fontId="25" type="noConversion"/>
  </si>
  <si>
    <t>根据西山区城乡居民社会养老保险局内控制度中业务运行控制、信息系统控制、内部控制的管理与监督要求。经办公会研究决定，为维护城乡居民社会养老保险业务系统的正常运行，保证网路畅通，设备完好，上网安全，满足基层群众需要，更加方便高效完成基层群众办理城乡居民基本养老保险、被征地人员基本养老保险等业务，需对区城乡居民社会养老保险网络系统和办公设备进行运行维护</t>
    <phoneticPr fontId="25" type="noConversion"/>
  </si>
  <si>
    <t>产出指标</t>
  </si>
  <si>
    <t>数量指标</t>
  </si>
  <si>
    <t>光纤租用</t>
  </si>
  <si>
    <t>=</t>
  </si>
  <si>
    <t>年</t>
  </si>
  <si>
    <t>定量指标</t>
  </si>
  <si>
    <t>反映光纤租用情况</t>
  </si>
  <si>
    <t>每月巡查维护</t>
  </si>
  <si>
    <t>月</t>
  </si>
  <si>
    <t>反映每月巡查维护情况</t>
  </si>
  <si>
    <t>计算机及周边设备维护时长</t>
  </si>
  <si>
    <t>反映计算机及周边设备维护情况</t>
  </si>
  <si>
    <t>质量指标</t>
  </si>
  <si>
    <t>系统运行维护及时率</t>
  </si>
  <si>
    <t>100</t>
  </si>
  <si>
    <t>%</t>
  </si>
  <si>
    <t>定性指标</t>
  </si>
  <si>
    <t>反映信息系统建设过程中对质量的控制情况。
信息系统建设变更率=（建设过程中变更内容/计划建设内容）*100%。</t>
  </si>
  <si>
    <t>信息数据安全</t>
  </si>
  <si>
    <t>反映信息系统相关数据安全的保障情况</t>
  </si>
  <si>
    <t>时效指标</t>
  </si>
  <si>
    <t>系统故障修复处理时间</t>
  </si>
  <si>
    <t>&lt;=</t>
  </si>
  <si>
    <t>24</t>
  </si>
  <si>
    <t>小时</t>
  </si>
  <si>
    <t>反映系统故障修复平均处理时间</t>
  </si>
  <si>
    <t>系统运行维护响应时间</t>
  </si>
  <si>
    <t>成本指标</t>
  </si>
  <si>
    <t>经济成本指标</t>
  </si>
  <si>
    <t>60000</t>
  </si>
  <si>
    <t>元</t>
  </si>
  <si>
    <t>反映网络系统运行维护费支出情况</t>
  </si>
  <si>
    <t>效益指标</t>
  </si>
  <si>
    <t>社会效益</t>
  </si>
  <si>
    <t>系统全年正常运行时长</t>
  </si>
  <si>
    <t>&gt;=</t>
  </si>
  <si>
    <t>2000</t>
  </si>
  <si>
    <t>反映信息系统全年正常运行时间情况。</t>
  </si>
  <si>
    <t>可持续影响</t>
  </si>
  <si>
    <t>系统正常使用年限</t>
  </si>
  <si>
    <t>反映系统正常使用期限</t>
  </si>
  <si>
    <t>满意度指标</t>
  </si>
  <si>
    <t>服务对象满意度</t>
  </si>
  <si>
    <t>使用人员满意度度</t>
  </si>
  <si>
    <t>95</t>
  </si>
  <si>
    <t>反映使用对象对信息系统使用的满意度。
使用人员满意度=（对信息系统满意的使用人员/问卷调查人数）*100%</t>
  </si>
  <si>
    <t>空表说明：本部门本年度无政府基金预算，此表为空。</t>
  </si>
  <si>
    <t>复印纸</t>
  </si>
  <si>
    <t>311 专项业务类</t>
  </si>
  <si>
    <t>本级</t>
  </si>
  <si>
    <t>其他技术研究与开发支出</t>
    <phoneticPr fontId="16" type="noConversion"/>
  </si>
  <si>
    <t>空表说明：本部门本年度无“三公”经费支出预算，此表为空。</t>
    <phoneticPr fontId="16" type="noConversion"/>
  </si>
  <si>
    <t>箱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</si>
</sst>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27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rgb="FF000000"/>
      <name val="Arial"/>
      <family val="2"/>
    </font>
    <font>
      <b/>
      <sz val="23.95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9.75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</font>
    <font>
      <sz val="9"/>
      <name val="Microsoft YaHei UI"/>
      <family val="2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0">
    <xf numFmtId="0" fontId="0" fillId="0" borderId="0"/>
    <xf numFmtId="176" fontId="14" fillId="0" borderId="7">
      <alignment horizontal="right" vertical="center"/>
    </xf>
    <xf numFmtId="177" fontId="14" fillId="0" borderId="7">
      <alignment horizontal="right" vertical="center"/>
    </xf>
    <xf numFmtId="10" fontId="14" fillId="0" borderId="7">
      <alignment horizontal="right" vertical="center"/>
    </xf>
    <xf numFmtId="178" fontId="14" fillId="0" borderId="7">
      <alignment horizontal="right" vertical="center"/>
    </xf>
    <xf numFmtId="49" fontId="14" fillId="0" borderId="7">
      <alignment horizontal="left" vertical="center" wrapText="1"/>
    </xf>
    <xf numFmtId="178" fontId="14" fillId="0" borderId="7">
      <alignment horizontal="right" vertical="center"/>
    </xf>
    <xf numFmtId="179" fontId="14" fillId="0" borderId="7">
      <alignment horizontal="right" vertical="center"/>
    </xf>
    <xf numFmtId="180" fontId="14" fillId="0" borderId="7">
      <alignment horizontal="right" vertical="center"/>
    </xf>
    <xf numFmtId="0" fontId="22" fillId="0" borderId="0">
      <alignment vertical="top"/>
      <protection locked="0"/>
    </xf>
  </cellStyleXfs>
  <cellXfs count="285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5" fillId="0" borderId="7" xfId="6" applyNumberFormat="1" applyFont="1" applyFill="1" applyBorder="1">
      <alignment horizontal="right" vertical="center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78" fontId="5" fillId="0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vertical="top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/>
    <xf numFmtId="180" fontId="5" fillId="0" borderId="7" xfId="8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9" fillId="0" borderId="0" xfId="0" applyFont="1" applyFill="1" applyBorder="1" applyAlignment="1" applyProtection="1">
      <alignment horizontal="right"/>
      <protection locked="0"/>
    </xf>
    <xf numFmtId="49" fontId="9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49" fontId="1" fillId="0" borderId="0" xfId="0" applyNumberFormat="1" applyFont="1" applyBorder="1"/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4" fontId="15" fillId="0" borderId="7" xfId="0" applyNumberFormat="1" applyFont="1" applyBorder="1" applyAlignment="1">
      <alignment horizontal="right" vertical="center"/>
    </xf>
    <xf numFmtId="4" fontId="17" fillId="0" borderId="7" xfId="0" applyNumberFormat="1" applyFont="1" applyBorder="1" applyAlignment="1" applyProtection="1">
      <alignment horizontal="right" vertical="center"/>
      <protection locked="0"/>
    </xf>
    <xf numFmtId="4" fontId="17" fillId="0" borderId="7" xfId="0" applyNumberFormat="1" applyFont="1" applyBorder="1" applyAlignment="1">
      <alignment horizontal="right" vertical="center"/>
    </xf>
    <xf numFmtId="0" fontId="18" fillId="2" borderId="7" xfId="0" applyNumberFormat="1" applyFont="1" applyFill="1" applyBorder="1" applyAlignment="1" applyProtection="1">
      <alignment horizontal="left" vertical="center" wrapText="1"/>
      <protection locked="0"/>
    </xf>
    <xf numFmtId="4" fontId="18" fillId="2" borderId="7" xfId="0" applyNumberFormat="1" applyFont="1" applyFill="1" applyBorder="1" applyAlignment="1" applyProtection="1">
      <alignment horizontal="right" vertical="center"/>
      <protection locked="0"/>
    </xf>
    <xf numFmtId="0" fontId="17" fillId="2" borderId="7" xfId="0" applyFont="1" applyFill="1" applyBorder="1" applyAlignment="1">
      <alignment horizontal="left" vertical="center" wrapText="1"/>
    </xf>
    <xf numFmtId="4" fontId="17" fillId="2" borderId="7" xfId="0" applyNumberFormat="1" applyFont="1" applyFill="1" applyBorder="1" applyAlignment="1" applyProtection="1">
      <alignment horizontal="right" vertical="center"/>
      <protection locked="0"/>
    </xf>
    <xf numFmtId="0" fontId="17" fillId="2" borderId="7" xfId="0" applyFont="1" applyFill="1" applyBorder="1" applyAlignment="1">
      <alignment horizontal="left" vertical="center" wrapText="1" indent="1"/>
    </xf>
    <xf numFmtId="0" fontId="17" fillId="2" borderId="7" xfId="0" applyFont="1" applyFill="1" applyBorder="1" applyAlignment="1">
      <alignment horizontal="left" vertical="center" wrapText="1" indent="2"/>
    </xf>
    <xf numFmtId="0" fontId="19" fillId="0" borderId="7" xfId="0" applyFont="1" applyBorder="1" applyAlignment="1">
      <alignment horizontal="center" vertical="center"/>
    </xf>
    <xf numFmtId="4" fontId="20" fillId="0" borderId="7" xfId="0" applyNumberFormat="1" applyFont="1" applyBorder="1" applyAlignment="1" applyProtection="1">
      <alignment horizontal="right" vertical="center"/>
      <protection locked="0"/>
    </xf>
    <xf numFmtId="4" fontId="21" fillId="0" borderId="7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left" vertical="center" wrapText="1"/>
    </xf>
    <xf numFmtId="4" fontId="17" fillId="0" borderId="7" xfId="0" applyNumberFormat="1" applyFont="1" applyBorder="1" applyAlignment="1" applyProtection="1">
      <alignment horizontal="right" vertical="center" wrapText="1"/>
      <protection locked="0"/>
    </xf>
    <xf numFmtId="4" fontId="17" fillId="0" borderId="7" xfId="0" applyNumberFormat="1" applyFont="1" applyBorder="1" applyAlignment="1">
      <alignment horizontal="right" vertical="center" wrapText="1"/>
    </xf>
    <xf numFmtId="0" fontId="17" fillId="0" borderId="7" xfId="0" applyFont="1" applyBorder="1" applyAlignment="1">
      <alignment horizontal="left" vertical="center" wrapText="1" indent="1"/>
    </xf>
    <xf numFmtId="0" fontId="17" fillId="0" borderId="7" xfId="0" applyFont="1" applyBorder="1" applyAlignment="1">
      <alignment horizontal="left" vertical="center" wrapText="1" indent="2"/>
    </xf>
    <xf numFmtId="0" fontId="23" fillId="0" borderId="0" xfId="9" applyFont="1" applyFill="1" applyBorder="1" applyAlignment="1" applyProtection="1"/>
    <xf numFmtId="0" fontId="24" fillId="0" borderId="7" xfId="0" applyNumberFormat="1" applyFont="1" applyFill="1" applyBorder="1" applyAlignment="1" applyProtection="1">
      <alignment horizontal="left" vertical="center"/>
      <protection locked="0"/>
    </xf>
    <xf numFmtId="0" fontId="24" fillId="0" borderId="7" xfId="9" applyFont="1" applyFill="1" applyBorder="1" applyAlignment="1" applyProtection="1">
      <alignment horizontal="left" vertical="center"/>
    </xf>
    <xf numFmtId="0" fontId="17" fillId="0" borderId="7" xfId="0" applyFont="1" applyBorder="1" applyAlignment="1" applyProtection="1">
      <alignment horizontal="left" vertical="center"/>
      <protection locked="0"/>
    </xf>
    <xf numFmtId="178" fontId="17" fillId="0" borderId="7" xfId="0" applyNumberFormat="1" applyFont="1" applyBorder="1" applyAlignment="1" applyProtection="1">
      <alignment horizontal="right" vertical="center"/>
      <protection locked="0"/>
    </xf>
    <xf numFmtId="0" fontId="12" fillId="0" borderId="7" xfId="0" applyFont="1" applyBorder="1" applyAlignment="1">
      <alignment horizontal="center"/>
    </xf>
    <xf numFmtId="178" fontId="26" fillId="0" borderId="7" xfId="6" applyNumberFormat="1" applyFont="1" applyBorder="1">
      <alignment horizontal="right" vertical="center"/>
    </xf>
    <xf numFmtId="0" fontId="17" fillId="2" borderId="7" xfId="0" applyFont="1" applyFill="1" applyBorder="1" applyAlignment="1" applyProtection="1">
      <alignment horizontal="left" vertical="center" wrapText="1"/>
      <protection locked="0"/>
    </xf>
    <xf numFmtId="0" fontId="24" fillId="0" borderId="7" xfId="9" applyFont="1" applyFill="1" applyBorder="1" applyAlignment="1" applyProtection="1">
      <alignment vertical="center" wrapText="1"/>
    </xf>
    <xf numFmtId="0" fontId="17" fillId="2" borderId="7" xfId="0" applyFont="1" applyFill="1" applyBorder="1" applyAlignment="1" applyProtection="1">
      <alignment horizontal="left" vertical="center"/>
      <protection locked="0"/>
    </xf>
    <xf numFmtId="49" fontId="26" fillId="0" borderId="7" xfId="5" applyNumberFormat="1" applyFont="1" applyBorder="1">
      <alignment horizontal="left" vertical="center" wrapText="1"/>
    </xf>
    <xf numFmtId="4" fontId="15" fillId="0" borderId="7" xfId="0" applyNumberFormat="1" applyFont="1" applyBorder="1" applyAlignment="1" applyProtection="1">
      <alignment horizontal="right" vertical="center" wrapText="1"/>
      <protection locked="0"/>
    </xf>
    <xf numFmtId="49" fontId="17" fillId="0" borderId="7" xfId="0" applyNumberFormat="1" applyFont="1" applyBorder="1" applyAlignment="1">
      <alignment horizontal="left" vertical="center" wrapText="1"/>
    </xf>
    <xf numFmtId="0" fontId="15" fillId="0" borderId="12" xfId="0" applyFont="1" applyBorder="1" applyAlignment="1">
      <alignment horizontal="right" vertical="center"/>
    </xf>
    <xf numFmtId="178" fontId="18" fillId="0" borderId="7" xfId="0" applyNumberFormat="1" applyFont="1" applyFill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8" fillId="2" borderId="7" xfId="0" applyNumberFormat="1" applyFont="1" applyFill="1" applyBorder="1" applyAlignment="1" applyProtection="1">
      <alignment horizontal="left" vertical="center"/>
      <protection locked="0"/>
    </xf>
    <xf numFmtId="178" fontId="18" fillId="0" borderId="7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left" vertical="center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4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Protection="1">
      <protection locked="0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>
      <alignment vertical="top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</cellXfs>
  <cellStyles count="10">
    <cellStyle name="DateStyle" xfId="2"/>
    <cellStyle name="DateTimeStyle" xfId="1"/>
    <cellStyle name="IntegralNumberStyle" xfId="8"/>
    <cellStyle name="MoneyStyle" xfId="6"/>
    <cellStyle name="Normal" xfId="9"/>
    <cellStyle name="NumberStyle" xfId="4"/>
    <cellStyle name="PercentStyle" xfId="3"/>
    <cellStyle name="TextStyle" xfId="5"/>
    <cellStyle name="TimeStyle" xfId="7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 pane="bottomLeft" activeCell="A4" sqref="A4:B4"/>
    </sheetView>
  </sheetViews>
  <sheetFormatPr defaultColWidth="8.625" defaultRowHeight="12.75" customHeight="1"/>
  <cols>
    <col min="1" max="4" width="41" style="1" customWidth="1"/>
    <col min="5" max="16384" width="8.625" style="1"/>
  </cols>
  <sheetData>
    <row r="1" spans="1:4" ht="12.75" customHeight="1">
      <c r="A1" s="2"/>
      <c r="B1" s="2"/>
      <c r="C1" s="2"/>
      <c r="D1" s="2"/>
    </row>
    <row r="2" spans="1:4" ht="15" customHeight="1">
      <c r="A2" s="21"/>
      <c r="B2" s="21"/>
      <c r="C2" s="21"/>
      <c r="D2" s="30" t="s">
        <v>0</v>
      </c>
    </row>
    <row r="3" spans="1:4" ht="41.25" customHeight="1">
      <c r="A3" s="125" t="str">
        <f>"2025"&amp;"年部门财务收支预算总表"</f>
        <v>2025年部门财务收支预算总表</v>
      </c>
      <c r="B3" s="126"/>
      <c r="C3" s="126"/>
      <c r="D3" s="126"/>
    </row>
    <row r="4" spans="1:4" ht="17.25" customHeight="1">
      <c r="A4" s="127" t="str">
        <f>"单位名称："&amp;"昆明市西山区城乡居民社会养老保险局"</f>
        <v>单位名称：昆明市西山区城乡居民社会养老保险局</v>
      </c>
      <c r="B4" s="128"/>
      <c r="D4" s="79" t="s">
        <v>1</v>
      </c>
    </row>
    <row r="5" spans="1:4" ht="23.25" customHeight="1">
      <c r="A5" s="129" t="s">
        <v>2</v>
      </c>
      <c r="B5" s="130"/>
      <c r="C5" s="129" t="s">
        <v>3</v>
      </c>
      <c r="D5" s="130"/>
    </row>
    <row r="6" spans="1:4" ht="24" customHeight="1">
      <c r="A6" s="81" t="s">
        <v>4</v>
      </c>
      <c r="B6" s="81" t="s">
        <v>5</v>
      </c>
      <c r="C6" s="81" t="s">
        <v>6</v>
      </c>
      <c r="D6" s="81" t="s">
        <v>5</v>
      </c>
    </row>
    <row r="7" spans="1:4" ht="17.25" customHeight="1">
      <c r="A7" s="82" t="s">
        <v>7</v>
      </c>
      <c r="B7" s="89">
        <v>2639232.9</v>
      </c>
      <c r="C7" s="82" t="s">
        <v>8</v>
      </c>
      <c r="D7" s="39"/>
    </row>
    <row r="8" spans="1:4" ht="17.25" customHeight="1">
      <c r="A8" s="82" t="s">
        <v>9</v>
      </c>
      <c r="B8" s="39"/>
      <c r="C8" s="82" t="s">
        <v>10</v>
      </c>
      <c r="D8" s="39"/>
    </row>
    <row r="9" spans="1:4" ht="17.25" customHeight="1">
      <c r="A9" s="82" t="s">
        <v>11</v>
      </c>
      <c r="B9" s="39"/>
      <c r="C9" s="88" t="s">
        <v>12</v>
      </c>
      <c r="D9" s="39"/>
    </row>
    <row r="10" spans="1:4" ht="17.25" customHeight="1">
      <c r="A10" s="82" t="s">
        <v>13</v>
      </c>
      <c r="B10" s="39"/>
      <c r="C10" s="88" t="s">
        <v>14</v>
      </c>
      <c r="D10" s="39"/>
    </row>
    <row r="11" spans="1:4" ht="17.25" customHeight="1">
      <c r="A11" s="82" t="s">
        <v>15</v>
      </c>
      <c r="B11" s="39"/>
      <c r="C11" s="88" t="s">
        <v>16</v>
      </c>
      <c r="D11" s="39"/>
    </row>
    <row r="12" spans="1:4" ht="17.25" customHeight="1">
      <c r="A12" s="82" t="s">
        <v>17</v>
      </c>
      <c r="B12" s="39"/>
      <c r="C12" s="88" t="s">
        <v>18</v>
      </c>
      <c r="D12" s="90">
        <v>60000</v>
      </c>
    </row>
    <row r="13" spans="1:4" ht="17.25" customHeight="1">
      <c r="A13" s="82" t="s">
        <v>19</v>
      </c>
      <c r="B13" s="39"/>
      <c r="C13" s="12" t="s">
        <v>20</v>
      </c>
      <c r="D13" s="90"/>
    </row>
    <row r="14" spans="1:4" ht="17.25" customHeight="1">
      <c r="A14" s="82" t="s">
        <v>21</v>
      </c>
      <c r="B14" s="39"/>
      <c r="C14" s="12" t="s">
        <v>22</v>
      </c>
      <c r="D14" s="90">
        <v>2198920.9</v>
      </c>
    </row>
    <row r="15" spans="1:4" ht="17.25" customHeight="1">
      <c r="A15" s="82" t="s">
        <v>23</v>
      </c>
      <c r="B15" s="39"/>
      <c r="C15" s="12" t="s">
        <v>24</v>
      </c>
      <c r="D15" s="90">
        <v>178256</v>
      </c>
    </row>
    <row r="16" spans="1:4" ht="17.25" customHeight="1">
      <c r="A16" s="82" t="s">
        <v>25</v>
      </c>
      <c r="B16" s="39"/>
      <c r="C16" s="12" t="s">
        <v>26</v>
      </c>
      <c r="D16" s="90"/>
    </row>
    <row r="17" spans="1:4" ht="17.25" customHeight="1">
      <c r="A17" s="83"/>
      <c r="B17" s="39"/>
      <c r="C17" s="12" t="s">
        <v>27</v>
      </c>
      <c r="D17" s="91"/>
    </row>
    <row r="18" spans="1:4" ht="17.25" customHeight="1">
      <c r="A18" s="84"/>
      <c r="B18" s="39"/>
      <c r="C18" s="12" t="s">
        <v>28</v>
      </c>
      <c r="D18" s="91"/>
    </row>
    <row r="19" spans="1:4" ht="17.25" customHeight="1">
      <c r="A19" s="84"/>
      <c r="B19" s="39"/>
      <c r="C19" s="12" t="s">
        <v>29</v>
      </c>
      <c r="D19" s="91"/>
    </row>
    <row r="20" spans="1:4" ht="17.25" customHeight="1">
      <c r="A20" s="84"/>
      <c r="B20" s="39"/>
      <c r="C20" s="12" t="s">
        <v>30</v>
      </c>
      <c r="D20" s="91"/>
    </row>
    <row r="21" spans="1:4" ht="17.25" customHeight="1">
      <c r="A21" s="84"/>
      <c r="B21" s="39"/>
      <c r="C21" s="12" t="s">
        <v>31</v>
      </c>
      <c r="D21" s="91"/>
    </row>
    <row r="22" spans="1:4" ht="17.25" customHeight="1">
      <c r="A22" s="84"/>
      <c r="B22" s="39"/>
      <c r="C22" s="12" t="s">
        <v>32</v>
      </c>
      <c r="D22" s="91"/>
    </row>
    <row r="23" spans="1:4" ht="17.25" customHeight="1">
      <c r="A23" s="84"/>
      <c r="B23" s="39"/>
      <c r="C23" s="12" t="s">
        <v>33</v>
      </c>
      <c r="D23" s="91"/>
    </row>
    <row r="24" spans="1:4" ht="17.25" customHeight="1">
      <c r="A24" s="84"/>
      <c r="B24" s="39"/>
      <c r="C24" s="12" t="s">
        <v>34</v>
      </c>
      <c r="D24" s="91"/>
    </row>
    <row r="25" spans="1:4" ht="17.25" customHeight="1">
      <c r="A25" s="84"/>
      <c r="B25" s="39"/>
      <c r="C25" s="12" t="s">
        <v>35</v>
      </c>
      <c r="D25" s="91">
        <v>202056</v>
      </c>
    </row>
    <row r="26" spans="1:4" ht="17.25" customHeight="1">
      <c r="A26" s="84"/>
      <c r="B26" s="39"/>
      <c r="C26" s="12" t="s">
        <v>36</v>
      </c>
      <c r="D26" s="39"/>
    </row>
    <row r="27" spans="1:4" ht="17.25" customHeight="1">
      <c r="A27" s="84"/>
      <c r="B27" s="39"/>
      <c r="C27" s="83" t="s">
        <v>37</v>
      </c>
      <c r="D27" s="39"/>
    </row>
    <row r="28" spans="1:4" ht="17.25" customHeight="1">
      <c r="A28" s="84"/>
      <c r="B28" s="39"/>
      <c r="C28" s="12" t="s">
        <v>38</v>
      </c>
      <c r="D28" s="39"/>
    </row>
    <row r="29" spans="1:4" ht="16.5" customHeight="1">
      <c r="A29" s="84"/>
      <c r="B29" s="39"/>
      <c r="C29" s="12" t="s">
        <v>39</v>
      </c>
      <c r="D29" s="39"/>
    </row>
    <row r="30" spans="1:4" ht="16.5" customHeight="1">
      <c r="A30" s="84"/>
      <c r="B30" s="39"/>
      <c r="C30" s="83" t="s">
        <v>40</v>
      </c>
      <c r="D30" s="39"/>
    </row>
    <row r="31" spans="1:4" ht="17.25" customHeight="1">
      <c r="A31" s="84"/>
      <c r="B31" s="39"/>
      <c r="C31" s="83" t="s">
        <v>41</v>
      </c>
      <c r="D31" s="39"/>
    </row>
    <row r="32" spans="1:4" ht="17.25" customHeight="1">
      <c r="A32" s="84"/>
      <c r="B32" s="39"/>
      <c r="C32" s="12" t="s">
        <v>42</v>
      </c>
      <c r="D32" s="39"/>
    </row>
    <row r="33" spans="1:4" ht="16.5" customHeight="1">
      <c r="A33" s="84" t="s">
        <v>43</v>
      </c>
      <c r="B33" s="89">
        <v>2639232.9</v>
      </c>
      <c r="C33" s="84" t="s">
        <v>44</v>
      </c>
      <c r="D33" s="89">
        <v>2639232.9</v>
      </c>
    </row>
    <row r="34" spans="1:4" ht="16.5" customHeight="1">
      <c r="A34" s="83" t="s">
        <v>45</v>
      </c>
      <c r="B34" s="39"/>
      <c r="C34" s="83" t="s">
        <v>46</v>
      </c>
      <c r="D34" s="39"/>
    </row>
    <row r="35" spans="1:4" ht="16.5" customHeight="1">
      <c r="A35" s="12" t="s">
        <v>47</v>
      </c>
      <c r="B35" s="39"/>
      <c r="C35" s="12" t="s">
        <v>47</v>
      </c>
      <c r="D35" s="39"/>
    </row>
    <row r="36" spans="1:4" ht="16.5" customHeight="1">
      <c r="A36" s="12" t="s">
        <v>48</v>
      </c>
      <c r="B36" s="39"/>
      <c r="C36" s="12" t="s">
        <v>49</v>
      </c>
      <c r="D36" s="39"/>
    </row>
    <row r="37" spans="1:4" ht="16.5" customHeight="1">
      <c r="A37" s="85" t="s">
        <v>50</v>
      </c>
      <c r="B37" s="89">
        <v>2639232.9</v>
      </c>
      <c r="C37" s="85" t="s">
        <v>51</v>
      </c>
      <c r="D37" s="89">
        <v>2639232.9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scale="62" orientation="landscape" r:id="rId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pane="bottomLeft" activeCell="A11" sqref="A11"/>
    </sheetView>
  </sheetViews>
  <sheetFormatPr defaultColWidth="9.125" defaultRowHeight="14.25" customHeight="1"/>
  <cols>
    <col min="1" max="1" width="32.125" style="1" customWidth="1"/>
    <col min="2" max="2" width="20.75" style="1" customWidth="1"/>
    <col min="3" max="3" width="32.125" style="1" customWidth="1"/>
    <col min="4" max="4" width="27.75" style="1" customWidth="1"/>
    <col min="5" max="6" width="36.75" style="1" customWidth="1"/>
    <col min="7" max="16384" width="9.125" style="1"/>
  </cols>
  <sheetData>
    <row r="1" spans="1:6" ht="14.25" customHeight="1">
      <c r="A1" s="2"/>
      <c r="B1" s="2"/>
      <c r="C1" s="2"/>
      <c r="D1" s="2"/>
      <c r="E1" s="2"/>
      <c r="F1" s="2"/>
    </row>
    <row r="2" spans="1:6" ht="12" customHeight="1">
      <c r="A2" s="62"/>
      <c r="B2" s="63"/>
      <c r="C2" s="62"/>
      <c r="D2" s="64"/>
      <c r="E2" s="64"/>
      <c r="F2" s="65" t="s">
        <v>177</v>
      </c>
    </row>
    <row r="3" spans="1:6" ht="42" customHeight="1">
      <c r="A3" s="223" t="str">
        <f>"2025"&amp;"年部门政府性基金预算支出预算表"</f>
        <v>2025年部门政府性基金预算支出预算表</v>
      </c>
      <c r="B3" s="223" t="s">
        <v>178</v>
      </c>
      <c r="C3" s="224"/>
      <c r="D3" s="160"/>
      <c r="E3" s="160"/>
      <c r="F3" s="160"/>
    </row>
    <row r="4" spans="1:6" ht="13.5" customHeight="1">
      <c r="A4" s="219" t="str">
        <f>"单位名称："&amp;"昆明市西山区城乡居民社会养老保险局"</f>
        <v>单位名称：昆明市西山区城乡居民社会养老保险局</v>
      </c>
      <c r="B4" s="219" t="s">
        <v>179</v>
      </c>
      <c r="C4" s="225"/>
      <c r="D4" s="64"/>
      <c r="E4" s="64"/>
      <c r="F4" s="65" t="s">
        <v>1</v>
      </c>
    </row>
    <row r="5" spans="1:6" ht="19.5" customHeight="1">
      <c r="A5" s="168" t="s">
        <v>143</v>
      </c>
      <c r="B5" s="229" t="s">
        <v>70</v>
      </c>
      <c r="C5" s="168" t="s">
        <v>71</v>
      </c>
      <c r="D5" s="226" t="s">
        <v>180</v>
      </c>
      <c r="E5" s="164"/>
      <c r="F5" s="165"/>
    </row>
    <row r="6" spans="1:6" ht="18.75" customHeight="1">
      <c r="A6" s="228"/>
      <c r="B6" s="230"/>
      <c r="C6" s="228"/>
      <c r="D6" s="10" t="s">
        <v>55</v>
      </c>
      <c r="E6" s="9" t="s">
        <v>73</v>
      </c>
      <c r="F6" s="10" t="s">
        <v>74</v>
      </c>
    </row>
    <row r="7" spans="1:6" ht="18.75" customHeight="1">
      <c r="A7" s="32">
        <v>1</v>
      </c>
      <c r="B7" s="66" t="s">
        <v>81</v>
      </c>
      <c r="C7" s="32">
        <v>3</v>
      </c>
      <c r="D7" s="67">
        <v>4</v>
      </c>
      <c r="E7" s="67">
        <v>5</v>
      </c>
      <c r="F7" s="67">
        <v>6</v>
      </c>
    </row>
    <row r="8" spans="1:6" ht="21" customHeight="1">
      <c r="A8" s="12"/>
      <c r="B8" s="12"/>
      <c r="C8" s="12"/>
      <c r="D8" s="39"/>
      <c r="E8" s="39"/>
      <c r="F8" s="39"/>
    </row>
    <row r="9" spans="1:6" ht="21" customHeight="1">
      <c r="A9" s="12"/>
      <c r="B9" s="12"/>
      <c r="C9" s="12"/>
      <c r="D9" s="39"/>
      <c r="E9" s="39"/>
      <c r="F9" s="39"/>
    </row>
    <row r="10" spans="1:6" ht="18.75" customHeight="1">
      <c r="A10" s="133" t="s">
        <v>133</v>
      </c>
      <c r="B10" s="133" t="s">
        <v>133</v>
      </c>
      <c r="C10" s="227" t="s">
        <v>133</v>
      </c>
      <c r="D10" s="39"/>
      <c r="E10" s="39"/>
      <c r="F10" s="39"/>
    </row>
    <row r="11" spans="1:6" ht="14.25" customHeight="1">
      <c r="A11" t="s">
        <v>377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honeticPr fontId="16" type="noConversion"/>
  <printOptions horizontalCentered="1"/>
  <pageMargins left="0.37" right="0.37" top="0.56000000000000005" bottom="0.56000000000000005" header="0.48" footer="0.48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 pane="bottomLeft" activeCell="F13" sqref="F13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15.75" customHeight="1">
      <c r="B2" s="42"/>
      <c r="C2" s="42"/>
      <c r="R2" s="59"/>
      <c r="S2" s="59" t="s">
        <v>181</v>
      </c>
    </row>
    <row r="3" spans="1:19" ht="41.25" customHeight="1">
      <c r="A3" s="231" t="str">
        <f>"2025"&amp;"年部门政府采购预算表"</f>
        <v>2025年部门政府采购预算表</v>
      </c>
      <c r="B3" s="180"/>
      <c r="C3" s="180"/>
      <c r="D3" s="181"/>
      <c r="E3" s="181"/>
      <c r="F3" s="181"/>
      <c r="G3" s="181"/>
      <c r="H3" s="181"/>
      <c r="I3" s="181"/>
      <c r="J3" s="181"/>
      <c r="K3" s="181"/>
      <c r="L3" s="181"/>
      <c r="M3" s="180"/>
      <c r="N3" s="181"/>
      <c r="O3" s="181"/>
      <c r="P3" s="180"/>
      <c r="Q3" s="181"/>
      <c r="R3" s="180"/>
      <c r="S3" s="180"/>
    </row>
    <row r="4" spans="1:19" ht="18.75" customHeight="1">
      <c r="A4" s="232" t="str">
        <f>"单位名称："&amp;"昆明市西山区城乡居民社会养老保险局"</f>
        <v>单位名称：昆明市西山区城乡居民社会养老保险局</v>
      </c>
      <c r="B4" s="233"/>
      <c r="C4" s="233"/>
      <c r="D4" s="234"/>
      <c r="E4" s="234"/>
      <c r="F4" s="234"/>
      <c r="G4" s="234"/>
      <c r="H4" s="234"/>
      <c r="I4" s="56"/>
      <c r="J4" s="56"/>
      <c r="K4" s="56"/>
      <c r="L4" s="56"/>
      <c r="R4" s="60"/>
      <c r="S4" s="61" t="s">
        <v>1</v>
      </c>
    </row>
    <row r="5" spans="1:19" ht="15.75" customHeight="1">
      <c r="A5" s="208" t="s">
        <v>142</v>
      </c>
      <c r="B5" s="246" t="s">
        <v>143</v>
      </c>
      <c r="C5" s="246" t="s">
        <v>182</v>
      </c>
      <c r="D5" s="248" t="s">
        <v>183</v>
      </c>
      <c r="E5" s="248" t="s">
        <v>184</v>
      </c>
      <c r="F5" s="248" t="s">
        <v>185</v>
      </c>
      <c r="G5" s="248" t="s">
        <v>186</v>
      </c>
      <c r="H5" s="248" t="s">
        <v>187</v>
      </c>
      <c r="I5" s="235" t="s">
        <v>150</v>
      </c>
      <c r="J5" s="235"/>
      <c r="K5" s="235"/>
      <c r="L5" s="235"/>
      <c r="M5" s="188"/>
      <c r="N5" s="235"/>
      <c r="O5" s="235"/>
      <c r="P5" s="186"/>
      <c r="Q5" s="235"/>
      <c r="R5" s="188"/>
      <c r="S5" s="189"/>
    </row>
    <row r="6" spans="1:19" ht="17.25" customHeight="1">
      <c r="A6" s="210"/>
      <c r="B6" s="247"/>
      <c r="C6" s="247"/>
      <c r="D6" s="249"/>
      <c r="E6" s="249"/>
      <c r="F6" s="249"/>
      <c r="G6" s="249"/>
      <c r="H6" s="249"/>
      <c r="I6" s="249" t="s">
        <v>55</v>
      </c>
      <c r="J6" s="249" t="s">
        <v>58</v>
      </c>
      <c r="K6" s="249" t="s">
        <v>188</v>
      </c>
      <c r="L6" s="249" t="s">
        <v>189</v>
      </c>
      <c r="M6" s="251" t="s">
        <v>190</v>
      </c>
      <c r="N6" s="236" t="s">
        <v>191</v>
      </c>
      <c r="O6" s="236"/>
      <c r="P6" s="237"/>
      <c r="Q6" s="236"/>
      <c r="R6" s="238"/>
      <c r="S6" s="239"/>
    </row>
    <row r="7" spans="1:19" ht="54" customHeight="1">
      <c r="A7" s="209"/>
      <c r="B7" s="239"/>
      <c r="C7" s="239"/>
      <c r="D7" s="250"/>
      <c r="E7" s="250"/>
      <c r="F7" s="250"/>
      <c r="G7" s="250"/>
      <c r="H7" s="250"/>
      <c r="I7" s="250"/>
      <c r="J7" s="250" t="s">
        <v>57</v>
      </c>
      <c r="K7" s="250"/>
      <c r="L7" s="250"/>
      <c r="M7" s="252"/>
      <c r="N7" s="46" t="s">
        <v>57</v>
      </c>
      <c r="O7" s="46" t="s">
        <v>64</v>
      </c>
      <c r="P7" s="45" t="s">
        <v>65</v>
      </c>
      <c r="Q7" s="46" t="s">
        <v>66</v>
      </c>
      <c r="R7" s="52" t="s">
        <v>67</v>
      </c>
      <c r="S7" s="45" t="s">
        <v>68</v>
      </c>
    </row>
    <row r="8" spans="1:19" ht="18" customHeight="1">
      <c r="A8" s="57">
        <v>1</v>
      </c>
      <c r="B8" s="57" t="s">
        <v>81</v>
      </c>
      <c r="C8" s="58">
        <v>3</v>
      </c>
      <c r="D8" s="58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10</v>
      </c>
      <c r="K8" s="57">
        <v>11</v>
      </c>
      <c r="L8" s="57">
        <v>12</v>
      </c>
      <c r="M8" s="57">
        <v>13</v>
      </c>
      <c r="N8" s="57">
        <v>14</v>
      </c>
      <c r="O8" s="57">
        <v>15</v>
      </c>
      <c r="P8" s="57">
        <v>16</v>
      </c>
      <c r="Q8" s="57">
        <v>17</v>
      </c>
      <c r="R8" s="57">
        <v>18</v>
      </c>
      <c r="S8" s="57">
        <v>19</v>
      </c>
    </row>
    <row r="9" spans="1:19" ht="21" customHeight="1">
      <c r="A9" s="48" t="s">
        <v>323</v>
      </c>
      <c r="B9" s="49" t="s">
        <v>218</v>
      </c>
      <c r="C9" s="109" t="s">
        <v>308</v>
      </c>
      <c r="D9" s="101" t="s">
        <v>378</v>
      </c>
      <c r="E9" s="101" t="s">
        <v>378</v>
      </c>
      <c r="F9" s="50" t="s">
        <v>383</v>
      </c>
      <c r="G9" s="119">
        <v>1</v>
      </c>
      <c r="H9" s="112"/>
      <c r="I9" s="112">
        <v>2500</v>
      </c>
      <c r="J9" s="112">
        <v>2500</v>
      </c>
      <c r="K9" s="53"/>
      <c r="L9" s="53"/>
      <c r="M9" s="53"/>
      <c r="N9" s="53"/>
      <c r="O9" s="53"/>
      <c r="P9" s="53"/>
      <c r="Q9" s="53"/>
      <c r="R9" s="53"/>
      <c r="S9" s="53"/>
    </row>
    <row r="10" spans="1:19" ht="21" customHeight="1">
      <c r="A10" s="240" t="s">
        <v>133</v>
      </c>
      <c r="B10" s="241"/>
      <c r="C10" s="241"/>
      <c r="D10" s="242"/>
      <c r="E10" s="242"/>
      <c r="F10" s="242"/>
      <c r="G10" s="243"/>
      <c r="H10" s="53"/>
      <c r="I10" s="112">
        <v>2500</v>
      </c>
      <c r="J10" s="112">
        <v>2500</v>
      </c>
      <c r="K10" s="53"/>
      <c r="L10" s="53"/>
      <c r="M10" s="53"/>
      <c r="N10" s="53"/>
      <c r="O10" s="53"/>
      <c r="P10" s="53"/>
      <c r="Q10" s="53"/>
      <c r="R10" s="53"/>
      <c r="S10" s="53"/>
    </row>
    <row r="11" spans="1:19" ht="21" customHeight="1">
      <c r="A11" s="232" t="s">
        <v>192</v>
      </c>
      <c r="B11" s="182"/>
      <c r="C11" s="182"/>
      <c r="D11" s="232"/>
      <c r="E11" s="232"/>
      <c r="F11" s="232"/>
      <c r="G11" s="244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</row>
  </sheetData>
  <mergeCells count="19"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  <mergeCell ref="A3:S3"/>
    <mergeCell ref="A4:H4"/>
    <mergeCell ref="I5:S5"/>
    <mergeCell ref="N6:S6"/>
    <mergeCell ref="A10:G10"/>
  </mergeCells>
  <phoneticPr fontId="16" type="noConversion"/>
  <printOptions horizontalCentered="1"/>
  <pageMargins left="0.96" right="0.96" top="0.72" bottom="0.72" header="0" footer="0"/>
  <pageSetup paperSize="9" scale="2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 pane="bottomLeft" activeCell="A11" sqref="A11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6.5" customHeight="1">
      <c r="A2" s="41"/>
      <c r="B2" s="42"/>
      <c r="C2" s="42"/>
      <c r="D2" s="42"/>
      <c r="E2" s="42"/>
      <c r="F2" s="42"/>
      <c r="G2" s="42"/>
      <c r="H2" s="41"/>
      <c r="I2" s="41"/>
      <c r="J2" s="41"/>
      <c r="K2" s="41"/>
      <c r="L2" s="41"/>
      <c r="M2" s="41"/>
      <c r="N2" s="51"/>
      <c r="O2" s="41"/>
      <c r="P2" s="41"/>
      <c r="Q2" s="42"/>
      <c r="R2" s="41"/>
      <c r="S2" s="54"/>
      <c r="T2" s="54" t="s">
        <v>193</v>
      </c>
    </row>
    <row r="3" spans="1:20" ht="41.25" customHeight="1">
      <c r="A3" s="231" t="str">
        <f>"2025"&amp;"年部门政府购买服务预算表"</f>
        <v>2025年部门政府购买服务预算表</v>
      </c>
      <c r="B3" s="180"/>
      <c r="C3" s="180"/>
      <c r="D3" s="180"/>
      <c r="E3" s="180"/>
      <c r="F3" s="180"/>
      <c r="G3" s="180"/>
      <c r="H3" s="254"/>
      <c r="I3" s="254"/>
      <c r="J3" s="254"/>
      <c r="K3" s="254"/>
      <c r="L3" s="254"/>
      <c r="M3" s="254"/>
      <c r="N3" s="255"/>
      <c r="O3" s="254"/>
      <c r="P3" s="254"/>
      <c r="Q3" s="180"/>
      <c r="R3" s="254"/>
      <c r="S3" s="255"/>
      <c r="T3" s="180"/>
    </row>
    <row r="4" spans="1:20" ht="22.5" customHeight="1">
      <c r="A4" s="256" t="str">
        <f>"单位名称："&amp;"昆明市西山区城乡居民社会养老保险局"</f>
        <v>单位名称：昆明市西山区城乡居民社会养老保险局</v>
      </c>
      <c r="B4" s="233"/>
      <c r="C4" s="233"/>
      <c r="D4" s="233"/>
      <c r="E4" s="233"/>
      <c r="F4" s="233"/>
      <c r="G4" s="233"/>
      <c r="H4" s="257"/>
      <c r="I4" s="257"/>
      <c r="J4" s="44"/>
      <c r="K4" s="44"/>
      <c r="L4" s="44"/>
      <c r="M4" s="44"/>
      <c r="N4" s="51"/>
      <c r="O4" s="41"/>
      <c r="P4" s="41"/>
      <c r="Q4" s="42"/>
      <c r="R4" s="41"/>
      <c r="S4" s="55"/>
      <c r="T4" s="54" t="s">
        <v>1</v>
      </c>
    </row>
    <row r="5" spans="1:20" ht="24" customHeight="1">
      <c r="A5" s="208" t="s">
        <v>142</v>
      </c>
      <c r="B5" s="246" t="s">
        <v>143</v>
      </c>
      <c r="C5" s="246" t="s">
        <v>182</v>
      </c>
      <c r="D5" s="246" t="s">
        <v>194</v>
      </c>
      <c r="E5" s="246" t="s">
        <v>195</v>
      </c>
      <c r="F5" s="246" t="s">
        <v>196</v>
      </c>
      <c r="G5" s="246" t="s">
        <v>197</v>
      </c>
      <c r="H5" s="248" t="s">
        <v>198</v>
      </c>
      <c r="I5" s="248" t="s">
        <v>199</v>
      </c>
      <c r="J5" s="235" t="s">
        <v>150</v>
      </c>
      <c r="K5" s="235"/>
      <c r="L5" s="235"/>
      <c r="M5" s="235"/>
      <c r="N5" s="188"/>
      <c r="O5" s="235"/>
      <c r="P5" s="235"/>
      <c r="Q5" s="186"/>
      <c r="R5" s="235"/>
      <c r="S5" s="188"/>
      <c r="T5" s="189"/>
    </row>
    <row r="6" spans="1:20" ht="24" customHeight="1">
      <c r="A6" s="210"/>
      <c r="B6" s="247"/>
      <c r="C6" s="247"/>
      <c r="D6" s="247"/>
      <c r="E6" s="247"/>
      <c r="F6" s="247"/>
      <c r="G6" s="247"/>
      <c r="H6" s="249"/>
      <c r="I6" s="249"/>
      <c r="J6" s="249" t="s">
        <v>55</v>
      </c>
      <c r="K6" s="249" t="s">
        <v>58</v>
      </c>
      <c r="L6" s="249" t="s">
        <v>188</v>
      </c>
      <c r="M6" s="249" t="s">
        <v>189</v>
      </c>
      <c r="N6" s="251" t="s">
        <v>190</v>
      </c>
      <c r="O6" s="236" t="s">
        <v>191</v>
      </c>
      <c r="P6" s="236"/>
      <c r="Q6" s="237"/>
      <c r="R6" s="236"/>
      <c r="S6" s="238"/>
      <c r="T6" s="239"/>
    </row>
    <row r="7" spans="1:20" ht="54" customHeight="1">
      <c r="A7" s="209"/>
      <c r="B7" s="239"/>
      <c r="C7" s="239"/>
      <c r="D7" s="239"/>
      <c r="E7" s="239"/>
      <c r="F7" s="239"/>
      <c r="G7" s="239"/>
      <c r="H7" s="250"/>
      <c r="I7" s="250"/>
      <c r="J7" s="250"/>
      <c r="K7" s="250" t="s">
        <v>57</v>
      </c>
      <c r="L7" s="250"/>
      <c r="M7" s="250"/>
      <c r="N7" s="252"/>
      <c r="O7" s="46" t="s">
        <v>57</v>
      </c>
      <c r="P7" s="46" t="s">
        <v>64</v>
      </c>
      <c r="Q7" s="45" t="s">
        <v>65</v>
      </c>
      <c r="R7" s="46" t="s">
        <v>66</v>
      </c>
      <c r="S7" s="52" t="s">
        <v>67</v>
      </c>
      <c r="T7" s="45" t="s">
        <v>68</v>
      </c>
    </row>
    <row r="8" spans="1:20" ht="17.25" customHeight="1">
      <c r="A8" s="47">
        <v>1</v>
      </c>
      <c r="B8" s="45">
        <v>2</v>
      </c>
      <c r="C8" s="47">
        <v>3</v>
      </c>
      <c r="D8" s="47">
        <v>4</v>
      </c>
      <c r="E8" s="45">
        <v>5</v>
      </c>
      <c r="F8" s="47">
        <v>6</v>
      </c>
      <c r="G8" s="47">
        <v>7</v>
      </c>
      <c r="H8" s="45">
        <v>8</v>
      </c>
      <c r="I8" s="47">
        <v>9</v>
      </c>
      <c r="J8" s="47">
        <v>10</v>
      </c>
      <c r="K8" s="45">
        <v>11</v>
      </c>
      <c r="L8" s="47">
        <v>12</v>
      </c>
      <c r="M8" s="47">
        <v>13</v>
      </c>
      <c r="N8" s="45">
        <v>14</v>
      </c>
      <c r="O8" s="47">
        <v>15</v>
      </c>
      <c r="P8" s="47">
        <v>16</v>
      </c>
      <c r="Q8" s="45">
        <v>17</v>
      </c>
      <c r="R8" s="47">
        <v>18</v>
      </c>
      <c r="S8" s="47">
        <v>19</v>
      </c>
      <c r="T8" s="47">
        <v>20</v>
      </c>
    </row>
    <row r="9" spans="1:20" ht="21" customHeight="1">
      <c r="A9" s="48"/>
      <c r="B9" s="49"/>
      <c r="C9" s="49"/>
      <c r="D9" s="49"/>
      <c r="E9" s="49"/>
      <c r="F9" s="49"/>
      <c r="G9" s="49"/>
      <c r="H9" s="50"/>
      <c r="I9" s="50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</row>
    <row r="10" spans="1:20" ht="21" customHeight="1">
      <c r="A10" s="240" t="s">
        <v>133</v>
      </c>
      <c r="B10" s="241"/>
      <c r="C10" s="241"/>
      <c r="D10" s="241"/>
      <c r="E10" s="241"/>
      <c r="F10" s="241"/>
      <c r="G10" s="241"/>
      <c r="H10" s="242"/>
      <c r="I10" s="2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</row>
    <row r="11" spans="1:20" ht="14.25" customHeight="1">
      <c r="A11" t="s">
        <v>377</v>
      </c>
    </row>
  </sheetData>
  <mergeCells count="19">
    <mergeCell ref="L6:L7"/>
    <mergeCell ref="M6:M7"/>
    <mergeCell ref="N6:N7"/>
    <mergeCell ref="A3:T3"/>
    <mergeCell ref="A4:I4"/>
    <mergeCell ref="J5:T5"/>
    <mergeCell ref="O6:T6"/>
    <mergeCell ref="J6:J7"/>
    <mergeCell ref="K6:K7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honeticPr fontId="16" type="noConversion"/>
  <printOptions horizontalCentered="1"/>
  <pageMargins left="0.96" right="0.96" top="0.72" bottom="0.72" header="0" footer="0"/>
  <pageSetup paperSize="9" scale="2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E10"/>
  <sheetViews>
    <sheetView showZeros="0" tabSelected="1" workbookViewId="0">
      <pane ySplit="1" topLeftCell="A2" activePane="bottomLeft" state="frozen"/>
      <selection pane="bottomLeft" activeCell="E7" sqref="E7"/>
    </sheetView>
  </sheetViews>
  <sheetFormatPr defaultColWidth="9.125" defaultRowHeight="14.25" customHeight="1"/>
  <cols>
    <col min="1" max="1" width="37.75" style="1" customWidth="1"/>
    <col min="2" max="5" width="20" style="1" customWidth="1"/>
    <col min="6" max="16384" width="9.125" style="1"/>
  </cols>
  <sheetData>
    <row r="1" spans="1:5" ht="14.25" customHeight="1">
      <c r="A1" s="2"/>
      <c r="B1" s="2"/>
      <c r="C1" s="2"/>
      <c r="D1" s="2"/>
      <c r="E1" s="2"/>
    </row>
    <row r="2" spans="1:5" ht="17.25" customHeight="1">
      <c r="D2" s="35"/>
      <c r="E2" s="4" t="s">
        <v>200</v>
      </c>
    </row>
    <row r="3" spans="1:5" ht="41.25" customHeight="1">
      <c r="A3" s="258" t="str">
        <f>"2025"&amp;"年对下转移支付预算表"</f>
        <v>2025年对下转移支付预算表</v>
      </c>
      <c r="B3" s="217"/>
      <c r="C3" s="217"/>
      <c r="D3" s="217"/>
      <c r="E3" s="218"/>
    </row>
    <row r="4" spans="1:5" ht="18" customHeight="1">
      <c r="A4" s="259" t="str">
        <f>"单位名称："&amp;"昆明市西山区城乡居民社会养老保险局"</f>
        <v>单位名称：昆明市西山区城乡居民社会养老保险局</v>
      </c>
      <c r="B4" s="260"/>
      <c r="C4" s="260"/>
      <c r="D4" s="261"/>
      <c r="E4" s="7" t="s">
        <v>1</v>
      </c>
    </row>
    <row r="5" spans="1:5" ht="19.5" customHeight="1">
      <c r="A5" s="262" t="s">
        <v>201</v>
      </c>
      <c r="B5" s="226" t="s">
        <v>150</v>
      </c>
      <c r="C5" s="164"/>
      <c r="D5" s="164"/>
      <c r="E5" s="263" t="s">
        <v>202</v>
      </c>
    </row>
    <row r="6" spans="1:5" ht="40.5" customHeight="1">
      <c r="A6" s="169"/>
      <c r="B6" s="14" t="s">
        <v>55</v>
      </c>
      <c r="C6" s="8" t="s">
        <v>58</v>
      </c>
      <c r="D6" s="36" t="s">
        <v>188</v>
      </c>
      <c r="E6" s="263"/>
    </row>
    <row r="7" spans="1:5" ht="19.5" customHeight="1">
      <c r="A7" s="11">
        <v>1</v>
      </c>
      <c r="B7" s="11">
        <v>2</v>
      </c>
      <c r="C7" s="11">
        <v>3</v>
      </c>
      <c r="D7" s="37">
        <v>4</v>
      </c>
      <c r="E7" s="38">
        <v>5</v>
      </c>
    </row>
    <row r="8" spans="1:5" ht="19.5" customHeight="1">
      <c r="A8" s="15"/>
      <c r="B8" s="39"/>
      <c r="C8" s="39"/>
      <c r="D8" s="39"/>
      <c r="E8" s="39"/>
    </row>
    <row r="9" spans="1:5" ht="19.5" customHeight="1">
      <c r="A9" s="33"/>
      <c r="B9" s="39"/>
      <c r="C9" s="39"/>
      <c r="D9" s="39"/>
      <c r="E9" s="39"/>
    </row>
    <row r="10" spans="1:5" ht="14.25" customHeight="1">
      <c r="A10" t="s">
        <v>377</v>
      </c>
    </row>
  </sheetData>
  <mergeCells count="5">
    <mergeCell ref="A3:E3"/>
    <mergeCell ref="A4:D4"/>
    <mergeCell ref="B5:D5"/>
    <mergeCell ref="A5:A6"/>
    <mergeCell ref="E5:E6"/>
  </mergeCells>
  <phoneticPr fontId="16" type="noConversion"/>
  <printOptions horizontalCentered="1"/>
  <pageMargins left="0.96" right="0.96" top="0.72" bottom="0.72" header="0" footer="0"/>
  <pageSetup paperSize="9"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A9" sqref="A9"/>
    </sheetView>
  </sheetViews>
  <sheetFormatPr defaultColWidth="9.125" defaultRowHeight="12" customHeight="1"/>
  <cols>
    <col min="1" max="1" width="34.25" style="1" customWidth="1"/>
    <col min="2" max="2" width="29" style="1" customWidth="1"/>
    <col min="3" max="5" width="23.625" style="1" customWidth="1"/>
    <col min="6" max="6" width="11.25" style="1" customWidth="1"/>
    <col min="7" max="7" width="25.125" style="1" customWidth="1"/>
    <col min="8" max="8" width="15.625" style="1" customWidth="1"/>
    <col min="9" max="9" width="13.375" style="1" customWidth="1"/>
    <col min="10" max="10" width="18.875" style="1" customWidth="1"/>
    <col min="11" max="16384" width="9.125" style="1"/>
  </cols>
  <sheetData>
    <row r="1" spans="1:10" ht="12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6.5" customHeight="1">
      <c r="J2" s="4" t="s">
        <v>203</v>
      </c>
    </row>
    <row r="3" spans="1:10" ht="41.25" customHeight="1">
      <c r="A3" s="216" t="str">
        <f>"2025"&amp;"年对下转移支付绩效目标表"</f>
        <v>2025年对下转移支付绩效目标表</v>
      </c>
      <c r="B3" s="217"/>
      <c r="C3" s="217"/>
      <c r="D3" s="217"/>
      <c r="E3" s="217"/>
      <c r="F3" s="218"/>
      <c r="G3" s="217"/>
      <c r="H3" s="218"/>
      <c r="I3" s="218"/>
      <c r="J3" s="217"/>
    </row>
    <row r="4" spans="1:10" ht="17.25" customHeight="1">
      <c r="A4" s="219" t="str">
        <f>"单位名称："&amp;"昆明市西山区城乡居民社会养老保险局"</f>
        <v>单位名称：昆明市西山区城乡居民社会养老保险局</v>
      </c>
      <c r="B4" s="126"/>
      <c r="C4" s="126"/>
      <c r="D4" s="126"/>
      <c r="E4" s="126"/>
      <c r="F4" s="126"/>
      <c r="G4" s="126"/>
      <c r="H4" s="126"/>
    </row>
    <row r="5" spans="1:10" ht="44.25" customHeight="1">
      <c r="A5" s="31" t="s">
        <v>201</v>
      </c>
      <c r="B5" s="31" t="s">
        <v>168</v>
      </c>
      <c r="C5" s="31" t="s">
        <v>169</v>
      </c>
      <c r="D5" s="31" t="s">
        <v>170</v>
      </c>
      <c r="E5" s="31" t="s">
        <v>171</v>
      </c>
      <c r="F5" s="32" t="s">
        <v>172</v>
      </c>
      <c r="G5" s="31" t="s">
        <v>173</v>
      </c>
      <c r="H5" s="32" t="s">
        <v>174</v>
      </c>
      <c r="I5" s="32" t="s">
        <v>175</v>
      </c>
      <c r="J5" s="31" t="s">
        <v>176</v>
      </c>
    </row>
    <row r="6" spans="1:10" ht="14.25" customHeight="1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2">
        <v>6</v>
      </c>
      <c r="G6" s="31">
        <v>7</v>
      </c>
      <c r="H6" s="32">
        <v>8</v>
      </c>
      <c r="I6" s="32">
        <v>9</v>
      </c>
      <c r="J6" s="31">
        <v>10</v>
      </c>
    </row>
    <row r="7" spans="1:10" ht="42" customHeight="1">
      <c r="A7" s="15"/>
      <c r="B7" s="33"/>
      <c r="C7" s="33"/>
      <c r="D7" s="33"/>
      <c r="E7" s="22"/>
      <c r="F7" s="34"/>
      <c r="G7" s="22"/>
      <c r="H7" s="34"/>
      <c r="I7" s="34"/>
      <c r="J7" s="22"/>
    </row>
    <row r="8" spans="1:10" ht="42" customHeight="1">
      <c r="A8" s="15"/>
      <c r="B8" s="12"/>
      <c r="C8" s="12"/>
      <c r="D8" s="12"/>
      <c r="E8" s="15"/>
      <c r="F8" s="12"/>
      <c r="G8" s="15"/>
      <c r="H8" s="12"/>
      <c r="I8" s="12"/>
      <c r="J8" s="15"/>
    </row>
    <row r="9" spans="1:10" ht="12" customHeight="1">
      <c r="A9" t="s">
        <v>377</v>
      </c>
    </row>
  </sheetData>
  <mergeCells count="2">
    <mergeCell ref="A3:J3"/>
    <mergeCell ref="A4:H4"/>
  </mergeCells>
  <phoneticPr fontId="16" type="noConversion"/>
  <printOptions horizontalCentered="1"/>
  <pageMargins left="0.96" right="0.96" top="0.72" bottom="0.72" header="0" footer="0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pane="bottomLeft" activeCell="A10" sqref="A10"/>
    </sheetView>
  </sheetViews>
  <sheetFormatPr defaultColWidth="10.375" defaultRowHeight="14.25" customHeight="1"/>
  <cols>
    <col min="1" max="3" width="33.75" style="1" customWidth="1"/>
    <col min="4" max="4" width="45.625" style="1" customWidth="1"/>
    <col min="5" max="5" width="27.625" style="1" customWidth="1"/>
    <col min="6" max="6" width="21.75" style="1" customWidth="1"/>
    <col min="7" max="9" width="26.25" style="1" customWidth="1"/>
    <col min="10" max="16384" width="10.375" style="1"/>
  </cols>
  <sheetData>
    <row r="1" spans="1:9" ht="14.25" customHeight="1">
      <c r="A1" s="2"/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264" t="s">
        <v>204</v>
      </c>
      <c r="B2" s="265"/>
      <c r="C2" s="265"/>
      <c r="D2" s="266"/>
      <c r="E2" s="266"/>
      <c r="F2" s="266"/>
      <c r="G2" s="265"/>
      <c r="H2" s="265"/>
      <c r="I2" s="266"/>
    </row>
    <row r="3" spans="1:9" ht="41.25" customHeight="1">
      <c r="A3" s="125" t="str">
        <f>"2025"&amp;"年新增资产配置预算表"</f>
        <v>2025年新增资产配置预算表</v>
      </c>
      <c r="B3" s="174"/>
      <c r="C3" s="174"/>
      <c r="D3" s="173"/>
      <c r="E3" s="173"/>
      <c r="F3" s="173"/>
      <c r="G3" s="174"/>
      <c r="H3" s="174"/>
      <c r="I3" s="173"/>
    </row>
    <row r="4" spans="1:9" ht="14.25" customHeight="1">
      <c r="A4" s="127" t="str">
        <f>"单位名称："&amp;"昆明市西山区城乡居民社会养老保险局"</f>
        <v>单位名称：昆明市西山区城乡居民社会养老保险局</v>
      </c>
      <c r="B4" s="267"/>
      <c r="C4" s="267"/>
      <c r="D4" s="21"/>
      <c r="F4" s="20"/>
      <c r="G4" s="19"/>
      <c r="H4" s="19"/>
      <c r="I4" s="30" t="s">
        <v>1</v>
      </c>
    </row>
    <row r="5" spans="1:9" ht="28.5" customHeight="1">
      <c r="A5" s="138" t="s">
        <v>142</v>
      </c>
      <c r="B5" s="177" t="s">
        <v>143</v>
      </c>
      <c r="C5" s="138" t="s">
        <v>205</v>
      </c>
      <c r="D5" s="138" t="s">
        <v>206</v>
      </c>
      <c r="E5" s="138" t="s">
        <v>207</v>
      </c>
      <c r="F5" s="138" t="s">
        <v>208</v>
      </c>
      <c r="G5" s="177" t="s">
        <v>209</v>
      </c>
      <c r="H5" s="177"/>
      <c r="I5" s="138"/>
    </row>
    <row r="6" spans="1:9" ht="21" customHeight="1">
      <c r="A6" s="138"/>
      <c r="B6" s="179"/>
      <c r="C6" s="179"/>
      <c r="D6" s="178"/>
      <c r="E6" s="179"/>
      <c r="F6" s="179"/>
      <c r="G6" s="17" t="s">
        <v>186</v>
      </c>
      <c r="H6" s="17" t="s">
        <v>210</v>
      </c>
      <c r="I6" s="17" t="s">
        <v>211</v>
      </c>
    </row>
    <row r="7" spans="1:9" ht="17.25" customHeight="1">
      <c r="A7" s="22" t="s">
        <v>80</v>
      </c>
      <c r="B7" s="23"/>
      <c r="C7" s="24" t="s">
        <v>81</v>
      </c>
      <c r="D7" s="22" t="s">
        <v>82</v>
      </c>
      <c r="E7" s="25" t="s">
        <v>83</v>
      </c>
      <c r="F7" s="22" t="s">
        <v>84</v>
      </c>
      <c r="G7" s="24" t="s">
        <v>85</v>
      </c>
      <c r="H7" s="26" t="s">
        <v>86</v>
      </c>
      <c r="I7" s="25" t="s">
        <v>87</v>
      </c>
    </row>
    <row r="8" spans="1:9" ht="19.5" customHeight="1">
      <c r="A8" s="15"/>
      <c r="B8" s="12"/>
      <c r="C8" s="12"/>
      <c r="D8" s="15"/>
      <c r="E8" s="12"/>
      <c r="F8" s="26"/>
      <c r="G8" s="27"/>
      <c r="H8" s="28"/>
      <c r="I8" s="28"/>
    </row>
    <row r="9" spans="1:9" ht="19.5" customHeight="1">
      <c r="A9" s="268" t="s">
        <v>55</v>
      </c>
      <c r="B9" s="269"/>
      <c r="C9" s="269"/>
      <c r="D9" s="270"/>
      <c r="E9" s="271"/>
      <c r="F9" s="271"/>
      <c r="G9" s="27"/>
      <c r="H9" s="28"/>
      <c r="I9" s="28"/>
    </row>
    <row r="10" spans="1:9" ht="14.25" customHeight="1">
      <c r="A10" t="s">
        <v>377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honeticPr fontId="16" type="noConversion"/>
  <pageMargins left="0.67" right="0.67" top="0.72" bottom="0.72" header="0.28000000000000003" footer="0.28000000000000003"/>
  <pageSetup paperSize="9" scale="4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pane="bottomLeft" activeCell="A12" sqref="A12"/>
    </sheetView>
  </sheetViews>
  <sheetFormatPr defaultColWidth="9.125" defaultRowHeight="14.25" customHeight="1"/>
  <cols>
    <col min="1" max="1" width="19.25" style="1" customWidth="1"/>
    <col min="2" max="2" width="33.875" style="1" customWidth="1"/>
    <col min="3" max="3" width="23.875" style="1" customWidth="1"/>
    <col min="4" max="4" width="11.125" style="1" customWidth="1"/>
    <col min="5" max="5" width="17.75" style="1" customWidth="1"/>
    <col min="6" max="6" width="9.875" style="1" customWidth="1"/>
    <col min="7" max="7" width="17.75" style="1" customWidth="1"/>
    <col min="8" max="11" width="23.125" style="1" customWidth="1"/>
    <col min="12" max="16384" width="9.125" style="1"/>
  </cols>
  <sheetData>
    <row r="1" spans="1:11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.25" customHeight="1">
      <c r="D2" s="3"/>
      <c r="E2" s="3"/>
      <c r="F2" s="3"/>
      <c r="G2" s="3"/>
      <c r="K2" s="4" t="s">
        <v>212</v>
      </c>
    </row>
    <row r="3" spans="1:11" ht="41.25" customHeight="1">
      <c r="A3" s="217" t="str">
        <f>"2025"&amp;"年上级转移支付补助项目支出预算表"</f>
        <v>2025年上级转移支付补助项目支出预算表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</row>
    <row r="4" spans="1:11" ht="13.5" customHeight="1">
      <c r="A4" s="219" t="str">
        <f>"单位名称："&amp;"昆明市西山区城乡居民社会养老保险局"</f>
        <v>单位名称：昆明市西山区城乡居民社会养老保险局</v>
      </c>
      <c r="B4" s="272"/>
      <c r="C4" s="272"/>
      <c r="D4" s="272"/>
      <c r="E4" s="272"/>
      <c r="F4" s="272"/>
      <c r="G4" s="272"/>
      <c r="H4" s="6"/>
      <c r="I4" s="6"/>
      <c r="J4" s="6"/>
      <c r="K4" s="7" t="s">
        <v>1</v>
      </c>
    </row>
    <row r="5" spans="1:11" ht="21.75" customHeight="1">
      <c r="A5" s="275" t="s">
        <v>161</v>
      </c>
      <c r="B5" s="275" t="s">
        <v>145</v>
      </c>
      <c r="C5" s="275" t="s">
        <v>162</v>
      </c>
      <c r="D5" s="278" t="s">
        <v>146</v>
      </c>
      <c r="E5" s="278" t="s">
        <v>147</v>
      </c>
      <c r="F5" s="278" t="s">
        <v>163</v>
      </c>
      <c r="G5" s="278" t="s">
        <v>164</v>
      </c>
      <c r="H5" s="262" t="s">
        <v>55</v>
      </c>
      <c r="I5" s="226" t="s">
        <v>213</v>
      </c>
      <c r="J5" s="164"/>
      <c r="K5" s="165"/>
    </row>
    <row r="6" spans="1:11" ht="21.75" customHeight="1">
      <c r="A6" s="276"/>
      <c r="B6" s="276"/>
      <c r="C6" s="276"/>
      <c r="D6" s="279"/>
      <c r="E6" s="279"/>
      <c r="F6" s="279"/>
      <c r="G6" s="279"/>
      <c r="H6" s="281"/>
      <c r="I6" s="278" t="s">
        <v>58</v>
      </c>
      <c r="J6" s="278" t="s">
        <v>59</v>
      </c>
      <c r="K6" s="278" t="s">
        <v>60</v>
      </c>
    </row>
    <row r="7" spans="1:11" ht="40.5" customHeight="1">
      <c r="A7" s="277"/>
      <c r="B7" s="277"/>
      <c r="C7" s="277"/>
      <c r="D7" s="280"/>
      <c r="E7" s="280"/>
      <c r="F7" s="280"/>
      <c r="G7" s="280"/>
      <c r="H7" s="169"/>
      <c r="I7" s="280" t="s">
        <v>57</v>
      </c>
      <c r="J7" s="280"/>
      <c r="K7" s="280"/>
    </row>
    <row r="8" spans="1:11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7">
        <v>10</v>
      </c>
      <c r="K8" s="17">
        <v>11</v>
      </c>
    </row>
    <row r="9" spans="1:11" ht="18.75" customHeight="1">
      <c r="A9" s="15"/>
      <c r="B9" s="12"/>
      <c r="C9" s="15"/>
      <c r="D9" s="15"/>
      <c r="E9" s="15"/>
      <c r="F9" s="15"/>
      <c r="G9" s="15"/>
      <c r="H9" s="16"/>
      <c r="I9" s="18"/>
      <c r="J9" s="18"/>
      <c r="K9" s="16"/>
    </row>
    <row r="10" spans="1:11" ht="18.75" customHeight="1">
      <c r="A10" s="12"/>
      <c r="B10" s="12"/>
      <c r="C10" s="12"/>
      <c r="D10" s="12"/>
      <c r="E10" s="12"/>
      <c r="F10" s="12"/>
      <c r="G10" s="12"/>
      <c r="H10" s="13"/>
      <c r="I10" s="13"/>
      <c r="J10" s="13"/>
      <c r="K10" s="16"/>
    </row>
    <row r="11" spans="1:11" ht="18.75" customHeight="1">
      <c r="A11" s="273" t="s">
        <v>133</v>
      </c>
      <c r="B11" s="274"/>
      <c r="C11" s="274"/>
      <c r="D11" s="274"/>
      <c r="E11" s="274"/>
      <c r="F11" s="274"/>
      <c r="G11" s="158"/>
      <c r="H11" s="13"/>
      <c r="I11" s="13"/>
      <c r="J11" s="13"/>
      <c r="K11" s="16"/>
    </row>
    <row r="12" spans="1:11" ht="14.25" customHeight="1">
      <c r="A12" t="s">
        <v>377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honeticPr fontId="16" type="noConversion"/>
  <printOptions horizontalCentered="1"/>
  <pageMargins left="0.37" right="0.37" top="0.56000000000000005" bottom="0.56000000000000005" header="0.48" footer="0.48"/>
  <pageSetup paperSize="9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 pane="bottomLeft" activeCell="D20" sqref="D20"/>
    </sheetView>
  </sheetViews>
  <sheetFormatPr defaultColWidth="9.125" defaultRowHeight="14.25" customHeight="1"/>
  <cols>
    <col min="1" max="1" width="35.25" style="1" customWidth="1"/>
    <col min="2" max="4" width="28" style="1" customWidth="1"/>
    <col min="5" max="7" width="23.875" style="1" customWidth="1"/>
    <col min="8" max="16384" width="9.125" style="1"/>
  </cols>
  <sheetData>
    <row r="1" spans="1:7" ht="14.25" customHeight="1">
      <c r="A1" s="2"/>
      <c r="B1" s="2"/>
      <c r="C1" s="2"/>
      <c r="D1" s="2"/>
      <c r="E1" s="2"/>
      <c r="F1" s="2"/>
      <c r="G1" s="2"/>
    </row>
    <row r="2" spans="1:7" ht="13.5" customHeight="1">
      <c r="D2" s="3"/>
      <c r="G2" s="4" t="s">
        <v>214</v>
      </c>
    </row>
    <row r="3" spans="1:7" ht="41.25" customHeight="1">
      <c r="A3" s="217" t="str">
        <f>"2025"&amp;"年部门项目中期规划预算表"</f>
        <v>2025年部门项目中期规划预算表</v>
      </c>
      <c r="B3" s="217"/>
      <c r="C3" s="217"/>
      <c r="D3" s="217"/>
      <c r="E3" s="217"/>
      <c r="F3" s="217"/>
      <c r="G3" s="217"/>
    </row>
    <row r="4" spans="1:7" ht="13.5" customHeight="1">
      <c r="A4" s="219" t="str">
        <f>"单位名称："&amp;"昆明市西山区城乡居民社会养老保险局"</f>
        <v>单位名称：昆明市西山区城乡居民社会养老保险局</v>
      </c>
      <c r="B4" s="272"/>
      <c r="C4" s="272"/>
      <c r="D4" s="272"/>
      <c r="E4" s="6"/>
      <c r="F4" s="6"/>
      <c r="G4" s="7" t="s">
        <v>1</v>
      </c>
    </row>
    <row r="5" spans="1:7" ht="21.75" customHeight="1">
      <c r="A5" s="275" t="s">
        <v>162</v>
      </c>
      <c r="B5" s="275" t="s">
        <v>161</v>
      </c>
      <c r="C5" s="275" t="s">
        <v>145</v>
      </c>
      <c r="D5" s="278" t="s">
        <v>215</v>
      </c>
      <c r="E5" s="226" t="s">
        <v>58</v>
      </c>
      <c r="F5" s="164"/>
      <c r="G5" s="165"/>
    </row>
    <row r="6" spans="1:7" ht="21.75" customHeight="1">
      <c r="A6" s="276"/>
      <c r="B6" s="276"/>
      <c r="C6" s="276"/>
      <c r="D6" s="279"/>
      <c r="E6" s="262" t="str">
        <f>"2025"&amp;"年"</f>
        <v>2025年</v>
      </c>
      <c r="F6" s="278" t="str">
        <f>("2025"+1)&amp;"年"</f>
        <v>2026年</v>
      </c>
      <c r="G6" s="278" t="str">
        <f>("2025"+2)&amp;"年"</f>
        <v>2027年</v>
      </c>
    </row>
    <row r="7" spans="1:7" ht="40.5" customHeight="1">
      <c r="A7" s="277"/>
      <c r="B7" s="277"/>
      <c r="C7" s="277"/>
      <c r="D7" s="280"/>
      <c r="E7" s="169"/>
      <c r="F7" s="280" t="s">
        <v>57</v>
      </c>
      <c r="G7" s="280"/>
    </row>
    <row r="8" spans="1:7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spans="1:7" ht="17.25" customHeight="1">
      <c r="A9" s="120" t="s">
        <v>218</v>
      </c>
      <c r="B9" s="121"/>
      <c r="C9" s="121"/>
      <c r="D9" s="122"/>
      <c r="E9" s="112">
        <v>60000</v>
      </c>
      <c r="F9" s="112">
        <v>60000</v>
      </c>
      <c r="G9" s="112">
        <v>60000</v>
      </c>
    </row>
    <row r="10" spans="1:7" ht="18.75" customHeight="1">
      <c r="A10" s="122"/>
      <c r="B10" s="123" t="s">
        <v>379</v>
      </c>
      <c r="C10" s="123" t="s">
        <v>326</v>
      </c>
      <c r="D10" s="92" t="s">
        <v>380</v>
      </c>
      <c r="E10" s="124">
        <v>60000</v>
      </c>
      <c r="F10" s="124">
        <v>60000</v>
      </c>
      <c r="G10" s="124">
        <v>60000</v>
      </c>
    </row>
    <row r="11" spans="1:7" ht="18.75" customHeight="1">
      <c r="A11" s="282" t="s">
        <v>55</v>
      </c>
      <c r="B11" s="283" t="s">
        <v>216</v>
      </c>
      <c r="C11" s="283"/>
      <c r="D11" s="284"/>
      <c r="E11" s="112">
        <v>60000</v>
      </c>
      <c r="F11" s="112">
        <v>60000</v>
      </c>
      <c r="G11" s="112">
        <v>60000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honeticPr fontId="16" type="noConversion"/>
  <printOptions horizontalCentered="1"/>
  <pageMargins left="0.37" right="0.37" top="0.56000000000000005" bottom="0.56000000000000005" header="0.48" footer="0.48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 pane="bottomLeft" activeCell="D28" sqref="D28"/>
    </sheetView>
  </sheetViews>
  <sheetFormatPr defaultColWidth="8.625" defaultRowHeight="12.75" customHeight="1"/>
  <cols>
    <col min="1" max="1" width="15.875" style="1" customWidth="1"/>
    <col min="2" max="2" width="35" style="1" customWidth="1"/>
    <col min="3" max="19" width="22" style="1" customWidth="1"/>
    <col min="20" max="16384" width="8.625" style="1"/>
  </cols>
  <sheetData>
    <row r="1" spans="1:19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7.25" customHeight="1">
      <c r="A2" s="131" t="s">
        <v>52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19" ht="41.25" customHeight="1">
      <c r="A3" s="125" t="str">
        <f>"2025"&amp;"年部门收入预算表"</f>
        <v>2025年部门收入预算表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19" ht="17.25" customHeight="1">
      <c r="A4" s="127" t="str">
        <f>"单位名称："&amp;"昆明市西山区城乡居民社会养老保险局"</f>
        <v>单位名称：昆明市西山区城乡居民社会养老保险局</v>
      </c>
      <c r="B4" s="126"/>
      <c r="S4" s="21" t="s">
        <v>1</v>
      </c>
    </row>
    <row r="5" spans="1:19" ht="21.75" customHeight="1">
      <c r="A5" s="140" t="s">
        <v>53</v>
      </c>
      <c r="B5" s="143" t="s">
        <v>54</v>
      </c>
      <c r="C5" s="143" t="s">
        <v>55</v>
      </c>
      <c r="D5" s="132" t="s">
        <v>56</v>
      </c>
      <c r="E5" s="132"/>
      <c r="F5" s="132"/>
      <c r="G5" s="132"/>
      <c r="H5" s="132"/>
      <c r="I5" s="133"/>
      <c r="J5" s="132"/>
      <c r="K5" s="132"/>
      <c r="L5" s="132"/>
      <c r="M5" s="132"/>
      <c r="N5" s="134"/>
      <c r="O5" s="132" t="s">
        <v>45</v>
      </c>
      <c r="P5" s="132"/>
      <c r="Q5" s="132"/>
      <c r="R5" s="132"/>
      <c r="S5" s="134"/>
    </row>
    <row r="6" spans="1:19" ht="27" customHeight="1">
      <c r="A6" s="141"/>
      <c r="B6" s="144"/>
      <c r="C6" s="144"/>
      <c r="D6" s="144" t="s">
        <v>57</v>
      </c>
      <c r="E6" s="144" t="s">
        <v>58</v>
      </c>
      <c r="F6" s="144" t="s">
        <v>59</v>
      </c>
      <c r="G6" s="144" t="s">
        <v>60</v>
      </c>
      <c r="H6" s="144" t="s">
        <v>61</v>
      </c>
      <c r="I6" s="135" t="s">
        <v>62</v>
      </c>
      <c r="J6" s="136"/>
      <c r="K6" s="136"/>
      <c r="L6" s="136"/>
      <c r="M6" s="136"/>
      <c r="N6" s="137"/>
      <c r="O6" s="144" t="s">
        <v>57</v>
      </c>
      <c r="P6" s="144" t="s">
        <v>58</v>
      </c>
      <c r="Q6" s="144" t="s">
        <v>59</v>
      </c>
      <c r="R6" s="144" t="s">
        <v>60</v>
      </c>
      <c r="S6" s="144" t="s">
        <v>63</v>
      </c>
    </row>
    <row r="7" spans="1:19" ht="30" customHeight="1">
      <c r="A7" s="142"/>
      <c r="B7" s="145"/>
      <c r="C7" s="146"/>
      <c r="D7" s="146"/>
      <c r="E7" s="146"/>
      <c r="F7" s="146"/>
      <c r="G7" s="146"/>
      <c r="H7" s="146"/>
      <c r="I7" s="34" t="s">
        <v>57</v>
      </c>
      <c r="J7" s="87" t="s">
        <v>64</v>
      </c>
      <c r="K7" s="87" t="s">
        <v>65</v>
      </c>
      <c r="L7" s="87" t="s">
        <v>66</v>
      </c>
      <c r="M7" s="87" t="s">
        <v>67</v>
      </c>
      <c r="N7" s="87" t="s">
        <v>68</v>
      </c>
      <c r="O7" s="147"/>
      <c r="P7" s="147"/>
      <c r="Q7" s="147"/>
      <c r="R7" s="147"/>
      <c r="S7" s="146"/>
    </row>
    <row r="8" spans="1:19" ht="15" customHeight="1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>
        <v>7</v>
      </c>
      <c r="H8" s="29">
        <v>8</v>
      </c>
      <c r="I8" s="34">
        <v>9</v>
      </c>
      <c r="J8" s="29">
        <v>10</v>
      </c>
      <c r="K8" s="29">
        <v>11</v>
      </c>
      <c r="L8" s="29">
        <v>12</v>
      </c>
      <c r="M8" s="29">
        <v>13</v>
      </c>
      <c r="N8" s="29">
        <v>14</v>
      </c>
      <c r="O8" s="29">
        <v>15</v>
      </c>
      <c r="P8" s="29">
        <v>16</v>
      </c>
      <c r="Q8" s="29">
        <v>17</v>
      </c>
      <c r="R8" s="29">
        <v>18</v>
      </c>
      <c r="S8" s="29">
        <v>19</v>
      </c>
    </row>
    <row r="9" spans="1:19" ht="18" customHeight="1">
      <c r="A9" s="92" t="s">
        <v>217</v>
      </c>
      <c r="B9" s="92" t="s">
        <v>218</v>
      </c>
      <c r="C9" s="93">
        <v>2639232.9</v>
      </c>
      <c r="D9" s="93">
        <v>2639232.9</v>
      </c>
      <c r="E9" s="93">
        <v>2639232.9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pans="1:19" ht="18" customHeight="1">
      <c r="A10" s="138" t="s">
        <v>55</v>
      </c>
      <c r="B10" s="139"/>
      <c r="C10" s="93">
        <v>2639232.9</v>
      </c>
      <c r="D10" s="93">
        <v>2639232.9</v>
      </c>
      <c r="E10" s="93">
        <v>2639232.9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</row>
  </sheetData>
  <mergeCells count="20">
    <mergeCell ref="O6:O7"/>
    <mergeCell ref="P6:P7"/>
    <mergeCell ref="Q6:Q7"/>
    <mergeCell ref="R6:R7"/>
    <mergeCell ref="S6:S7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A2:S2"/>
    <mergeCell ref="A3:S3"/>
    <mergeCell ref="A4:B4"/>
    <mergeCell ref="D5:N5"/>
    <mergeCell ref="O5:S5"/>
  </mergeCells>
  <phoneticPr fontId="16" type="noConversion"/>
  <printOptions horizontalCentered="1"/>
  <pageMargins left="0.96" right="0.96" top="0.72" bottom="0.72" header="0" footer="0"/>
  <pageSetup paperSize="9" scale="28" orientation="landscape" r:id="rId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O26"/>
  <sheetViews>
    <sheetView showGridLines="0" showZeros="0" workbookViewId="0">
      <pane ySplit="1" topLeftCell="A11" activePane="bottomLeft" state="frozen"/>
      <selection pane="bottomLeft" activeCell="D18" sqref="D18"/>
    </sheetView>
  </sheetViews>
  <sheetFormatPr defaultColWidth="8.625" defaultRowHeight="12.75" customHeight="1"/>
  <cols>
    <col min="1" max="1" width="14.25" style="1" customWidth="1"/>
    <col min="2" max="2" width="37.625" style="1" customWidth="1"/>
    <col min="3" max="8" width="24.625" style="1" customWidth="1"/>
    <col min="9" max="9" width="26.75" style="1" customWidth="1"/>
    <col min="10" max="11" width="24.375" style="1" customWidth="1"/>
    <col min="12" max="15" width="24.625" style="1" customWidth="1"/>
    <col min="16" max="16384" width="8.625" style="1"/>
  </cols>
  <sheetData>
    <row r="1" spans="1:15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7.25" customHeight="1">
      <c r="A2" s="148" t="s">
        <v>69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ht="41.25" customHeight="1">
      <c r="A3" s="125" t="str">
        <f>"2025"&amp;"年部门支出预算表"</f>
        <v>2025年部门支出预算表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ht="17.25" customHeight="1">
      <c r="A4" s="127" t="str">
        <f>"单位名称："&amp;"昆明市西山区城乡居民社会养老保险局"</f>
        <v>单位名称：昆明市西山区城乡居民社会养老保险局</v>
      </c>
      <c r="B4" s="126"/>
      <c r="O4" s="21" t="s">
        <v>1</v>
      </c>
    </row>
    <row r="5" spans="1:15" ht="27" customHeight="1">
      <c r="A5" s="159" t="s">
        <v>70</v>
      </c>
      <c r="B5" s="159" t="s">
        <v>71</v>
      </c>
      <c r="C5" s="159" t="s">
        <v>55</v>
      </c>
      <c r="D5" s="149" t="s">
        <v>58</v>
      </c>
      <c r="E5" s="150"/>
      <c r="F5" s="151"/>
      <c r="G5" s="154" t="s">
        <v>59</v>
      </c>
      <c r="H5" s="154" t="s">
        <v>60</v>
      </c>
      <c r="I5" s="154" t="s">
        <v>72</v>
      </c>
      <c r="J5" s="149" t="s">
        <v>62</v>
      </c>
      <c r="K5" s="150"/>
      <c r="L5" s="150"/>
      <c r="M5" s="150"/>
      <c r="N5" s="152"/>
      <c r="O5" s="153"/>
    </row>
    <row r="6" spans="1:15" ht="42" customHeight="1">
      <c r="A6" s="156"/>
      <c r="B6" s="156"/>
      <c r="C6" s="155"/>
      <c r="D6" s="86" t="s">
        <v>57</v>
      </c>
      <c r="E6" s="86" t="s">
        <v>73</v>
      </c>
      <c r="F6" s="86" t="s">
        <v>74</v>
      </c>
      <c r="G6" s="155"/>
      <c r="H6" s="155"/>
      <c r="I6" s="156"/>
      <c r="J6" s="86" t="s">
        <v>57</v>
      </c>
      <c r="K6" s="81" t="s">
        <v>75</v>
      </c>
      <c r="L6" s="81" t="s">
        <v>76</v>
      </c>
      <c r="M6" s="81" t="s">
        <v>77</v>
      </c>
      <c r="N6" s="81" t="s">
        <v>78</v>
      </c>
      <c r="O6" s="81" t="s">
        <v>79</v>
      </c>
    </row>
    <row r="7" spans="1:15" ht="18" customHeight="1">
      <c r="A7" s="22" t="s">
        <v>80</v>
      </c>
      <c r="B7" s="22" t="s">
        <v>81</v>
      </c>
      <c r="C7" s="22" t="s">
        <v>82</v>
      </c>
      <c r="D7" s="26" t="s">
        <v>83</v>
      </c>
      <c r="E7" s="26" t="s">
        <v>84</v>
      </c>
      <c r="F7" s="26" t="s">
        <v>85</v>
      </c>
      <c r="G7" s="26" t="s">
        <v>86</v>
      </c>
      <c r="H7" s="26" t="s">
        <v>87</v>
      </c>
      <c r="I7" s="26" t="s">
        <v>88</v>
      </c>
      <c r="J7" s="26" t="s">
        <v>89</v>
      </c>
      <c r="K7" s="26" t="s">
        <v>90</v>
      </c>
      <c r="L7" s="26" t="s">
        <v>91</v>
      </c>
      <c r="M7" s="26" t="s">
        <v>92</v>
      </c>
      <c r="N7" s="22" t="s">
        <v>93</v>
      </c>
      <c r="O7" s="26" t="s">
        <v>94</v>
      </c>
    </row>
    <row r="8" spans="1:15" ht="30" customHeight="1">
      <c r="A8" s="94">
        <v>206</v>
      </c>
      <c r="B8" s="94" t="s">
        <v>219</v>
      </c>
      <c r="C8" s="91">
        <v>60000</v>
      </c>
      <c r="D8" s="95">
        <v>60000</v>
      </c>
      <c r="E8" s="95"/>
      <c r="F8" s="95">
        <v>60000</v>
      </c>
      <c r="G8" s="26"/>
      <c r="H8" s="26"/>
      <c r="I8" s="26"/>
      <c r="J8" s="26"/>
      <c r="K8" s="26"/>
      <c r="L8" s="26"/>
      <c r="M8" s="26"/>
      <c r="N8" s="22"/>
      <c r="O8" s="26"/>
    </row>
    <row r="9" spans="1:15" ht="30" customHeight="1">
      <c r="A9" s="96" t="s">
        <v>220</v>
      </c>
      <c r="B9" s="96" t="s">
        <v>221</v>
      </c>
      <c r="C9" s="91">
        <v>60000</v>
      </c>
      <c r="D9" s="95">
        <v>60000</v>
      </c>
      <c r="E9" s="95"/>
      <c r="F9" s="95">
        <v>60000</v>
      </c>
      <c r="G9" s="26"/>
      <c r="H9" s="26"/>
      <c r="I9" s="26"/>
      <c r="J9" s="26"/>
      <c r="K9" s="26"/>
      <c r="L9" s="26"/>
      <c r="M9" s="26"/>
      <c r="N9" s="22"/>
      <c r="O9" s="26"/>
    </row>
    <row r="10" spans="1:15" ht="30" customHeight="1">
      <c r="A10" s="97" t="s">
        <v>222</v>
      </c>
      <c r="B10" s="97" t="s">
        <v>381</v>
      </c>
      <c r="C10" s="91">
        <v>60000</v>
      </c>
      <c r="D10" s="95">
        <v>60000</v>
      </c>
      <c r="E10" s="95"/>
      <c r="F10" s="95">
        <v>60000</v>
      </c>
      <c r="G10" s="26"/>
      <c r="H10" s="26"/>
      <c r="I10" s="26"/>
      <c r="J10" s="26"/>
      <c r="K10" s="26"/>
      <c r="L10" s="26"/>
      <c r="M10" s="26"/>
      <c r="N10" s="22"/>
      <c r="O10" s="26"/>
    </row>
    <row r="11" spans="1:15" ht="30" customHeight="1">
      <c r="A11" s="94" t="s">
        <v>224</v>
      </c>
      <c r="B11" s="94" t="s">
        <v>225</v>
      </c>
      <c r="C11" s="91">
        <v>2198920.9</v>
      </c>
      <c r="D11" s="95">
        <v>2198920.9</v>
      </c>
      <c r="E11" s="95">
        <v>2198920.9</v>
      </c>
      <c r="F11" s="98"/>
      <c r="G11" s="26"/>
      <c r="H11" s="26"/>
      <c r="I11" s="26"/>
      <c r="J11" s="26"/>
      <c r="K11" s="26"/>
      <c r="L11" s="26"/>
      <c r="M11" s="26"/>
      <c r="N11" s="22"/>
      <c r="O11" s="26"/>
    </row>
    <row r="12" spans="1:15" ht="30" customHeight="1">
      <c r="A12" s="96" t="s">
        <v>226</v>
      </c>
      <c r="B12" s="96" t="s">
        <v>227</v>
      </c>
      <c r="C12" s="91">
        <v>1930900.9</v>
      </c>
      <c r="D12" s="95">
        <v>1930900.9</v>
      </c>
      <c r="E12" s="95">
        <v>1930900.9</v>
      </c>
      <c r="F12" s="98"/>
      <c r="G12" s="26"/>
      <c r="H12" s="26"/>
      <c r="I12" s="26"/>
      <c r="J12" s="26"/>
      <c r="K12" s="26"/>
      <c r="L12" s="26"/>
      <c r="M12" s="26"/>
      <c r="N12" s="22"/>
      <c r="O12" s="26"/>
    </row>
    <row r="13" spans="1:15" ht="30" customHeight="1">
      <c r="A13" s="97" t="s">
        <v>228</v>
      </c>
      <c r="B13" s="97" t="s">
        <v>229</v>
      </c>
      <c r="C13" s="91">
        <v>1930900.9</v>
      </c>
      <c r="D13" s="95">
        <v>1930900.9</v>
      </c>
      <c r="E13" s="95">
        <v>1930900.9</v>
      </c>
      <c r="F13" s="98"/>
      <c r="G13" s="26"/>
      <c r="H13" s="26"/>
      <c r="I13" s="26"/>
      <c r="J13" s="26"/>
      <c r="K13" s="26"/>
      <c r="L13" s="26"/>
      <c r="M13" s="26"/>
      <c r="N13" s="22"/>
      <c r="O13" s="26"/>
    </row>
    <row r="14" spans="1:15" ht="30" customHeight="1">
      <c r="A14" s="96" t="s">
        <v>230</v>
      </c>
      <c r="B14" s="96" t="s">
        <v>231</v>
      </c>
      <c r="C14" s="91">
        <v>268020</v>
      </c>
      <c r="D14" s="95">
        <v>268020</v>
      </c>
      <c r="E14" s="95">
        <v>268020</v>
      </c>
      <c r="F14" s="98"/>
      <c r="G14" s="26"/>
      <c r="H14" s="26"/>
      <c r="I14" s="26"/>
      <c r="J14" s="26"/>
      <c r="K14" s="26"/>
      <c r="L14" s="26"/>
      <c r="M14" s="26"/>
      <c r="N14" s="22"/>
      <c r="O14" s="26"/>
    </row>
    <row r="15" spans="1:15" ht="30" customHeight="1">
      <c r="A15" s="97" t="s">
        <v>232</v>
      </c>
      <c r="B15" s="97" t="s">
        <v>233</v>
      </c>
      <c r="C15" s="91">
        <v>242820</v>
      </c>
      <c r="D15" s="95">
        <v>242820</v>
      </c>
      <c r="E15" s="95">
        <v>242820</v>
      </c>
      <c r="F15" s="98"/>
      <c r="G15" s="26"/>
      <c r="H15" s="26"/>
      <c r="I15" s="26"/>
      <c r="J15" s="26"/>
      <c r="K15" s="26"/>
      <c r="L15" s="26"/>
      <c r="M15" s="26"/>
      <c r="N15" s="22"/>
      <c r="O15" s="26"/>
    </row>
    <row r="16" spans="1:15" ht="30" customHeight="1">
      <c r="A16" s="97" t="s">
        <v>234</v>
      </c>
      <c r="B16" s="97" t="s">
        <v>235</v>
      </c>
      <c r="C16" s="91">
        <v>25200</v>
      </c>
      <c r="D16" s="95">
        <v>25200</v>
      </c>
      <c r="E16" s="95">
        <v>25200</v>
      </c>
      <c r="F16" s="98"/>
      <c r="G16" s="26"/>
      <c r="H16" s="26"/>
      <c r="I16" s="26"/>
      <c r="J16" s="26"/>
      <c r="K16" s="26"/>
      <c r="L16" s="26"/>
      <c r="M16" s="26"/>
      <c r="N16" s="22"/>
      <c r="O16" s="26"/>
    </row>
    <row r="17" spans="1:15" ht="30" customHeight="1">
      <c r="A17" s="94" t="s">
        <v>236</v>
      </c>
      <c r="B17" s="94" t="s">
        <v>237</v>
      </c>
      <c r="C17" s="91">
        <v>178256</v>
      </c>
      <c r="D17" s="95">
        <v>178256</v>
      </c>
      <c r="E17" s="95">
        <v>178256</v>
      </c>
      <c r="F17" s="98"/>
      <c r="G17" s="26"/>
      <c r="H17" s="26"/>
      <c r="I17" s="26"/>
      <c r="J17" s="26"/>
      <c r="K17" s="26"/>
      <c r="L17" s="26"/>
      <c r="M17" s="26"/>
      <c r="N17" s="22"/>
      <c r="O17" s="26"/>
    </row>
    <row r="18" spans="1:15" ht="35.1" customHeight="1">
      <c r="A18" s="96" t="s">
        <v>238</v>
      </c>
      <c r="B18" s="96" t="s">
        <v>239</v>
      </c>
      <c r="C18" s="91">
        <v>178256</v>
      </c>
      <c r="D18" s="95">
        <v>178256</v>
      </c>
      <c r="E18" s="95">
        <v>178256</v>
      </c>
      <c r="F18" s="98"/>
      <c r="G18" s="26"/>
      <c r="H18" s="26"/>
      <c r="I18" s="26"/>
      <c r="J18" s="26"/>
      <c r="K18" s="26"/>
      <c r="L18" s="26"/>
      <c r="M18" s="26"/>
      <c r="N18" s="22"/>
      <c r="O18" s="26"/>
    </row>
    <row r="19" spans="1:15" ht="30" customHeight="1">
      <c r="A19" s="97" t="s">
        <v>240</v>
      </c>
      <c r="B19" s="97" t="s">
        <v>241</v>
      </c>
      <c r="C19" s="91">
        <v>17414</v>
      </c>
      <c r="D19" s="95">
        <v>17414</v>
      </c>
      <c r="E19" s="95">
        <v>17414</v>
      </c>
      <c r="F19" s="98"/>
      <c r="G19" s="26"/>
      <c r="H19" s="26"/>
      <c r="I19" s="26"/>
      <c r="J19" s="26"/>
      <c r="K19" s="26"/>
      <c r="L19" s="26"/>
      <c r="M19" s="26"/>
      <c r="N19" s="22"/>
      <c r="O19" s="26"/>
    </row>
    <row r="20" spans="1:15" ht="30" customHeight="1">
      <c r="A20" s="97" t="s">
        <v>242</v>
      </c>
      <c r="B20" s="97" t="s">
        <v>243</v>
      </c>
      <c r="C20" s="91">
        <v>87070</v>
      </c>
      <c r="D20" s="95">
        <v>87070</v>
      </c>
      <c r="E20" s="95">
        <v>87070</v>
      </c>
      <c r="F20" s="89"/>
      <c r="G20" s="26"/>
      <c r="H20" s="26"/>
      <c r="I20" s="26"/>
      <c r="J20" s="26"/>
      <c r="K20" s="26"/>
      <c r="L20" s="26"/>
      <c r="M20" s="26"/>
      <c r="N20" s="22"/>
      <c r="O20" s="26"/>
    </row>
    <row r="21" spans="1:15" ht="30" customHeight="1">
      <c r="A21" s="97" t="s">
        <v>244</v>
      </c>
      <c r="B21" s="97" t="s">
        <v>245</v>
      </c>
      <c r="C21" s="91">
        <v>64571</v>
      </c>
      <c r="D21" s="95">
        <v>64571</v>
      </c>
      <c r="E21" s="95">
        <v>64571</v>
      </c>
      <c r="F21" s="98"/>
      <c r="G21" s="26"/>
      <c r="H21" s="26"/>
      <c r="I21" s="26"/>
      <c r="J21" s="26"/>
      <c r="K21" s="26"/>
      <c r="L21" s="26"/>
      <c r="M21" s="26"/>
      <c r="N21" s="22"/>
      <c r="O21" s="26"/>
    </row>
    <row r="22" spans="1:15" ht="30" customHeight="1">
      <c r="A22" s="97" t="s">
        <v>246</v>
      </c>
      <c r="B22" s="97" t="s">
        <v>247</v>
      </c>
      <c r="C22" s="91">
        <v>9201</v>
      </c>
      <c r="D22" s="95">
        <v>9201</v>
      </c>
      <c r="E22" s="95">
        <v>9201</v>
      </c>
      <c r="F22" s="98"/>
      <c r="G22" s="26"/>
      <c r="H22" s="26"/>
      <c r="I22" s="26"/>
      <c r="J22" s="26"/>
      <c r="K22" s="26"/>
      <c r="L22" s="26"/>
      <c r="M22" s="26"/>
      <c r="N22" s="22"/>
      <c r="O22" s="26"/>
    </row>
    <row r="23" spans="1:15" ht="30" customHeight="1">
      <c r="A23" s="94" t="s">
        <v>248</v>
      </c>
      <c r="B23" s="94" t="s">
        <v>249</v>
      </c>
      <c r="C23" s="91">
        <v>202056</v>
      </c>
      <c r="D23" s="95">
        <v>202056</v>
      </c>
      <c r="E23" s="95">
        <v>202056</v>
      </c>
      <c r="F23" s="98"/>
      <c r="G23" s="26"/>
      <c r="H23" s="26"/>
      <c r="I23" s="26"/>
      <c r="J23" s="26"/>
      <c r="K23" s="26"/>
      <c r="L23" s="26"/>
      <c r="M23" s="26"/>
      <c r="N23" s="22"/>
      <c r="O23" s="26"/>
    </row>
    <row r="24" spans="1:15" ht="30" customHeight="1">
      <c r="A24" s="96" t="s">
        <v>250</v>
      </c>
      <c r="B24" s="96" t="s">
        <v>251</v>
      </c>
      <c r="C24" s="91">
        <v>202056</v>
      </c>
      <c r="D24" s="95">
        <v>202056</v>
      </c>
      <c r="E24" s="95">
        <v>202056</v>
      </c>
      <c r="F24" s="98"/>
      <c r="G24" s="26"/>
      <c r="H24" s="26"/>
      <c r="I24" s="26"/>
      <c r="J24" s="26"/>
      <c r="K24" s="26"/>
      <c r="L24" s="26"/>
      <c r="M24" s="26"/>
      <c r="N24" s="22"/>
      <c r="O24" s="26"/>
    </row>
    <row r="25" spans="1:15" ht="30" customHeight="1">
      <c r="A25" s="97" t="s">
        <v>252</v>
      </c>
      <c r="B25" s="97" t="s">
        <v>253</v>
      </c>
      <c r="C25" s="91">
        <v>202056</v>
      </c>
      <c r="D25" s="95">
        <v>202056</v>
      </c>
      <c r="E25" s="95">
        <v>202056</v>
      </c>
      <c r="F25" s="98"/>
      <c r="G25" s="26"/>
      <c r="H25" s="26"/>
      <c r="I25" s="26"/>
      <c r="J25" s="26"/>
      <c r="K25" s="26"/>
      <c r="L25" s="26"/>
      <c r="M25" s="26"/>
      <c r="N25" s="22"/>
      <c r="O25" s="26"/>
    </row>
    <row r="26" spans="1:15" ht="30" customHeight="1">
      <c r="A26" s="157" t="s">
        <v>55</v>
      </c>
      <c r="B26" s="158"/>
      <c r="C26" s="95">
        <v>2639232.9</v>
      </c>
      <c r="D26" s="95">
        <v>2639232.9</v>
      </c>
      <c r="E26" s="95">
        <v>2579232.9</v>
      </c>
      <c r="F26" s="95">
        <v>60000</v>
      </c>
      <c r="G26" s="39"/>
      <c r="H26" s="39"/>
      <c r="I26" s="39"/>
      <c r="J26" s="39"/>
      <c r="K26" s="39"/>
      <c r="L26" s="39"/>
      <c r="M26" s="39"/>
      <c r="N26" s="39"/>
      <c r="O26" s="39"/>
    </row>
  </sheetData>
  <mergeCells count="12">
    <mergeCell ref="A26:B26"/>
    <mergeCell ref="A5:A6"/>
    <mergeCell ref="B5:B6"/>
    <mergeCell ref="C5:C6"/>
    <mergeCell ref="G5:G6"/>
    <mergeCell ref="A2:O2"/>
    <mergeCell ref="A3:O3"/>
    <mergeCell ref="A4:B4"/>
    <mergeCell ref="D5:F5"/>
    <mergeCell ref="J5:O5"/>
    <mergeCell ref="H5:H6"/>
    <mergeCell ref="I5:I6"/>
  </mergeCells>
  <phoneticPr fontId="16" type="noConversion"/>
  <printOptions horizontalCentered="1"/>
  <pageMargins left="0.96" right="0.96" top="0.72" bottom="0.72" header="0" footer="0"/>
  <pageSetup paperSize="9" scale="32" orientation="landscape" r:id="rId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 pane="bottomLeft" activeCell="C26" sqref="C26"/>
    </sheetView>
  </sheetViews>
  <sheetFormatPr defaultColWidth="8.625" defaultRowHeight="12.75" customHeight="1"/>
  <cols>
    <col min="1" max="4" width="35.625" style="1" customWidth="1"/>
    <col min="5" max="16384" width="8.625" style="1"/>
  </cols>
  <sheetData>
    <row r="1" spans="1:4" ht="12.75" customHeight="1">
      <c r="A1" s="2"/>
      <c r="B1" s="2"/>
      <c r="C1" s="2"/>
      <c r="D1" s="2"/>
    </row>
    <row r="2" spans="1:4" ht="15" customHeight="1">
      <c r="A2" s="19"/>
      <c r="B2" s="21"/>
      <c r="C2" s="21"/>
      <c r="D2" s="21" t="s">
        <v>95</v>
      </c>
    </row>
    <row r="3" spans="1:4" ht="41.25" customHeight="1">
      <c r="A3" s="125" t="str">
        <f>"2025"&amp;"年部门财政拨款收支预算总表"</f>
        <v>2025年部门财政拨款收支预算总表</v>
      </c>
      <c r="B3" s="126"/>
      <c r="C3" s="126"/>
      <c r="D3" s="126"/>
    </row>
    <row r="4" spans="1:4" ht="17.25" customHeight="1">
      <c r="A4" s="127" t="str">
        <f>"单位名称："&amp;"昆明市西山区城乡居民社会养老保险局"</f>
        <v>单位名称：昆明市西山区城乡居民社会养老保险局</v>
      </c>
      <c r="B4" s="128"/>
      <c r="D4" s="21" t="s">
        <v>1</v>
      </c>
    </row>
    <row r="5" spans="1:4" ht="17.25" customHeight="1">
      <c r="A5" s="129" t="s">
        <v>2</v>
      </c>
      <c r="B5" s="130"/>
      <c r="C5" s="129" t="s">
        <v>3</v>
      </c>
      <c r="D5" s="130"/>
    </row>
    <row r="6" spans="1:4" ht="18.75" customHeight="1">
      <c r="A6" s="81" t="s">
        <v>4</v>
      </c>
      <c r="B6" s="81" t="s">
        <v>5</v>
      </c>
      <c r="C6" s="81" t="s">
        <v>6</v>
      </c>
      <c r="D6" s="81" t="s">
        <v>5</v>
      </c>
    </row>
    <row r="7" spans="1:4" ht="16.5" customHeight="1">
      <c r="A7" s="82" t="s">
        <v>96</v>
      </c>
      <c r="B7" s="90">
        <v>2639232.9</v>
      </c>
      <c r="C7" s="82" t="s">
        <v>97</v>
      </c>
      <c r="D7" s="90">
        <v>2639232.9</v>
      </c>
    </row>
    <row r="8" spans="1:4" ht="16.5" customHeight="1">
      <c r="A8" s="82" t="s">
        <v>98</v>
      </c>
      <c r="B8" s="90">
        <v>2639232.9</v>
      </c>
      <c r="C8" s="82" t="s">
        <v>99</v>
      </c>
      <c r="D8" s="90"/>
    </row>
    <row r="9" spans="1:4" ht="16.5" customHeight="1">
      <c r="A9" s="82" t="s">
        <v>100</v>
      </c>
      <c r="B9" s="39"/>
      <c r="C9" s="82" t="s">
        <v>101</v>
      </c>
      <c r="D9" s="90"/>
    </row>
    <row r="10" spans="1:4" ht="16.5" customHeight="1">
      <c r="A10" s="82" t="s">
        <v>102</v>
      </c>
      <c r="B10" s="39"/>
      <c r="C10" s="82" t="s">
        <v>103</v>
      </c>
      <c r="D10" s="90"/>
    </row>
    <row r="11" spans="1:4" ht="16.5" customHeight="1">
      <c r="A11" s="82" t="s">
        <v>104</v>
      </c>
      <c r="B11" s="39"/>
      <c r="C11" s="82" t="s">
        <v>105</v>
      </c>
      <c r="D11" s="90"/>
    </row>
    <row r="12" spans="1:4" ht="16.5" customHeight="1">
      <c r="A12" s="82" t="s">
        <v>98</v>
      </c>
      <c r="B12" s="39"/>
      <c r="C12" s="82" t="s">
        <v>106</v>
      </c>
      <c r="D12" s="90"/>
    </row>
    <row r="13" spans="1:4" ht="16.5" customHeight="1">
      <c r="A13" s="83" t="s">
        <v>100</v>
      </c>
      <c r="B13" s="39"/>
      <c r="C13" s="33" t="s">
        <v>107</v>
      </c>
      <c r="D13" s="91">
        <v>60000</v>
      </c>
    </row>
    <row r="14" spans="1:4" ht="16.5" customHeight="1">
      <c r="A14" s="83" t="s">
        <v>102</v>
      </c>
      <c r="B14" s="39"/>
      <c r="C14" s="33" t="s">
        <v>108</v>
      </c>
      <c r="D14" s="91"/>
    </row>
    <row r="15" spans="1:4" ht="16.5" customHeight="1">
      <c r="A15" s="84"/>
      <c r="B15" s="39"/>
      <c r="C15" s="33" t="s">
        <v>109</v>
      </c>
      <c r="D15" s="91">
        <v>2198920.9</v>
      </c>
    </row>
    <row r="16" spans="1:4" ht="16.5" customHeight="1">
      <c r="A16" s="84"/>
      <c r="B16" s="39"/>
      <c r="C16" s="33" t="s">
        <v>110</v>
      </c>
      <c r="D16" s="91">
        <v>178256</v>
      </c>
    </row>
    <row r="17" spans="1:4" ht="16.5" customHeight="1">
      <c r="A17" s="84"/>
      <c r="B17" s="39"/>
      <c r="C17" s="33" t="s">
        <v>111</v>
      </c>
      <c r="D17" s="91"/>
    </row>
    <row r="18" spans="1:4" ht="16.5" customHeight="1">
      <c r="A18" s="84"/>
      <c r="B18" s="39"/>
      <c r="C18" s="33" t="s">
        <v>112</v>
      </c>
      <c r="D18" s="91"/>
    </row>
    <row r="19" spans="1:4" ht="16.5" customHeight="1">
      <c r="A19" s="84"/>
      <c r="B19" s="39"/>
      <c r="C19" s="33" t="s">
        <v>113</v>
      </c>
      <c r="D19" s="91"/>
    </row>
    <row r="20" spans="1:4" ht="16.5" customHeight="1">
      <c r="A20" s="84"/>
      <c r="B20" s="39"/>
      <c r="C20" s="33" t="s">
        <v>114</v>
      </c>
      <c r="D20" s="91"/>
    </row>
    <row r="21" spans="1:4" ht="16.5" customHeight="1">
      <c r="A21" s="84"/>
      <c r="B21" s="39"/>
      <c r="C21" s="33" t="s">
        <v>115</v>
      </c>
      <c r="D21" s="91"/>
    </row>
    <row r="22" spans="1:4" ht="16.5" customHeight="1">
      <c r="A22" s="84"/>
      <c r="B22" s="39"/>
      <c r="C22" s="33" t="s">
        <v>116</v>
      </c>
      <c r="D22" s="91"/>
    </row>
    <row r="23" spans="1:4" ht="16.5" customHeight="1">
      <c r="A23" s="84"/>
      <c r="B23" s="39"/>
      <c r="C23" s="33" t="s">
        <v>117</v>
      </c>
      <c r="D23" s="91"/>
    </row>
    <row r="24" spans="1:4" ht="16.5" customHeight="1">
      <c r="A24" s="84"/>
      <c r="B24" s="39"/>
      <c r="C24" s="33" t="s">
        <v>118</v>
      </c>
      <c r="D24" s="91"/>
    </row>
    <row r="25" spans="1:4" ht="16.5" customHeight="1">
      <c r="A25" s="84"/>
      <c r="B25" s="39"/>
      <c r="C25" s="33" t="s">
        <v>119</v>
      </c>
      <c r="D25" s="91"/>
    </row>
    <row r="26" spans="1:4" ht="16.5" customHeight="1">
      <c r="A26" s="84"/>
      <c r="B26" s="39"/>
      <c r="C26" s="33" t="s">
        <v>120</v>
      </c>
      <c r="D26" s="91">
        <v>202056</v>
      </c>
    </row>
    <row r="27" spans="1:4" ht="16.5" customHeight="1">
      <c r="A27" s="84"/>
      <c r="B27" s="39"/>
      <c r="C27" s="33" t="s">
        <v>121</v>
      </c>
      <c r="D27" s="91"/>
    </row>
    <row r="28" spans="1:4" ht="16.5" customHeight="1">
      <c r="A28" s="84"/>
      <c r="B28" s="39"/>
      <c r="C28" s="33" t="s">
        <v>122</v>
      </c>
      <c r="D28" s="91"/>
    </row>
    <row r="29" spans="1:4" ht="16.5" customHeight="1">
      <c r="A29" s="84"/>
      <c r="B29" s="39"/>
      <c r="C29" s="33" t="s">
        <v>123</v>
      </c>
      <c r="D29" s="91"/>
    </row>
    <row r="30" spans="1:4" ht="16.5" customHeight="1">
      <c r="A30" s="84"/>
      <c r="B30" s="39"/>
      <c r="C30" s="33" t="s">
        <v>124</v>
      </c>
      <c r="D30" s="91"/>
    </row>
    <row r="31" spans="1:4" ht="16.5" customHeight="1">
      <c r="A31" s="84"/>
      <c r="B31" s="39"/>
      <c r="C31" s="33" t="s">
        <v>125</v>
      </c>
      <c r="D31" s="91"/>
    </row>
    <row r="32" spans="1:4" ht="16.5" customHeight="1">
      <c r="A32" s="84"/>
      <c r="B32" s="39"/>
      <c r="C32" s="83" t="s">
        <v>126</v>
      </c>
      <c r="D32" s="91"/>
    </row>
    <row r="33" spans="1:4" ht="16.5" customHeight="1">
      <c r="A33" s="84"/>
      <c r="B33" s="39"/>
      <c r="C33" s="83" t="s">
        <v>127</v>
      </c>
      <c r="D33" s="91"/>
    </row>
    <row r="34" spans="1:4" ht="16.5" customHeight="1">
      <c r="A34" s="84"/>
      <c r="B34" s="39"/>
      <c r="C34" s="15" t="s">
        <v>128</v>
      </c>
      <c r="D34" s="100"/>
    </row>
    <row r="35" spans="1:4" ht="15" customHeight="1">
      <c r="A35" s="85" t="s">
        <v>50</v>
      </c>
      <c r="B35" s="99">
        <v>2639232.9</v>
      </c>
      <c r="C35" s="85" t="s">
        <v>51</v>
      </c>
      <c r="D35" s="99">
        <v>2639232.9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scale="71" orientation="landscape" r:id="rId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 pane="bottomLeft" activeCell="D35" sqref="D35"/>
    </sheetView>
  </sheetViews>
  <sheetFormatPr defaultColWidth="9.125" defaultRowHeight="14.25" customHeight="1"/>
  <cols>
    <col min="1" max="1" width="20.125" style="1" customWidth="1"/>
    <col min="2" max="2" width="44" style="1" customWidth="1"/>
    <col min="3" max="7" width="24.125" style="1" customWidth="1"/>
    <col min="8" max="16384" width="9.125" style="1"/>
  </cols>
  <sheetData>
    <row r="1" spans="1:7" ht="14.25" customHeight="1">
      <c r="A1" s="2"/>
      <c r="B1" s="2"/>
      <c r="C1" s="2"/>
      <c r="D1" s="2"/>
      <c r="E1" s="2"/>
      <c r="F1" s="2"/>
      <c r="G1" s="2"/>
    </row>
    <row r="2" spans="1:7" ht="14.25" customHeight="1">
      <c r="D2" s="78"/>
      <c r="F2" s="35"/>
      <c r="G2" s="79" t="s">
        <v>129</v>
      </c>
    </row>
    <row r="3" spans="1:7" ht="41.25" customHeight="1">
      <c r="A3" s="160" t="str">
        <f>"2025"&amp;"年一般公共预算支出预算表（按功能科目分类）"</f>
        <v>2025年一般公共预算支出预算表（按功能科目分类）</v>
      </c>
      <c r="B3" s="160"/>
      <c r="C3" s="160"/>
      <c r="D3" s="160"/>
      <c r="E3" s="160"/>
      <c r="F3" s="160"/>
      <c r="G3" s="160"/>
    </row>
    <row r="4" spans="1:7" ht="18" customHeight="1">
      <c r="A4" s="5" t="str">
        <f>"单位名称："&amp;"昆明市西山区城乡居民社会养老保险局"</f>
        <v>单位名称：昆明市西山区城乡居民社会养老保险局</v>
      </c>
      <c r="F4" s="64"/>
      <c r="G4" s="79" t="s">
        <v>1</v>
      </c>
    </row>
    <row r="5" spans="1:7" ht="20.25" customHeight="1">
      <c r="A5" s="161" t="s">
        <v>130</v>
      </c>
      <c r="B5" s="162"/>
      <c r="C5" s="168" t="s">
        <v>55</v>
      </c>
      <c r="D5" s="163" t="s">
        <v>73</v>
      </c>
      <c r="E5" s="164"/>
      <c r="F5" s="165"/>
      <c r="G5" s="170" t="s">
        <v>74</v>
      </c>
    </row>
    <row r="6" spans="1:7" ht="20.25" customHeight="1">
      <c r="A6" s="80" t="s">
        <v>70</v>
      </c>
      <c r="B6" s="80" t="s">
        <v>71</v>
      </c>
      <c r="C6" s="169"/>
      <c r="D6" s="67" t="s">
        <v>57</v>
      </c>
      <c r="E6" s="67" t="s">
        <v>131</v>
      </c>
      <c r="F6" s="67" t="s">
        <v>132</v>
      </c>
      <c r="G6" s="171"/>
    </row>
    <row r="7" spans="1:7" ht="15" customHeight="1">
      <c r="A7" s="29" t="s">
        <v>80</v>
      </c>
      <c r="B7" s="29" t="s">
        <v>81</v>
      </c>
      <c r="C7" s="29" t="s">
        <v>82</v>
      </c>
      <c r="D7" s="29" t="s">
        <v>83</v>
      </c>
      <c r="E7" s="29" t="s">
        <v>84</v>
      </c>
      <c r="F7" s="29" t="s">
        <v>85</v>
      </c>
      <c r="G7" s="29" t="s">
        <v>86</v>
      </c>
    </row>
    <row r="8" spans="1:7" ht="15" customHeight="1">
      <c r="A8" s="101">
        <v>206</v>
      </c>
      <c r="B8" s="101" t="s">
        <v>219</v>
      </c>
      <c r="C8" s="102">
        <v>60000</v>
      </c>
      <c r="D8" s="103"/>
      <c r="E8" s="103"/>
      <c r="F8" s="103"/>
      <c r="G8" s="103">
        <v>60000</v>
      </c>
    </row>
    <row r="9" spans="1:7" ht="15" customHeight="1">
      <c r="A9" s="104" t="s">
        <v>220</v>
      </c>
      <c r="B9" s="104" t="s">
        <v>221</v>
      </c>
      <c r="C9" s="102">
        <v>60000</v>
      </c>
      <c r="D9" s="103"/>
      <c r="E9" s="103"/>
      <c r="F9" s="103"/>
      <c r="G9" s="103">
        <v>60000</v>
      </c>
    </row>
    <row r="10" spans="1:7" ht="15" customHeight="1">
      <c r="A10" s="105" t="s">
        <v>222</v>
      </c>
      <c r="B10" s="105" t="s">
        <v>223</v>
      </c>
      <c r="C10" s="102">
        <v>60000</v>
      </c>
      <c r="D10" s="103"/>
      <c r="E10" s="103"/>
      <c r="F10" s="103"/>
      <c r="G10" s="103">
        <v>60000</v>
      </c>
    </row>
    <row r="11" spans="1:7" ht="15" customHeight="1">
      <c r="A11" s="101" t="s">
        <v>224</v>
      </c>
      <c r="B11" s="101" t="s">
        <v>225</v>
      </c>
      <c r="C11" s="102">
        <v>2198920.9</v>
      </c>
      <c r="D11" s="103">
        <v>2198920.9</v>
      </c>
      <c r="E11" s="103">
        <v>1971176.6</v>
      </c>
      <c r="F11" s="103">
        <v>227744.3</v>
      </c>
      <c r="G11" s="103"/>
    </row>
    <row r="12" spans="1:7" ht="15" customHeight="1">
      <c r="A12" s="104" t="s">
        <v>226</v>
      </c>
      <c r="B12" s="104" t="s">
        <v>227</v>
      </c>
      <c r="C12" s="102">
        <v>1930900.9</v>
      </c>
      <c r="D12" s="103">
        <v>1930900.9</v>
      </c>
      <c r="E12" s="103">
        <v>1703156.6</v>
      </c>
      <c r="F12" s="103">
        <v>227744.3</v>
      </c>
      <c r="G12" s="103"/>
    </row>
    <row r="13" spans="1:7" ht="15" customHeight="1">
      <c r="A13" s="105" t="s">
        <v>228</v>
      </c>
      <c r="B13" s="105" t="s">
        <v>229</v>
      </c>
      <c r="C13" s="102">
        <v>1930900.9</v>
      </c>
      <c r="D13" s="103">
        <v>1930900.9</v>
      </c>
      <c r="E13" s="103">
        <v>1703156.6</v>
      </c>
      <c r="F13" s="103">
        <v>227744.3</v>
      </c>
      <c r="G13" s="103"/>
    </row>
    <row r="14" spans="1:7" ht="15" customHeight="1">
      <c r="A14" s="104" t="s">
        <v>230</v>
      </c>
      <c r="B14" s="104" t="s">
        <v>231</v>
      </c>
      <c r="C14" s="102">
        <v>268020</v>
      </c>
      <c r="D14" s="103">
        <v>268020</v>
      </c>
      <c r="E14" s="103">
        <v>268020</v>
      </c>
      <c r="F14" s="103"/>
      <c r="G14" s="103"/>
    </row>
    <row r="15" spans="1:7" ht="15" customHeight="1">
      <c r="A15" s="105" t="s">
        <v>232</v>
      </c>
      <c r="B15" s="105" t="s">
        <v>233</v>
      </c>
      <c r="C15" s="102">
        <v>242820</v>
      </c>
      <c r="D15" s="103">
        <v>242820</v>
      </c>
      <c r="E15" s="103">
        <v>242820</v>
      </c>
      <c r="F15" s="103"/>
      <c r="G15" s="103"/>
    </row>
    <row r="16" spans="1:7" ht="15" customHeight="1">
      <c r="A16" s="105" t="s">
        <v>234</v>
      </c>
      <c r="B16" s="105" t="s">
        <v>235</v>
      </c>
      <c r="C16" s="102">
        <v>25200</v>
      </c>
      <c r="D16" s="103">
        <v>25200</v>
      </c>
      <c r="E16" s="103">
        <v>25200</v>
      </c>
      <c r="F16" s="103"/>
      <c r="G16" s="103"/>
    </row>
    <row r="17" spans="1:7" ht="15" customHeight="1">
      <c r="A17" s="101" t="s">
        <v>236</v>
      </c>
      <c r="B17" s="101" t="s">
        <v>237</v>
      </c>
      <c r="C17" s="102">
        <v>178256</v>
      </c>
      <c r="D17" s="103">
        <v>178256</v>
      </c>
      <c r="E17" s="103">
        <v>178256</v>
      </c>
      <c r="F17" s="103"/>
      <c r="G17" s="103"/>
    </row>
    <row r="18" spans="1:7" ht="15" customHeight="1">
      <c r="A18" s="104" t="s">
        <v>238</v>
      </c>
      <c r="B18" s="104" t="s">
        <v>239</v>
      </c>
      <c r="C18" s="102">
        <v>178256</v>
      </c>
      <c r="D18" s="103">
        <v>178256</v>
      </c>
      <c r="E18" s="103">
        <v>178256</v>
      </c>
      <c r="F18" s="103"/>
      <c r="G18" s="103"/>
    </row>
    <row r="19" spans="1:7" ht="15" customHeight="1">
      <c r="A19" s="105" t="s">
        <v>240</v>
      </c>
      <c r="B19" s="105" t="s">
        <v>241</v>
      </c>
      <c r="C19" s="102">
        <v>17414</v>
      </c>
      <c r="D19" s="103">
        <v>17414</v>
      </c>
      <c r="E19" s="103">
        <v>17414</v>
      </c>
      <c r="F19" s="103"/>
      <c r="G19" s="103"/>
    </row>
    <row r="20" spans="1:7" ht="15" customHeight="1">
      <c r="A20" s="105" t="s">
        <v>242</v>
      </c>
      <c r="B20" s="105" t="s">
        <v>243</v>
      </c>
      <c r="C20" s="102">
        <v>87070</v>
      </c>
      <c r="D20" s="103">
        <v>87070</v>
      </c>
      <c r="E20" s="103">
        <v>87070</v>
      </c>
      <c r="F20" s="103"/>
      <c r="G20" s="103"/>
    </row>
    <row r="21" spans="1:7" ht="15" customHeight="1">
      <c r="A21" s="105" t="s">
        <v>244</v>
      </c>
      <c r="B21" s="105" t="s">
        <v>245</v>
      </c>
      <c r="C21" s="102">
        <v>64571</v>
      </c>
      <c r="D21" s="103">
        <v>64571</v>
      </c>
      <c r="E21" s="103">
        <v>64571</v>
      </c>
      <c r="F21" s="103"/>
      <c r="G21" s="103"/>
    </row>
    <row r="22" spans="1:7" ht="15" customHeight="1">
      <c r="A22" s="105" t="s">
        <v>246</v>
      </c>
      <c r="B22" s="105" t="s">
        <v>247</v>
      </c>
      <c r="C22" s="102">
        <v>9201</v>
      </c>
      <c r="D22" s="103">
        <v>9201</v>
      </c>
      <c r="E22" s="103">
        <v>9201</v>
      </c>
      <c r="F22" s="103"/>
      <c r="G22" s="103"/>
    </row>
    <row r="23" spans="1:7" ht="15" customHeight="1">
      <c r="A23" s="101" t="s">
        <v>248</v>
      </c>
      <c r="B23" s="101" t="s">
        <v>249</v>
      </c>
      <c r="C23" s="102">
        <v>202056</v>
      </c>
      <c r="D23" s="103">
        <v>202056</v>
      </c>
      <c r="E23" s="103">
        <v>202056</v>
      </c>
      <c r="F23" s="103"/>
      <c r="G23" s="103"/>
    </row>
    <row r="24" spans="1:7" ht="15" customHeight="1">
      <c r="A24" s="104" t="s">
        <v>250</v>
      </c>
      <c r="B24" s="104" t="s">
        <v>251</v>
      </c>
      <c r="C24" s="102">
        <v>202056</v>
      </c>
      <c r="D24" s="103">
        <v>202056</v>
      </c>
      <c r="E24" s="103">
        <v>202056</v>
      </c>
      <c r="F24" s="103"/>
      <c r="G24" s="103"/>
    </row>
    <row r="25" spans="1:7" ht="15" customHeight="1">
      <c r="A25" s="105" t="s">
        <v>252</v>
      </c>
      <c r="B25" s="105" t="s">
        <v>253</v>
      </c>
      <c r="C25" s="102">
        <v>202056</v>
      </c>
      <c r="D25" s="103">
        <v>202056</v>
      </c>
      <c r="E25" s="103">
        <v>202056</v>
      </c>
      <c r="F25" s="103"/>
      <c r="G25" s="103"/>
    </row>
    <row r="26" spans="1:7" ht="18" customHeight="1">
      <c r="A26" s="166" t="s">
        <v>133</v>
      </c>
      <c r="B26" s="167" t="s">
        <v>133</v>
      </c>
      <c r="C26" s="102">
        <v>2639232.9</v>
      </c>
      <c r="D26" s="103">
        <v>2579232.9</v>
      </c>
      <c r="E26" s="102">
        <v>2351488.6</v>
      </c>
      <c r="F26" s="102">
        <v>227744.3</v>
      </c>
      <c r="G26" s="102">
        <v>60000</v>
      </c>
    </row>
  </sheetData>
  <mergeCells count="6">
    <mergeCell ref="A3:G3"/>
    <mergeCell ref="A5:B5"/>
    <mergeCell ref="D5:F5"/>
    <mergeCell ref="A26:B26"/>
    <mergeCell ref="C5:C6"/>
    <mergeCell ref="G5:G6"/>
  </mergeCells>
  <phoneticPr fontId="16" type="noConversion"/>
  <printOptions horizontalCentered="1"/>
  <pageMargins left="0.37" right="0.37" top="0.56000000000000005" bottom="0.56000000000000005" header="0.48" footer="0.48"/>
  <pageSetup paperSize="9" scale="69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 pane="bottomLeft" activeCell="A9" sqref="A9"/>
    </sheetView>
  </sheetViews>
  <sheetFormatPr defaultColWidth="10.375" defaultRowHeight="14.25" customHeight="1"/>
  <cols>
    <col min="1" max="6" width="28.125" style="1" customWidth="1"/>
    <col min="7" max="16384" width="10.375" style="1"/>
  </cols>
  <sheetData>
    <row r="1" spans="1:6" ht="14.25" customHeight="1">
      <c r="A1" s="2"/>
      <c r="B1" s="2"/>
      <c r="C1" s="2"/>
      <c r="D1" s="2"/>
      <c r="E1" s="2"/>
      <c r="F1" s="2"/>
    </row>
    <row r="2" spans="1:6" ht="14.25" customHeight="1">
      <c r="A2" s="20"/>
      <c r="B2" s="20"/>
      <c r="C2" s="20"/>
      <c r="D2" s="20"/>
      <c r="E2" s="19"/>
      <c r="F2" s="77" t="s">
        <v>134</v>
      </c>
    </row>
    <row r="3" spans="1:6" ht="41.25" customHeight="1">
      <c r="A3" s="172" t="str">
        <f>"2025"&amp;"年一般公共预算“三公”经费支出预算表"</f>
        <v>2025年一般公共预算“三公”经费支出预算表</v>
      </c>
      <c r="B3" s="173"/>
      <c r="C3" s="173"/>
      <c r="D3" s="173"/>
      <c r="E3" s="174"/>
      <c r="F3" s="173"/>
    </row>
    <row r="4" spans="1:6" ht="14.25" customHeight="1">
      <c r="A4" s="175" t="str">
        <f>"单位名称："&amp;"昆明市西山区城乡居民社会养老保险局"</f>
        <v>单位名称：昆明市西山区城乡居民社会养老保险局</v>
      </c>
      <c r="B4" s="176"/>
      <c r="D4" s="20"/>
      <c r="E4" s="19"/>
      <c r="F4" s="30" t="s">
        <v>1</v>
      </c>
    </row>
    <row r="5" spans="1:6" ht="27" customHeight="1">
      <c r="A5" s="138" t="s">
        <v>135</v>
      </c>
      <c r="B5" s="138" t="s">
        <v>136</v>
      </c>
      <c r="C5" s="138" t="s">
        <v>137</v>
      </c>
      <c r="D5" s="138"/>
      <c r="E5" s="177"/>
      <c r="F5" s="138" t="s">
        <v>138</v>
      </c>
    </row>
    <row r="6" spans="1:6" ht="28.5" customHeight="1">
      <c r="A6" s="139"/>
      <c r="B6" s="178"/>
      <c r="C6" s="17" t="s">
        <v>57</v>
      </c>
      <c r="D6" s="17" t="s">
        <v>139</v>
      </c>
      <c r="E6" s="17" t="s">
        <v>140</v>
      </c>
      <c r="F6" s="179"/>
    </row>
    <row r="7" spans="1:6" ht="17.25" customHeight="1">
      <c r="A7" s="26" t="s">
        <v>80</v>
      </c>
      <c r="B7" s="26" t="s">
        <v>81</v>
      </c>
      <c r="C7" s="26" t="s">
        <v>82</v>
      </c>
      <c r="D7" s="26" t="s">
        <v>83</v>
      </c>
      <c r="E7" s="26" t="s">
        <v>84</v>
      </c>
      <c r="F7" s="26" t="s">
        <v>85</v>
      </c>
    </row>
    <row r="8" spans="1:6" ht="17.25" customHeight="1">
      <c r="A8" s="39"/>
      <c r="B8" s="39"/>
      <c r="C8" s="39"/>
      <c r="D8" s="39"/>
      <c r="E8" s="39"/>
      <c r="F8" s="39"/>
    </row>
    <row r="9" spans="1:6" ht="14.25" customHeight="1">
      <c r="A9" s="106" t="s">
        <v>382</v>
      </c>
    </row>
  </sheetData>
  <mergeCells count="6">
    <mergeCell ref="A3:F3"/>
    <mergeCell ref="A4:B4"/>
    <mergeCell ref="C5:E5"/>
    <mergeCell ref="A5:A6"/>
    <mergeCell ref="B5:B6"/>
    <mergeCell ref="F5:F6"/>
  </mergeCells>
  <phoneticPr fontId="16" type="noConversion"/>
  <pageMargins left="0.67" right="0.67" top="0.72" bottom="0.72" header="0.28000000000000003" footer="0.2800000000000000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X56"/>
  <sheetViews>
    <sheetView showZeros="0" workbookViewId="0">
      <pane ySplit="1" topLeftCell="A2" activePane="bottomLeft" state="frozen"/>
      <selection pane="bottomLeft" activeCell="A10" sqref="A10:XFD56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4.2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4" ht="13.5" customHeight="1">
      <c r="B2" s="69"/>
      <c r="C2" s="75"/>
      <c r="E2" s="76"/>
      <c r="F2" s="76"/>
      <c r="G2" s="76"/>
      <c r="H2" s="76"/>
      <c r="I2" s="42"/>
      <c r="J2" s="42"/>
      <c r="K2" s="42"/>
      <c r="L2" s="42"/>
      <c r="M2" s="42"/>
      <c r="N2" s="42"/>
      <c r="R2" s="42"/>
      <c r="V2" s="75"/>
      <c r="X2" s="59" t="s">
        <v>141</v>
      </c>
    </row>
    <row r="3" spans="1:24" ht="45.75" customHeight="1">
      <c r="A3" s="180" t="str">
        <f>"2025"&amp;"年部门基本支出预算表"</f>
        <v>2025年部门基本支出预算表</v>
      </c>
      <c r="B3" s="181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1"/>
      <c r="P3" s="181"/>
      <c r="Q3" s="181"/>
      <c r="R3" s="180"/>
      <c r="S3" s="180"/>
      <c r="T3" s="180"/>
      <c r="U3" s="180"/>
      <c r="V3" s="180"/>
      <c r="W3" s="180"/>
      <c r="X3" s="180"/>
    </row>
    <row r="4" spans="1:24" ht="18.75" customHeight="1">
      <c r="A4" s="182" t="str">
        <f>"单位名称："&amp;"昆明市西山区城乡居民社会养老保险局"</f>
        <v>单位名称：昆明市西山区城乡居民社会养老保险局</v>
      </c>
      <c r="B4" s="183"/>
      <c r="C4" s="184"/>
      <c r="D4" s="184"/>
      <c r="E4" s="184"/>
      <c r="F4" s="184"/>
      <c r="G4" s="184"/>
      <c r="H4" s="184"/>
      <c r="I4" s="43"/>
      <c r="J4" s="43"/>
      <c r="K4" s="43"/>
      <c r="L4" s="43"/>
      <c r="M4" s="43"/>
      <c r="N4" s="43"/>
      <c r="O4" s="56"/>
      <c r="P4" s="56"/>
      <c r="Q4" s="56"/>
      <c r="R4" s="43"/>
      <c r="V4" s="75"/>
      <c r="X4" s="59" t="s">
        <v>1</v>
      </c>
    </row>
    <row r="5" spans="1:24" ht="18" customHeight="1">
      <c r="A5" s="198" t="s">
        <v>142</v>
      </c>
      <c r="B5" s="198" t="s">
        <v>143</v>
      </c>
      <c r="C5" s="198" t="s">
        <v>144</v>
      </c>
      <c r="D5" s="198" t="s">
        <v>145</v>
      </c>
      <c r="E5" s="198" t="s">
        <v>146</v>
      </c>
      <c r="F5" s="198" t="s">
        <v>147</v>
      </c>
      <c r="G5" s="198" t="s">
        <v>148</v>
      </c>
      <c r="H5" s="198" t="s">
        <v>149</v>
      </c>
      <c r="I5" s="185" t="s">
        <v>150</v>
      </c>
      <c r="J5" s="186" t="s">
        <v>150</v>
      </c>
      <c r="K5" s="186"/>
      <c r="L5" s="186"/>
      <c r="M5" s="186"/>
      <c r="N5" s="186"/>
      <c r="O5" s="187"/>
      <c r="P5" s="187"/>
      <c r="Q5" s="187"/>
      <c r="R5" s="188" t="s">
        <v>61</v>
      </c>
      <c r="S5" s="186" t="s">
        <v>62</v>
      </c>
      <c r="T5" s="186"/>
      <c r="U5" s="186"/>
      <c r="V5" s="186"/>
      <c r="W5" s="186"/>
      <c r="X5" s="189"/>
    </row>
    <row r="6" spans="1:24" ht="18" customHeight="1">
      <c r="A6" s="204"/>
      <c r="B6" s="194"/>
      <c r="C6" s="206"/>
      <c r="D6" s="204"/>
      <c r="E6" s="204"/>
      <c r="F6" s="204"/>
      <c r="G6" s="204"/>
      <c r="H6" s="204"/>
      <c r="I6" s="193" t="s">
        <v>151</v>
      </c>
      <c r="J6" s="185" t="s">
        <v>58</v>
      </c>
      <c r="K6" s="186"/>
      <c r="L6" s="186"/>
      <c r="M6" s="186"/>
      <c r="N6" s="189"/>
      <c r="O6" s="190" t="s">
        <v>152</v>
      </c>
      <c r="P6" s="187"/>
      <c r="Q6" s="191"/>
      <c r="R6" s="198" t="s">
        <v>61</v>
      </c>
      <c r="S6" s="185" t="s">
        <v>62</v>
      </c>
      <c r="T6" s="188" t="s">
        <v>64</v>
      </c>
      <c r="U6" s="186" t="s">
        <v>62</v>
      </c>
      <c r="V6" s="188" t="s">
        <v>66</v>
      </c>
      <c r="W6" s="188" t="s">
        <v>67</v>
      </c>
      <c r="X6" s="192" t="s">
        <v>68</v>
      </c>
    </row>
    <row r="7" spans="1:24" ht="19.5" customHeight="1">
      <c r="A7" s="194"/>
      <c r="B7" s="194"/>
      <c r="C7" s="194"/>
      <c r="D7" s="194"/>
      <c r="E7" s="194"/>
      <c r="F7" s="194"/>
      <c r="G7" s="194"/>
      <c r="H7" s="194"/>
      <c r="I7" s="194"/>
      <c r="J7" s="196" t="s">
        <v>153</v>
      </c>
      <c r="K7" s="198" t="s">
        <v>154</v>
      </c>
      <c r="L7" s="198" t="s">
        <v>155</v>
      </c>
      <c r="M7" s="198" t="s">
        <v>156</v>
      </c>
      <c r="N7" s="198" t="s">
        <v>157</v>
      </c>
      <c r="O7" s="198" t="s">
        <v>58</v>
      </c>
      <c r="P7" s="198" t="s">
        <v>59</v>
      </c>
      <c r="Q7" s="198" t="s">
        <v>60</v>
      </c>
      <c r="R7" s="194"/>
      <c r="S7" s="198" t="s">
        <v>57</v>
      </c>
      <c r="T7" s="198" t="s">
        <v>64</v>
      </c>
      <c r="U7" s="198" t="s">
        <v>158</v>
      </c>
      <c r="V7" s="198" t="s">
        <v>66</v>
      </c>
      <c r="W7" s="198" t="s">
        <v>67</v>
      </c>
      <c r="X7" s="198" t="s">
        <v>68</v>
      </c>
    </row>
    <row r="8" spans="1:24" ht="37.5" customHeight="1">
      <c r="A8" s="195"/>
      <c r="B8" s="205"/>
      <c r="C8" s="195"/>
      <c r="D8" s="195"/>
      <c r="E8" s="195"/>
      <c r="F8" s="195"/>
      <c r="G8" s="195"/>
      <c r="H8" s="195"/>
      <c r="I8" s="195"/>
      <c r="J8" s="197" t="s">
        <v>57</v>
      </c>
      <c r="K8" s="199" t="s">
        <v>159</v>
      </c>
      <c r="L8" s="199" t="s">
        <v>155</v>
      </c>
      <c r="M8" s="199" t="s">
        <v>156</v>
      </c>
      <c r="N8" s="199" t="s">
        <v>157</v>
      </c>
      <c r="O8" s="199" t="s">
        <v>155</v>
      </c>
      <c r="P8" s="199" t="s">
        <v>156</v>
      </c>
      <c r="Q8" s="199" t="s">
        <v>157</v>
      </c>
      <c r="R8" s="199" t="s">
        <v>61</v>
      </c>
      <c r="S8" s="199" t="s">
        <v>57</v>
      </c>
      <c r="T8" s="199" t="s">
        <v>64</v>
      </c>
      <c r="U8" s="199" t="s">
        <v>158</v>
      </c>
      <c r="V8" s="199" t="s">
        <v>66</v>
      </c>
      <c r="W8" s="199" t="s">
        <v>67</v>
      </c>
      <c r="X8" s="199" t="s">
        <v>68</v>
      </c>
    </row>
    <row r="9" spans="1:24" ht="14.25" customHeight="1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>
        <v>6</v>
      </c>
      <c r="G9" s="73">
        <v>7</v>
      </c>
      <c r="H9" s="73">
        <v>8</v>
      </c>
      <c r="I9" s="73">
        <v>9</v>
      </c>
      <c r="J9" s="73">
        <v>10</v>
      </c>
      <c r="K9" s="73">
        <v>11</v>
      </c>
      <c r="L9" s="73">
        <v>12</v>
      </c>
      <c r="M9" s="73">
        <v>13</v>
      </c>
      <c r="N9" s="73">
        <v>14</v>
      </c>
      <c r="O9" s="73">
        <v>15</v>
      </c>
      <c r="P9" s="73">
        <v>16</v>
      </c>
      <c r="Q9" s="73">
        <v>17</v>
      </c>
      <c r="R9" s="73">
        <v>18</v>
      </c>
      <c r="S9" s="73">
        <v>19</v>
      </c>
      <c r="T9" s="73">
        <v>20</v>
      </c>
      <c r="U9" s="73">
        <v>21</v>
      </c>
      <c r="V9" s="73">
        <v>22</v>
      </c>
      <c r="W9" s="73">
        <v>23</v>
      </c>
      <c r="X9" s="73">
        <v>24</v>
      </c>
    </row>
    <row r="10" spans="1:24" ht="14.25" customHeight="1">
      <c r="A10" s="73" t="s">
        <v>323</v>
      </c>
      <c r="B10" s="107" t="s">
        <v>321</v>
      </c>
      <c r="C10" s="108" t="s">
        <v>254</v>
      </c>
      <c r="D10" s="109" t="s">
        <v>322</v>
      </c>
      <c r="E10" s="109" t="s">
        <v>228</v>
      </c>
      <c r="F10" s="109" t="s">
        <v>229</v>
      </c>
      <c r="G10" s="109" t="s">
        <v>255</v>
      </c>
      <c r="H10" s="109" t="s">
        <v>256</v>
      </c>
      <c r="I10" s="110">
        <v>350000</v>
      </c>
      <c r="J10" s="110">
        <v>350000</v>
      </c>
      <c r="K10" s="111"/>
      <c r="L10" s="111"/>
      <c r="M10" s="110">
        <v>350000</v>
      </c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</row>
    <row r="11" spans="1:24" ht="14.25" customHeight="1">
      <c r="A11" s="73" t="s">
        <v>323</v>
      </c>
      <c r="B11" s="107" t="s">
        <v>218</v>
      </c>
      <c r="C11" s="108" t="s">
        <v>254</v>
      </c>
      <c r="D11" s="109" t="s">
        <v>257</v>
      </c>
      <c r="E11" s="109" t="s">
        <v>228</v>
      </c>
      <c r="F11" s="109" t="s">
        <v>229</v>
      </c>
      <c r="G11" s="109" t="s">
        <v>258</v>
      </c>
      <c r="H11" s="109" t="s">
        <v>259</v>
      </c>
      <c r="I11" s="110">
        <v>180000</v>
      </c>
      <c r="J11" s="110">
        <v>180000</v>
      </c>
      <c r="K11" s="111"/>
      <c r="L11" s="111"/>
      <c r="M11" s="110">
        <v>180000</v>
      </c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24" ht="14.25" customHeight="1">
      <c r="A12" s="73" t="s">
        <v>323</v>
      </c>
      <c r="B12" s="107" t="s">
        <v>218</v>
      </c>
      <c r="C12" s="108" t="s">
        <v>260</v>
      </c>
      <c r="D12" s="109" t="s">
        <v>261</v>
      </c>
      <c r="E12" s="109" t="s">
        <v>228</v>
      </c>
      <c r="F12" s="109" t="s">
        <v>229</v>
      </c>
      <c r="G12" s="109" t="s">
        <v>262</v>
      </c>
      <c r="H12" s="109" t="s">
        <v>261</v>
      </c>
      <c r="I12" s="110">
        <v>1563.6</v>
      </c>
      <c r="J12" s="110">
        <v>1563.6</v>
      </c>
      <c r="K12" s="111"/>
      <c r="L12" s="111"/>
      <c r="M12" s="110">
        <v>1563.6</v>
      </c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</row>
    <row r="13" spans="1:24" ht="14.25" customHeight="1">
      <c r="A13" s="73" t="s">
        <v>323</v>
      </c>
      <c r="B13" s="107" t="s">
        <v>218</v>
      </c>
      <c r="C13" s="108" t="s">
        <v>260</v>
      </c>
      <c r="D13" s="109" t="s">
        <v>261</v>
      </c>
      <c r="E13" s="109" t="s">
        <v>228</v>
      </c>
      <c r="F13" s="109" t="s">
        <v>229</v>
      </c>
      <c r="G13" s="109" t="s">
        <v>262</v>
      </c>
      <c r="H13" s="109" t="s">
        <v>261</v>
      </c>
      <c r="I13" s="110">
        <v>7510.32</v>
      </c>
      <c r="J13" s="110">
        <v>7510.32</v>
      </c>
      <c r="K13" s="111"/>
      <c r="L13" s="111"/>
      <c r="M13" s="110">
        <v>7510.32</v>
      </c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</row>
    <row r="14" spans="1:24" ht="14.25" customHeight="1">
      <c r="A14" s="73" t="s">
        <v>323</v>
      </c>
      <c r="B14" s="107" t="s">
        <v>218</v>
      </c>
      <c r="C14" s="108" t="s">
        <v>263</v>
      </c>
      <c r="D14" s="109" t="s">
        <v>264</v>
      </c>
      <c r="E14" s="109" t="s">
        <v>228</v>
      </c>
      <c r="F14" s="109" t="s">
        <v>229</v>
      </c>
      <c r="G14" s="109" t="s">
        <v>265</v>
      </c>
      <c r="H14" s="109" t="s">
        <v>266</v>
      </c>
      <c r="I14" s="110">
        <v>375516</v>
      </c>
      <c r="J14" s="110">
        <v>375516</v>
      </c>
      <c r="K14" s="111"/>
      <c r="L14" s="111"/>
      <c r="M14" s="110">
        <v>375516</v>
      </c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</row>
    <row r="15" spans="1:24" ht="14.25" customHeight="1">
      <c r="A15" s="73" t="s">
        <v>323</v>
      </c>
      <c r="B15" s="107" t="s">
        <v>218</v>
      </c>
      <c r="C15" s="108" t="s">
        <v>263</v>
      </c>
      <c r="D15" s="109" t="s">
        <v>264</v>
      </c>
      <c r="E15" s="109" t="s">
        <v>228</v>
      </c>
      <c r="F15" s="109" t="s">
        <v>229</v>
      </c>
      <c r="G15" s="109" t="s">
        <v>267</v>
      </c>
      <c r="H15" s="109" t="s">
        <v>268</v>
      </c>
      <c r="I15" s="110">
        <v>192588</v>
      </c>
      <c r="J15" s="110">
        <v>192588</v>
      </c>
      <c r="K15" s="111"/>
      <c r="L15" s="111"/>
      <c r="M15" s="110">
        <v>192588</v>
      </c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</row>
    <row r="16" spans="1:24" ht="14.25" customHeight="1">
      <c r="A16" s="73" t="s">
        <v>323</v>
      </c>
      <c r="B16" s="107" t="s">
        <v>218</v>
      </c>
      <c r="C16" s="108" t="s">
        <v>263</v>
      </c>
      <c r="D16" s="109" t="s">
        <v>264</v>
      </c>
      <c r="E16" s="109" t="s">
        <v>228</v>
      </c>
      <c r="F16" s="109" t="s">
        <v>229</v>
      </c>
      <c r="G16" s="109" t="s">
        <v>255</v>
      </c>
      <c r="H16" s="109" t="s">
        <v>256</v>
      </c>
      <c r="I16" s="110">
        <v>31293</v>
      </c>
      <c r="J16" s="110">
        <v>31293</v>
      </c>
      <c r="K16" s="111"/>
      <c r="L16" s="111"/>
      <c r="M16" s="110">
        <v>31293</v>
      </c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</row>
    <row r="17" spans="1:24" ht="14.25" customHeight="1">
      <c r="A17" s="73" t="s">
        <v>323</v>
      </c>
      <c r="B17" s="107" t="s">
        <v>218</v>
      </c>
      <c r="C17" s="108" t="s">
        <v>263</v>
      </c>
      <c r="D17" s="109" t="s">
        <v>264</v>
      </c>
      <c r="E17" s="109" t="s">
        <v>228</v>
      </c>
      <c r="F17" s="109" t="s">
        <v>229</v>
      </c>
      <c r="G17" s="109" t="s">
        <v>258</v>
      </c>
      <c r="H17" s="109" t="s">
        <v>259</v>
      </c>
      <c r="I17" s="110">
        <v>180840</v>
      </c>
      <c r="J17" s="110">
        <v>180840</v>
      </c>
      <c r="K17" s="111"/>
      <c r="L17" s="111"/>
      <c r="M17" s="110">
        <v>180840</v>
      </c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</row>
    <row r="18" spans="1:24" ht="14.25" customHeight="1">
      <c r="A18" s="73" t="s">
        <v>323</v>
      </c>
      <c r="B18" s="107" t="s">
        <v>218</v>
      </c>
      <c r="C18" s="108" t="s">
        <v>263</v>
      </c>
      <c r="D18" s="109" t="s">
        <v>264</v>
      </c>
      <c r="E18" s="109" t="s">
        <v>228</v>
      </c>
      <c r="F18" s="109" t="s">
        <v>229</v>
      </c>
      <c r="G18" s="109" t="s">
        <v>258</v>
      </c>
      <c r="H18" s="109" t="s">
        <v>259</v>
      </c>
      <c r="I18" s="110">
        <v>96480</v>
      </c>
      <c r="J18" s="110">
        <v>96480</v>
      </c>
      <c r="K18" s="111"/>
      <c r="L18" s="111"/>
      <c r="M18" s="110">
        <v>96480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ht="14.25" customHeight="1">
      <c r="A19" s="73" t="s">
        <v>323</v>
      </c>
      <c r="B19" s="107" t="s">
        <v>218</v>
      </c>
      <c r="C19" s="108" t="s">
        <v>269</v>
      </c>
      <c r="D19" s="109" t="s">
        <v>253</v>
      </c>
      <c r="E19" s="109" t="s">
        <v>252</v>
      </c>
      <c r="F19" s="109" t="s">
        <v>253</v>
      </c>
      <c r="G19" s="109" t="s">
        <v>270</v>
      </c>
      <c r="H19" s="109" t="s">
        <v>253</v>
      </c>
      <c r="I19" s="110">
        <v>202056</v>
      </c>
      <c r="J19" s="110">
        <v>202056</v>
      </c>
      <c r="K19" s="111"/>
      <c r="L19" s="111"/>
      <c r="M19" s="110">
        <v>202056</v>
      </c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</row>
    <row r="20" spans="1:24" ht="14.25" customHeight="1">
      <c r="A20" s="73" t="s">
        <v>323</v>
      </c>
      <c r="B20" s="107" t="s">
        <v>218</v>
      </c>
      <c r="C20" s="108" t="s">
        <v>271</v>
      </c>
      <c r="D20" s="109" t="s">
        <v>272</v>
      </c>
      <c r="E20" s="109" t="s">
        <v>228</v>
      </c>
      <c r="F20" s="109" t="s">
        <v>229</v>
      </c>
      <c r="G20" s="109" t="s">
        <v>273</v>
      </c>
      <c r="H20" s="109" t="s">
        <v>274</v>
      </c>
      <c r="I20" s="110">
        <v>15600</v>
      </c>
      <c r="J20" s="110">
        <v>15600</v>
      </c>
      <c r="K20" s="111"/>
      <c r="L20" s="111"/>
      <c r="M20" s="110">
        <v>15600</v>
      </c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</row>
    <row r="21" spans="1:24" ht="14.25" customHeight="1">
      <c r="A21" s="73" t="s">
        <v>323</v>
      </c>
      <c r="B21" s="107" t="s">
        <v>218</v>
      </c>
      <c r="C21" s="108" t="s">
        <v>275</v>
      </c>
      <c r="D21" s="109" t="s">
        <v>276</v>
      </c>
      <c r="E21" s="109" t="s">
        <v>228</v>
      </c>
      <c r="F21" s="109" t="s">
        <v>229</v>
      </c>
      <c r="G21" s="109" t="s">
        <v>277</v>
      </c>
      <c r="H21" s="109" t="s">
        <v>278</v>
      </c>
      <c r="I21" s="110">
        <v>8914.3799999999992</v>
      </c>
      <c r="J21" s="110">
        <v>8914.3799999999992</v>
      </c>
      <c r="K21" s="111"/>
      <c r="L21" s="111"/>
      <c r="M21" s="110">
        <v>8914.3799999999992</v>
      </c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</row>
    <row r="22" spans="1:24" ht="14.25" customHeight="1">
      <c r="A22" s="73" t="s">
        <v>323</v>
      </c>
      <c r="B22" s="107" t="s">
        <v>218</v>
      </c>
      <c r="C22" s="108" t="s">
        <v>279</v>
      </c>
      <c r="D22" s="109" t="s">
        <v>280</v>
      </c>
      <c r="E22" s="109" t="s">
        <v>228</v>
      </c>
      <c r="F22" s="109" t="s">
        <v>229</v>
      </c>
      <c r="G22" s="109" t="s">
        <v>255</v>
      </c>
      <c r="H22" s="109" t="s">
        <v>256</v>
      </c>
      <c r="I22" s="110">
        <v>48000</v>
      </c>
      <c r="J22" s="110">
        <v>48000</v>
      </c>
      <c r="K22" s="111"/>
      <c r="L22" s="111"/>
      <c r="M22" s="110">
        <v>48000</v>
      </c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</row>
    <row r="23" spans="1:24" ht="14.25" customHeight="1">
      <c r="A23" s="73" t="s">
        <v>323</v>
      </c>
      <c r="B23" s="107" t="s">
        <v>218</v>
      </c>
      <c r="C23" s="108" t="s">
        <v>279</v>
      </c>
      <c r="D23" s="109" t="s">
        <v>280</v>
      </c>
      <c r="E23" s="109" t="s">
        <v>228</v>
      </c>
      <c r="F23" s="109" t="s">
        <v>229</v>
      </c>
      <c r="G23" s="109" t="s">
        <v>255</v>
      </c>
      <c r="H23" s="109" t="s">
        <v>256</v>
      </c>
      <c r="I23" s="110">
        <v>40000</v>
      </c>
      <c r="J23" s="110">
        <v>40000</v>
      </c>
      <c r="K23" s="111"/>
      <c r="L23" s="111"/>
      <c r="M23" s="110">
        <v>40000</v>
      </c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</row>
    <row r="24" spans="1:24" ht="14.25" customHeight="1">
      <c r="A24" s="73" t="s">
        <v>323</v>
      </c>
      <c r="B24" s="107" t="s">
        <v>218</v>
      </c>
      <c r="C24" s="108" t="s">
        <v>281</v>
      </c>
      <c r="D24" s="109" t="s">
        <v>282</v>
      </c>
      <c r="E24" s="109" t="s">
        <v>228</v>
      </c>
      <c r="F24" s="109" t="s">
        <v>229</v>
      </c>
      <c r="G24" s="109" t="s">
        <v>273</v>
      </c>
      <c r="H24" s="109" t="s">
        <v>274</v>
      </c>
      <c r="I24" s="110">
        <v>45600</v>
      </c>
      <c r="J24" s="110">
        <v>45600</v>
      </c>
      <c r="K24" s="111"/>
      <c r="L24" s="111"/>
      <c r="M24" s="110">
        <v>45600</v>
      </c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</row>
    <row r="25" spans="1:24" ht="14.25" customHeight="1">
      <c r="A25" s="73" t="s">
        <v>323</v>
      </c>
      <c r="B25" s="107" t="s">
        <v>218</v>
      </c>
      <c r="C25" s="108" t="s">
        <v>283</v>
      </c>
      <c r="D25" s="109" t="s">
        <v>284</v>
      </c>
      <c r="E25" s="109" t="s">
        <v>232</v>
      </c>
      <c r="F25" s="109" t="s">
        <v>233</v>
      </c>
      <c r="G25" s="109" t="s">
        <v>285</v>
      </c>
      <c r="H25" s="109" t="s">
        <v>286</v>
      </c>
      <c r="I25" s="110">
        <v>242820</v>
      </c>
      <c r="J25" s="110">
        <v>242820</v>
      </c>
      <c r="K25" s="111"/>
      <c r="L25" s="111"/>
      <c r="M25" s="110">
        <v>242820</v>
      </c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</row>
    <row r="26" spans="1:24" ht="14.25" customHeight="1">
      <c r="A26" s="73" t="s">
        <v>323</v>
      </c>
      <c r="B26" s="107" t="s">
        <v>218</v>
      </c>
      <c r="C26" s="108" t="s">
        <v>283</v>
      </c>
      <c r="D26" s="109" t="s">
        <v>284</v>
      </c>
      <c r="E26" s="109" t="s">
        <v>240</v>
      </c>
      <c r="F26" s="109" t="s">
        <v>241</v>
      </c>
      <c r="G26" s="109" t="s">
        <v>287</v>
      </c>
      <c r="H26" s="109" t="s">
        <v>288</v>
      </c>
      <c r="I26" s="110">
        <v>17414</v>
      </c>
      <c r="J26" s="110">
        <v>17414</v>
      </c>
      <c r="K26" s="111"/>
      <c r="L26" s="111"/>
      <c r="M26" s="110">
        <v>17414</v>
      </c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</row>
    <row r="27" spans="1:24" ht="14.25" customHeight="1">
      <c r="A27" s="73" t="s">
        <v>323</v>
      </c>
      <c r="B27" s="107" t="s">
        <v>218</v>
      </c>
      <c r="C27" s="108" t="s">
        <v>283</v>
      </c>
      <c r="D27" s="109" t="s">
        <v>284</v>
      </c>
      <c r="E27" s="109" t="s">
        <v>244</v>
      </c>
      <c r="F27" s="109" t="s">
        <v>245</v>
      </c>
      <c r="G27" s="109" t="s">
        <v>289</v>
      </c>
      <c r="H27" s="109" t="s">
        <v>290</v>
      </c>
      <c r="I27" s="110">
        <v>64571</v>
      </c>
      <c r="J27" s="110">
        <v>64571</v>
      </c>
      <c r="K27" s="111"/>
      <c r="L27" s="111"/>
      <c r="M27" s="110">
        <v>64571</v>
      </c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</row>
    <row r="28" spans="1:24" ht="14.25" customHeight="1">
      <c r="A28" s="73" t="s">
        <v>323</v>
      </c>
      <c r="B28" s="107" t="s">
        <v>218</v>
      </c>
      <c r="C28" s="108" t="s">
        <v>283</v>
      </c>
      <c r="D28" s="109" t="s">
        <v>284</v>
      </c>
      <c r="E28" s="109" t="s">
        <v>228</v>
      </c>
      <c r="F28" s="109" t="s">
        <v>229</v>
      </c>
      <c r="G28" s="109" t="s">
        <v>291</v>
      </c>
      <c r="H28" s="109" t="s">
        <v>292</v>
      </c>
      <c r="I28" s="110">
        <v>7644.6</v>
      </c>
      <c r="J28" s="110">
        <v>7644.6</v>
      </c>
      <c r="K28" s="111"/>
      <c r="L28" s="111"/>
      <c r="M28" s="110">
        <v>7644.6</v>
      </c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  <row r="29" spans="1:24" ht="14.25" customHeight="1">
      <c r="A29" s="73" t="s">
        <v>323</v>
      </c>
      <c r="B29" s="107" t="s">
        <v>218</v>
      </c>
      <c r="C29" s="108" t="s">
        <v>283</v>
      </c>
      <c r="D29" s="109" t="s">
        <v>284</v>
      </c>
      <c r="E29" s="109" t="s">
        <v>246</v>
      </c>
      <c r="F29" s="109" t="s">
        <v>247</v>
      </c>
      <c r="G29" s="109" t="s">
        <v>291</v>
      </c>
      <c r="H29" s="109" t="s">
        <v>292</v>
      </c>
      <c r="I29" s="110">
        <v>6201</v>
      </c>
      <c r="J29" s="110">
        <v>6201</v>
      </c>
      <c r="K29" s="111"/>
      <c r="L29" s="111"/>
      <c r="M29" s="110">
        <v>6201</v>
      </c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24" ht="14.25" customHeight="1">
      <c r="A30" s="73" t="s">
        <v>323</v>
      </c>
      <c r="B30" s="107" t="s">
        <v>218</v>
      </c>
      <c r="C30" s="108" t="s">
        <v>283</v>
      </c>
      <c r="D30" s="109" t="s">
        <v>284</v>
      </c>
      <c r="E30" s="109" t="s">
        <v>246</v>
      </c>
      <c r="F30" s="109" t="s">
        <v>247</v>
      </c>
      <c r="G30" s="109" t="s">
        <v>291</v>
      </c>
      <c r="H30" s="109" t="s">
        <v>292</v>
      </c>
      <c r="I30" s="110">
        <v>3000</v>
      </c>
      <c r="J30" s="110">
        <v>3000</v>
      </c>
      <c r="K30" s="111"/>
      <c r="L30" s="111"/>
      <c r="M30" s="110">
        <v>3000</v>
      </c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</row>
    <row r="31" spans="1:24" ht="14.25" customHeight="1">
      <c r="A31" s="73" t="s">
        <v>323</v>
      </c>
      <c r="B31" s="107" t="s">
        <v>218</v>
      </c>
      <c r="C31" s="108" t="s">
        <v>283</v>
      </c>
      <c r="D31" s="109" t="s">
        <v>284</v>
      </c>
      <c r="E31" s="109" t="s">
        <v>242</v>
      </c>
      <c r="F31" s="109" t="s">
        <v>243</v>
      </c>
      <c r="G31" s="109" t="s">
        <v>287</v>
      </c>
      <c r="H31" s="109" t="s">
        <v>288</v>
      </c>
      <c r="I31" s="110">
        <v>87070</v>
      </c>
      <c r="J31" s="110">
        <v>87070</v>
      </c>
      <c r="K31" s="111"/>
      <c r="L31" s="111"/>
      <c r="M31" s="110">
        <v>87070</v>
      </c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</row>
    <row r="32" spans="1:24" ht="14.25" customHeight="1">
      <c r="A32" s="73" t="s">
        <v>323</v>
      </c>
      <c r="B32" s="107" t="s">
        <v>218</v>
      </c>
      <c r="C32" s="108" t="s">
        <v>293</v>
      </c>
      <c r="D32" s="109" t="s">
        <v>294</v>
      </c>
      <c r="E32" s="109" t="s">
        <v>228</v>
      </c>
      <c r="F32" s="109" t="s">
        <v>229</v>
      </c>
      <c r="G32" s="109" t="s">
        <v>295</v>
      </c>
      <c r="H32" s="109" t="s">
        <v>296</v>
      </c>
      <c r="I32" s="110">
        <v>600</v>
      </c>
      <c r="J32" s="110">
        <v>600</v>
      </c>
      <c r="K32" s="111"/>
      <c r="L32" s="111"/>
      <c r="M32" s="110">
        <v>600</v>
      </c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</row>
    <row r="33" spans="1:24" ht="14.25" customHeight="1">
      <c r="A33" s="73" t="s">
        <v>323</v>
      </c>
      <c r="B33" s="107" t="s">
        <v>218</v>
      </c>
      <c r="C33" s="108" t="s">
        <v>297</v>
      </c>
      <c r="D33" s="109" t="s">
        <v>298</v>
      </c>
      <c r="E33" s="109" t="s">
        <v>228</v>
      </c>
      <c r="F33" s="109" t="s">
        <v>229</v>
      </c>
      <c r="G33" s="109" t="s">
        <v>265</v>
      </c>
      <c r="H33" s="109" t="s">
        <v>266</v>
      </c>
      <c r="I33" s="110">
        <v>78180</v>
      </c>
      <c r="J33" s="110">
        <v>78180</v>
      </c>
      <c r="K33" s="111"/>
      <c r="L33" s="111"/>
      <c r="M33" s="110">
        <v>78180</v>
      </c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</row>
    <row r="34" spans="1:24" ht="14.25" customHeight="1">
      <c r="A34" s="73" t="s">
        <v>323</v>
      </c>
      <c r="B34" s="107" t="s">
        <v>218</v>
      </c>
      <c r="C34" s="108" t="s">
        <v>297</v>
      </c>
      <c r="D34" s="109" t="s">
        <v>298</v>
      </c>
      <c r="E34" s="109" t="s">
        <v>228</v>
      </c>
      <c r="F34" s="109" t="s">
        <v>229</v>
      </c>
      <c r="G34" s="109" t="s">
        <v>267</v>
      </c>
      <c r="H34" s="109" t="s">
        <v>268</v>
      </c>
      <c r="I34" s="110">
        <v>21600</v>
      </c>
      <c r="J34" s="110">
        <v>21600</v>
      </c>
      <c r="K34" s="111"/>
      <c r="L34" s="111"/>
      <c r="M34" s="110">
        <v>21600</v>
      </c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</row>
    <row r="35" spans="1:24" ht="14.25" customHeight="1">
      <c r="A35" s="73" t="s">
        <v>323</v>
      </c>
      <c r="B35" s="107" t="s">
        <v>218</v>
      </c>
      <c r="C35" s="108" t="s">
        <v>297</v>
      </c>
      <c r="D35" s="109" t="s">
        <v>298</v>
      </c>
      <c r="E35" s="109" t="s">
        <v>228</v>
      </c>
      <c r="F35" s="109" t="s">
        <v>229</v>
      </c>
      <c r="G35" s="109" t="s">
        <v>267</v>
      </c>
      <c r="H35" s="109" t="s">
        <v>268</v>
      </c>
      <c r="I35" s="110">
        <v>94500</v>
      </c>
      <c r="J35" s="110">
        <v>94500</v>
      </c>
      <c r="K35" s="111"/>
      <c r="L35" s="111"/>
      <c r="M35" s="110">
        <v>94500</v>
      </c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</row>
    <row r="36" spans="1:24" ht="14.25" customHeight="1">
      <c r="A36" s="73" t="s">
        <v>323</v>
      </c>
      <c r="B36" s="107" t="s">
        <v>218</v>
      </c>
      <c r="C36" s="108" t="s">
        <v>297</v>
      </c>
      <c r="D36" s="109" t="s">
        <v>298</v>
      </c>
      <c r="E36" s="109" t="s">
        <v>228</v>
      </c>
      <c r="F36" s="109" t="s">
        <v>229</v>
      </c>
      <c r="G36" s="109" t="s">
        <v>255</v>
      </c>
      <c r="H36" s="109" t="s">
        <v>256</v>
      </c>
      <c r="I36" s="110">
        <v>6515</v>
      </c>
      <c r="J36" s="110">
        <v>6515</v>
      </c>
      <c r="K36" s="111"/>
      <c r="L36" s="111"/>
      <c r="M36" s="110">
        <v>6515</v>
      </c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</row>
    <row r="37" spans="1:24" ht="14.25" customHeight="1">
      <c r="A37" s="73" t="s">
        <v>323</v>
      </c>
      <c r="B37" s="107" t="s">
        <v>218</v>
      </c>
      <c r="C37" s="108" t="s">
        <v>299</v>
      </c>
      <c r="D37" s="109" t="s">
        <v>300</v>
      </c>
      <c r="E37" s="109" t="s">
        <v>228</v>
      </c>
      <c r="F37" s="109" t="s">
        <v>229</v>
      </c>
      <c r="G37" s="109" t="s">
        <v>301</v>
      </c>
      <c r="H37" s="109" t="s">
        <v>302</v>
      </c>
      <c r="I37" s="110">
        <v>2400</v>
      </c>
      <c r="J37" s="110">
        <v>2400</v>
      </c>
      <c r="K37" s="111"/>
      <c r="L37" s="111"/>
      <c r="M37" s="110">
        <v>2400</v>
      </c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</row>
    <row r="38" spans="1:24" ht="14.25" customHeight="1">
      <c r="A38" s="73" t="s">
        <v>323</v>
      </c>
      <c r="B38" s="107" t="s">
        <v>218</v>
      </c>
      <c r="C38" s="108" t="s">
        <v>303</v>
      </c>
      <c r="D38" s="109" t="s">
        <v>304</v>
      </c>
      <c r="E38" s="109" t="s">
        <v>234</v>
      </c>
      <c r="F38" s="109" t="s">
        <v>235</v>
      </c>
      <c r="G38" s="109" t="s">
        <v>305</v>
      </c>
      <c r="H38" s="109" t="s">
        <v>306</v>
      </c>
      <c r="I38" s="110">
        <v>14400</v>
      </c>
      <c r="J38" s="110">
        <v>14400</v>
      </c>
      <c r="K38" s="111"/>
      <c r="L38" s="111"/>
      <c r="M38" s="110">
        <v>14400</v>
      </c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</row>
    <row r="39" spans="1:24" ht="14.25" customHeight="1">
      <c r="A39" s="73" t="s">
        <v>323</v>
      </c>
      <c r="B39" s="107" t="s">
        <v>218</v>
      </c>
      <c r="C39" s="108" t="s">
        <v>303</v>
      </c>
      <c r="D39" s="109" t="s">
        <v>304</v>
      </c>
      <c r="E39" s="109" t="s">
        <v>234</v>
      </c>
      <c r="F39" s="109" t="s">
        <v>235</v>
      </c>
      <c r="G39" s="109" t="s">
        <v>305</v>
      </c>
      <c r="H39" s="109" t="s">
        <v>306</v>
      </c>
      <c r="I39" s="110">
        <v>10800</v>
      </c>
      <c r="J39" s="110">
        <v>10800</v>
      </c>
      <c r="K39" s="111"/>
      <c r="L39" s="111"/>
      <c r="M39" s="110">
        <v>10800</v>
      </c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</row>
    <row r="40" spans="1:24" ht="14.25" customHeight="1">
      <c r="A40" s="73" t="s">
        <v>323</v>
      </c>
      <c r="B40" s="107" t="s">
        <v>218</v>
      </c>
      <c r="C40" s="108" t="s">
        <v>307</v>
      </c>
      <c r="D40" s="109" t="s">
        <v>308</v>
      </c>
      <c r="E40" s="109" t="s">
        <v>228</v>
      </c>
      <c r="F40" s="109" t="s">
        <v>229</v>
      </c>
      <c r="G40" s="109" t="s">
        <v>295</v>
      </c>
      <c r="H40" s="109" t="s">
        <v>296</v>
      </c>
      <c r="I40" s="110">
        <v>5500</v>
      </c>
      <c r="J40" s="110">
        <v>5500</v>
      </c>
      <c r="K40" s="111"/>
      <c r="L40" s="111"/>
      <c r="M40" s="110">
        <v>5500</v>
      </c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</row>
    <row r="41" spans="1:24" ht="14.25" customHeight="1">
      <c r="A41" s="73" t="s">
        <v>323</v>
      </c>
      <c r="B41" s="107" t="s">
        <v>218</v>
      </c>
      <c r="C41" s="108" t="s">
        <v>307</v>
      </c>
      <c r="D41" s="109" t="s">
        <v>308</v>
      </c>
      <c r="E41" s="109" t="s">
        <v>228</v>
      </c>
      <c r="F41" s="109" t="s">
        <v>229</v>
      </c>
      <c r="G41" s="109" t="s">
        <v>309</v>
      </c>
      <c r="H41" s="109" t="s">
        <v>310</v>
      </c>
      <c r="I41" s="110">
        <v>800</v>
      </c>
      <c r="J41" s="110">
        <v>800</v>
      </c>
      <c r="K41" s="111"/>
      <c r="L41" s="111"/>
      <c r="M41" s="110">
        <v>800</v>
      </c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</row>
    <row r="42" spans="1:24" ht="14.25" customHeight="1">
      <c r="A42" s="73" t="s">
        <v>323</v>
      </c>
      <c r="B42" s="107" t="s">
        <v>218</v>
      </c>
      <c r="C42" s="108" t="s">
        <v>307</v>
      </c>
      <c r="D42" s="109" t="s">
        <v>308</v>
      </c>
      <c r="E42" s="109" t="s">
        <v>228</v>
      </c>
      <c r="F42" s="109" t="s">
        <v>229</v>
      </c>
      <c r="G42" s="109" t="s">
        <v>311</v>
      </c>
      <c r="H42" s="109" t="s">
        <v>312</v>
      </c>
      <c r="I42" s="110">
        <v>1466</v>
      </c>
      <c r="J42" s="110">
        <v>1466</v>
      </c>
      <c r="K42" s="111"/>
      <c r="L42" s="111"/>
      <c r="M42" s="110">
        <v>1466</v>
      </c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</row>
    <row r="43" spans="1:24" ht="14.25" customHeight="1">
      <c r="A43" s="73" t="s">
        <v>323</v>
      </c>
      <c r="B43" s="107" t="s">
        <v>218</v>
      </c>
      <c r="C43" s="108" t="s">
        <v>307</v>
      </c>
      <c r="D43" s="109" t="s">
        <v>308</v>
      </c>
      <c r="E43" s="109" t="s">
        <v>228</v>
      </c>
      <c r="F43" s="109" t="s">
        <v>229</v>
      </c>
      <c r="G43" s="109" t="s">
        <v>313</v>
      </c>
      <c r="H43" s="109" t="s">
        <v>314</v>
      </c>
      <c r="I43" s="110">
        <v>4000</v>
      </c>
      <c r="J43" s="110">
        <v>4000</v>
      </c>
      <c r="K43" s="111"/>
      <c r="L43" s="111"/>
      <c r="M43" s="110">
        <v>4000</v>
      </c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</row>
    <row r="44" spans="1:24" ht="14.25" customHeight="1">
      <c r="A44" s="73" t="s">
        <v>323</v>
      </c>
      <c r="B44" s="107" t="s">
        <v>218</v>
      </c>
      <c r="C44" s="108" t="s">
        <v>307</v>
      </c>
      <c r="D44" s="109" t="s">
        <v>308</v>
      </c>
      <c r="E44" s="109" t="s">
        <v>228</v>
      </c>
      <c r="F44" s="109" t="s">
        <v>229</v>
      </c>
      <c r="G44" s="109" t="s">
        <v>301</v>
      </c>
      <c r="H44" s="109" t="s">
        <v>302</v>
      </c>
      <c r="I44" s="110">
        <v>6000</v>
      </c>
      <c r="J44" s="110">
        <v>6000</v>
      </c>
      <c r="K44" s="111"/>
      <c r="L44" s="111"/>
      <c r="M44" s="110">
        <v>6000</v>
      </c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</row>
    <row r="45" spans="1:24" ht="14.25" customHeight="1">
      <c r="A45" s="73" t="s">
        <v>323</v>
      </c>
      <c r="B45" s="107" t="s">
        <v>218</v>
      </c>
      <c r="C45" s="108" t="s">
        <v>307</v>
      </c>
      <c r="D45" s="109" t="s">
        <v>308</v>
      </c>
      <c r="E45" s="109" t="s">
        <v>228</v>
      </c>
      <c r="F45" s="109" t="s">
        <v>229</v>
      </c>
      <c r="G45" s="109" t="s">
        <v>273</v>
      </c>
      <c r="H45" s="109" t="s">
        <v>274</v>
      </c>
      <c r="I45" s="110">
        <v>1560</v>
      </c>
      <c r="J45" s="110">
        <v>1560</v>
      </c>
      <c r="K45" s="111"/>
      <c r="L45" s="111"/>
      <c r="M45" s="110">
        <v>1560</v>
      </c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</row>
    <row r="46" spans="1:24" ht="14.25" customHeight="1">
      <c r="A46" s="73" t="s">
        <v>323</v>
      </c>
      <c r="B46" s="107" t="s">
        <v>218</v>
      </c>
      <c r="C46" s="108" t="s">
        <v>307</v>
      </c>
      <c r="D46" s="109" t="s">
        <v>308</v>
      </c>
      <c r="E46" s="109" t="s">
        <v>228</v>
      </c>
      <c r="F46" s="109" t="s">
        <v>229</v>
      </c>
      <c r="G46" s="109" t="s">
        <v>315</v>
      </c>
      <c r="H46" s="109" t="s">
        <v>316</v>
      </c>
      <c r="I46" s="110">
        <v>14000</v>
      </c>
      <c r="J46" s="110">
        <v>14000</v>
      </c>
      <c r="K46" s="111"/>
      <c r="L46" s="111"/>
      <c r="M46" s="110">
        <v>14000</v>
      </c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</row>
    <row r="47" spans="1:24" ht="14.25" customHeight="1">
      <c r="A47" s="73" t="s">
        <v>323</v>
      </c>
      <c r="B47" s="107" t="s">
        <v>218</v>
      </c>
      <c r="C47" s="108" t="s">
        <v>307</v>
      </c>
      <c r="D47" s="109" t="s">
        <v>308</v>
      </c>
      <c r="E47" s="109" t="s">
        <v>228</v>
      </c>
      <c r="F47" s="109" t="s">
        <v>229</v>
      </c>
      <c r="G47" s="109" t="s">
        <v>317</v>
      </c>
      <c r="H47" s="109" t="s">
        <v>318</v>
      </c>
      <c r="I47" s="110">
        <v>700</v>
      </c>
      <c r="J47" s="110">
        <v>700</v>
      </c>
      <c r="K47" s="111"/>
      <c r="L47" s="111"/>
      <c r="M47" s="110">
        <v>700</v>
      </c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</row>
    <row r="48" spans="1:24" ht="14.25" customHeight="1">
      <c r="A48" s="73" t="s">
        <v>323</v>
      </c>
      <c r="B48" s="107" t="s">
        <v>218</v>
      </c>
      <c r="C48" s="108" t="s">
        <v>307</v>
      </c>
      <c r="D48" s="109" t="s">
        <v>308</v>
      </c>
      <c r="E48" s="109" t="s">
        <v>228</v>
      </c>
      <c r="F48" s="109" t="s">
        <v>229</v>
      </c>
      <c r="G48" s="109" t="s">
        <v>319</v>
      </c>
      <c r="H48" s="109" t="s">
        <v>320</v>
      </c>
      <c r="I48" s="110">
        <v>3200</v>
      </c>
      <c r="J48" s="110">
        <v>3200</v>
      </c>
      <c r="K48" s="111"/>
      <c r="L48" s="111"/>
      <c r="M48" s="110">
        <v>3200</v>
      </c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</row>
    <row r="49" spans="1:24" ht="14.25" customHeight="1">
      <c r="A49" s="73" t="s">
        <v>323</v>
      </c>
      <c r="B49" s="107" t="s">
        <v>218</v>
      </c>
      <c r="C49" s="108" t="s">
        <v>307</v>
      </c>
      <c r="D49" s="109" t="s">
        <v>308</v>
      </c>
      <c r="E49" s="109" t="s">
        <v>228</v>
      </c>
      <c r="F49" s="109" t="s">
        <v>229</v>
      </c>
      <c r="G49" s="109" t="s">
        <v>295</v>
      </c>
      <c r="H49" s="109" t="s">
        <v>296</v>
      </c>
      <c r="I49" s="110">
        <v>27500</v>
      </c>
      <c r="J49" s="110">
        <v>27500</v>
      </c>
      <c r="K49" s="111"/>
      <c r="L49" s="111"/>
      <c r="M49" s="110">
        <v>27500</v>
      </c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</row>
    <row r="50" spans="1:24" ht="14.25" customHeight="1">
      <c r="A50" s="73" t="s">
        <v>323</v>
      </c>
      <c r="B50" s="107" t="s">
        <v>218</v>
      </c>
      <c r="C50" s="108" t="s">
        <v>307</v>
      </c>
      <c r="D50" s="109" t="s">
        <v>308</v>
      </c>
      <c r="E50" s="109" t="s">
        <v>228</v>
      </c>
      <c r="F50" s="109" t="s">
        <v>229</v>
      </c>
      <c r="G50" s="109" t="s">
        <v>309</v>
      </c>
      <c r="H50" s="109" t="s">
        <v>310</v>
      </c>
      <c r="I50" s="110">
        <v>4000</v>
      </c>
      <c r="J50" s="110">
        <v>4000</v>
      </c>
      <c r="K50" s="111"/>
      <c r="L50" s="111"/>
      <c r="M50" s="110">
        <v>4000</v>
      </c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</row>
    <row r="51" spans="1:24" ht="14.25" customHeight="1">
      <c r="A51" s="73" t="s">
        <v>323</v>
      </c>
      <c r="B51" s="107" t="s">
        <v>218</v>
      </c>
      <c r="C51" s="108" t="s">
        <v>307</v>
      </c>
      <c r="D51" s="109" t="s">
        <v>308</v>
      </c>
      <c r="E51" s="109" t="s">
        <v>228</v>
      </c>
      <c r="F51" s="109" t="s">
        <v>229</v>
      </c>
      <c r="G51" s="109" t="s">
        <v>311</v>
      </c>
      <c r="H51" s="109" t="s">
        <v>312</v>
      </c>
      <c r="I51" s="110">
        <v>7330</v>
      </c>
      <c r="J51" s="110">
        <v>7330</v>
      </c>
      <c r="K51" s="111"/>
      <c r="L51" s="111"/>
      <c r="M51" s="110">
        <v>7330</v>
      </c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</row>
    <row r="52" spans="1:24" ht="14.25" customHeight="1">
      <c r="A52" s="73" t="s">
        <v>323</v>
      </c>
      <c r="B52" s="107" t="s">
        <v>218</v>
      </c>
      <c r="C52" s="108" t="s">
        <v>307</v>
      </c>
      <c r="D52" s="109" t="s">
        <v>308</v>
      </c>
      <c r="E52" s="109" t="s">
        <v>228</v>
      </c>
      <c r="F52" s="109" t="s">
        <v>229</v>
      </c>
      <c r="G52" s="109" t="s">
        <v>313</v>
      </c>
      <c r="H52" s="109" t="s">
        <v>314</v>
      </c>
      <c r="I52" s="110">
        <v>20000</v>
      </c>
      <c r="J52" s="110">
        <v>20000</v>
      </c>
      <c r="K52" s="111"/>
      <c r="L52" s="111"/>
      <c r="M52" s="110">
        <v>20000</v>
      </c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</row>
    <row r="53" spans="1:24" ht="14.25" customHeight="1">
      <c r="A53" s="73" t="s">
        <v>323</v>
      </c>
      <c r="B53" s="107" t="s">
        <v>218</v>
      </c>
      <c r="C53" s="108" t="s">
        <v>307</v>
      </c>
      <c r="D53" s="109" t="s">
        <v>308</v>
      </c>
      <c r="E53" s="109" t="s">
        <v>228</v>
      </c>
      <c r="F53" s="109" t="s">
        <v>229</v>
      </c>
      <c r="G53" s="109" t="s">
        <v>319</v>
      </c>
      <c r="H53" s="109" t="s">
        <v>320</v>
      </c>
      <c r="I53" s="110">
        <v>16000</v>
      </c>
      <c r="J53" s="110">
        <v>16000</v>
      </c>
      <c r="K53" s="111"/>
      <c r="L53" s="111"/>
      <c r="M53" s="110">
        <v>16000</v>
      </c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</row>
    <row r="54" spans="1:24" ht="14.25" customHeight="1">
      <c r="A54" s="73" t="s">
        <v>323</v>
      </c>
      <c r="B54" s="107" t="s">
        <v>218</v>
      </c>
      <c r="C54" s="108" t="s">
        <v>307</v>
      </c>
      <c r="D54" s="109" t="s">
        <v>308</v>
      </c>
      <c r="E54" s="109" t="s">
        <v>228</v>
      </c>
      <c r="F54" s="109" t="s">
        <v>229</v>
      </c>
      <c r="G54" s="109" t="s">
        <v>317</v>
      </c>
      <c r="H54" s="109" t="s">
        <v>318</v>
      </c>
      <c r="I54" s="110">
        <v>3500</v>
      </c>
      <c r="J54" s="110">
        <v>3500</v>
      </c>
      <c r="K54" s="111"/>
      <c r="L54" s="111"/>
      <c r="M54" s="110">
        <v>3500</v>
      </c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</row>
    <row r="55" spans="1:24" ht="14.25" customHeight="1">
      <c r="A55" s="73" t="s">
        <v>323</v>
      </c>
      <c r="B55" s="107" t="s">
        <v>218</v>
      </c>
      <c r="C55" s="108" t="s">
        <v>307</v>
      </c>
      <c r="D55" s="109" t="s">
        <v>308</v>
      </c>
      <c r="E55" s="109" t="s">
        <v>228</v>
      </c>
      <c r="F55" s="109" t="s">
        <v>229</v>
      </c>
      <c r="G55" s="109" t="s">
        <v>301</v>
      </c>
      <c r="H55" s="109" t="s">
        <v>302</v>
      </c>
      <c r="I55" s="110">
        <v>30000</v>
      </c>
      <c r="J55" s="110">
        <v>30000</v>
      </c>
      <c r="K55" s="112"/>
      <c r="L55" s="112"/>
      <c r="M55" s="110">
        <v>30000</v>
      </c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</row>
    <row r="56" spans="1:24" ht="17.25" customHeight="1">
      <c r="A56" s="200" t="s">
        <v>133</v>
      </c>
      <c r="B56" s="201"/>
      <c r="C56" s="202"/>
      <c r="D56" s="202"/>
      <c r="E56" s="202"/>
      <c r="F56" s="202"/>
      <c r="G56" s="202"/>
      <c r="H56" s="203"/>
      <c r="I56" s="110">
        <v>2579232.9</v>
      </c>
      <c r="J56" s="110">
        <v>2579232.9</v>
      </c>
      <c r="K56" s="53"/>
      <c r="L56" s="53"/>
      <c r="M56" s="110">
        <v>2579232.9</v>
      </c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</row>
  </sheetData>
  <mergeCells count="31">
    <mergeCell ref="X7:X8"/>
    <mergeCell ref="S7:S8"/>
    <mergeCell ref="T7:T8"/>
    <mergeCell ref="U7:U8"/>
    <mergeCell ref="V7:V8"/>
    <mergeCell ref="W7:W8"/>
    <mergeCell ref="A56:H56"/>
    <mergeCell ref="A5:A8"/>
    <mergeCell ref="B5:B8"/>
    <mergeCell ref="C5:C8"/>
    <mergeCell ref="D5:D8"/>
    <mergeCell ref="E5:E8"/>
    <mergeCell ref="F5:F8"/>
    <mergeCell ref="G5:G8"/>
    <mergeCell ref="H5:H8"/>
    <mergeCell ref="A3:X3"/>
    <mergeCell ref="A4:H4"/>
    <mergeCell ref="I5:X5"/>
    <mergeCell ref="J6:N6"/>
    <mergeCell ref="O6:Q6"/>
    <mergeCell ref="S6:X6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</mergeCells>
  <phoneticPr fontId="16" type="noConversion"/>
  <printOptions horizontalCentered="1"/>
  <pageMargins left="0.37" right="0.37" top="0.56000000000000005" bottom="0.56000000000000005" header="0.48" footer="0.48"/>
  <pageSetup paperSize="9" scale="2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 pane="bottomLeft" activeCell="K14" sqref="K14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4.25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3.5" customHeight="1">
      <c r="B2" s="69"/>
      <c r="E2" s="70"/>
      <c r="F2" s="70"/>
      <c r="G2" s="70"/>
      <c r="H2" s="70"/>
      <c r="U2" s="69"/>
      <c r="W2" s="74" t="s">
        <v>160</v>
      </c>
    </row>
    <row r="3" spans="1:23" ht="46.5" customHeight="1">
      <c r="A3" s="181" t="str">
        <f>"2025"&amp;"年部门项目支出预算表"</f>
        <v>2025年部门项目支出预算表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</row>
    <row r="4" spans="1:23" ht="13.5" customHeight="1">
      <c r="A4" s="182" t="str">
        <f>"单位名称："&amp;"昆明市西山区城乡居民社会养老保险局"</f>
        <v>单位名称：昆明市西山区城乡居民社会养老保险局</v>
      </c>
      <c r="B4" s="183"/>
      <c r="C4" s="183"/>
      <c r="D4" s="183"/>
      <c r="E4" s="183"/>
      <c r="F4" s="183"/>
      <c r="G4" s="183"/>
      <c r="H4" s="183"/>
      <c r="I4" s="56"/>
      <c r="J4" s="56"/>
      <c r="K4" s="56"/>
      <c r="L4" s="56"/>
      <c r="M4" s="56"/>
      <c r="N4" s="56"/>
      <c r="O4" s="56"/>
      <c r="P4" s="56"/>
      <c r="Q4" s="56"/>
      <c r="U4" s="69"/>
      <c r="W4" s="61" t="s">
        <v>1</v>
      </c>
    </row>
    <row r="5" spans="1:23" ht="21.75" customHeight="1">
      <c r="A5" s="198" t="s">
        <v>161</v>
      </c>
      <c r="B5" s="208" t="s">
        <v>144</v>
      </c>
      <c r="C5" s="198" t="s">
        <v>145</v>
      </c>
      <c r="D5" s="198" t="s">
        <v>162</v>
      </c>
      <c r="E5" s="208" t="s">
        <v>146</v>
      </c>
      <c r="F5" s="208" t="s">
        <v>147</v>
      </c>
      <c r="G5" s="208" t="s">
        <v>163</v>
      </c>
      <c r="H5" s="208" t="s">
        <v>164</v>
      </c>
      <c r="I5" s="207" t="s">
        <v>55</v>
      </c>
      <c r="J5" s="190" t="s">
        <v>165</v>
      </c>
      <c r="K5" s="187"/>
      <c r="L5" s="187"/>
      <c r="M5" s="191"/>
      <c r="N5" s="190" t="s">
        <v>152</v>
      </c>
      <c r="O5" s="187"/>
      <c r="P5" s="191"/>
      <c r="Q5" s="208" t="s">
        <v>61</v>
      </c>
      <c r="R5" s="190" t="s">
        <v>62</v>
      </c>
      <c r="S5" s="187"/>
      <c r="T5" s="187"/>
      <c r="U5" s="187"/>
      <c r="V5" s="187"/>
      <c r="W5" s="191"/>
    </row>
    <row r="6" spans="1:23" ht="21.75" customHeight="1">
      <c r="A6" s="204"/>
      <c r="B6" s="194"/>
      <c r="C6" s="204"/>
      <c r="D6" s="204"/>
      <c r="E6" s="210"/>
      <c r="F6" s="210"/>
      <c r="G6" s="210"/>
      <c r="H6" s="210"/>
      <c r="I6" s="194"/>
      <c r="J6" s="211" t="s">
        <v>58</v>
      </c>
      <c r="K6" s="212"/>
      <c r="L6" s="208" t="s">
        <v>59</v>
      </c>
      <c r="M6" s="208" t="s">
        <v>60</v>
      </c>
      <c r="N6" s="208" t="s">
        <v>58</v>
      </c>
      <c r="O6" s="208" t="s">
        <v>59</v>
      </c>
      <c r="P6" s="208" t="s">
        <v>60</v>
      </c>
      <c r="Q6" s="210"/>
      <c r="R6" s="208" t="s">
        <v>57</v>
      </c>
      <c r="S6" s="208" t="s">
        <v>64</v>
      </c>
      <c r="T6" s="208" t="s">
        <v>158</v>
      </c>
      <c r="U6" s="208" t="s">
        <v>66</v>
      </c>
      <c r="V6" s="208" t="s">
        <v>67</v>
      </c>
      <c r="W6" s="208" t="s">
        <v>68</v>
      </c>
    </row>
    <row r="7" spans="1:23" ht="21" customHeight="1">
      <c r="A7" s="194"/>
      <c r="B7" s="194"/>
      <c r="C7" s="194"/>
      <c r="D7" s="194"/>
      <c r="E7" s="194"/>
      <c r="F7" s="194"/>
      <c r="G7" s="194"/>
      <c r="H7" s="194"/>
      <c r="I7" s="194"/>
      <c r="J7" s="213" t="s">
        <v>57</v>
      </c>
      <c r="K7" s="21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</row>
    <row r="8" spans="1:23" ht="39.75" customHeight="1">
      <c r="A8" s="199"/>
      <c r="B8" s="205"/>
      <c r="C8" s="199"/>
      <c r="D8" s="199"/>
      <c r="E8" s="209"/>
      <c r="F8" s="209"/>
      <c r="G8" s="209"/>
      <c r="H8" s="209"/>
      <c r="I8" s="205"/>
      <c r="J8" s="72" t="s">
        <v>57</v>
      </c>
      <c r="K8" s="72" t="s">
        <v>166</v>
      </c>
      <c r="L8" s="209"/>
      <c r="M8" s="209"/>
      <c r="N8" s="209"/>
      <c r="O8" s="209"/>
      <c r="P8" s="209"/>
      <c r="Q8" s="209"/>
      <c r="R8" s="209"/>
      <c r="S8" s="209"/>
      <c r="T8" s="209"/>
      <c r="U8" s="205"/>
      <c r="V8" s="209"/>
      <c r="W8" s="209"/>
    </row>
    <row r="9" spans="1:23" ht="15" customHeight="1">
      <c r="A9" s="71">
        <v>1</v>
      </c>
      <c r="B9" s="71">
        <v>2</v>
      </c>
      <c r="C9" s="71">
        <v>3</v>
      </c>
      <c r="D9" s="71">
        <v>4</v>
      </c>
      <c r="E9" s="71">
        <v>5</v>
      </c>
      <c r="F9" s="71">
        <v>6</v>
      </c>
      <c r="G9" s="71">
        <v>7</v>
      </c>
      <c r="H9" s="71">
        <v>8</v>
      </c>
      <c r="I9" s="71">
        <v>9</v>
      </c>
      <c r="J9" s="71">
        <v>10</v>
      </c>
      <c r="K9" s="71">
        <v>11</v>
      </c>
      <c r="L9" s="73">
        <v>12</v>
      </c>
      <c r="M9" s="73">
        <v>13</v>
      </c>
      <c r="N9" s="73">
        <v>14</v>
      </c>
      <c r="O9" s="73">
        <v>15</v>
      </c>
      <c r="P9" s="73">
        <v>16</v>
      </c>
      <c r="Q9" s="73">
        <v>17</v>
      </c>
      <c r="R9" s="73">
        <v>18</v>
      </c>
      <c r="S9" s="73">
        <v>19</v>
      </c>
      <c r="T9" s="73">
        <v>20</v>
      </c>
      <c r="U9" s="71">
        <v>21</v>
      </c>
      <c r="V9" s="73">
        <v>22</v>
      </c>
      <c r="W9" s="71">
        <v>23</v>
      </c>
    </row>
    <row r="10" spans="1:23" ht="21.75" customHeight="1">
      <c r="A10" s="113" t="s">
        <v>324</v>
      </c>
      <c r="B10" s="114" t="s">
        <v>325</v>
      </c>
      <c r="C10" s="115" t="s">
        <v>326</v>
      </c>
      <c r="D10" s="116" t="s">
        <v>218</v>
      </c>
      <c r="E10" s="113" t="s">
        <v>222</v>
      </c>
      <c r="F10" s="113" t="s">
        <v>223</v>
      </c>
      <c r="G10" s="113" t="s">
        <v>319</v>
      </c>
      <c r="H10" s="113" t="s">
        <v>320</v>
      </c>
      <c r="I10" s="95">
        <v>60000</v>
      </c>
      <c r="J10" s="117" t="s">
        <v>327</v>
      </c>
      <c r="K10" s="53">
        <v>60000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</row>
    <row r="11" spans="1:23" ht="18.75" customHeight="1">
      <c r="A11" s="200" t="s">
        <v>133</v>
      </c>
      <c r="B11" s="201"/>
      <c r="C11" s="201"/>
      <c r="D11" s="201"/>
      <c r="E11" s="201"/>
      <c r="F11" s="201"/>
      <c r="G11" s="201"/>
      <c r="H11" s="215"/>
      <c r="I11" s="95">
        <v>60000</v>
      </c>
      <c r="J11" s="117" t="s">
        <v>328</v>
      </c>
      <c r="K11" s="53">
        <v>60000</v>
      </c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</sheetData>
  <mergeCells count="28">
    <mergeCell ref="V6:V8"/>
    <mergeCell ref="W6:W8"/>
    <mergeCell ref="J6:K7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A3:W3"/>
    <mergeCell ref="A4:H4"/>
    <mergeCell ref="J5:M5"/>
    <mergeCell ref="N5:P5"/>
    <mergeCell ref="R5:W5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</mergeCells>
  <phoneticPr fontId="16" type="noConversion"/>
  <printOptions horizontalCentered="1"/>
  <pageMargins left="0.37" right="0.37" top="0.56000000000000005" bottom="0.56000000000000005" header="0.48" footer="0.48"/>
  <pageSetup paperSize="9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17"/>
  <sheetViews>
    <sheetView showZeros="0" workbookViewId="0">
      <pane ySplit="1" topLeftCell="A2" activePane="bottomLeft" state="frozen"/>
      <selection pane="bottomLeft" activeCell="B21" sqref="B21"/>
    </sheetView>
  </sheetViews>
  <sheetFormatPr defaultColWidth="9.125" defaultRowHeight="12" customHeight="1"/>
  <cols>
    <col min="1" max="1" width="34.25" style="1" customWidth="1"/>
    <col min="2" max="2" width="29" style="1" customWidth="1"/>
    <col min="3" max="5" width="23.625" style="1" customWidth="1"/>
    <col min="6" max="6" width="11.25" style="1" customWidth="1"/>
    <col min="7" max="7" width="25.125" style="1" customWidth="1"/>
    <col min="8" max="8" width="15.625" style="1" customWidth="1"/>
    <col min="9" max="9" width="13.375" style="1" customWidth="1"/>
    <col min="10" max="10" width="18.875" style="1" customWidth="1"/>
    <col min="11" max="16384" width="9.125" style="1"/>
  </cols>
  <sheetData>
    <row r="1" spans="1:10" ht="12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8" customHeight="1">
      <c r="J2" s="4" t="s">
        <v>167</v>
      </c>
    </row>
    <row r="3" spans="1:10" ht="39.75" customHeight="1">
      <c r="A3" s="216" t="str">
        <f>"2025"&amp;"年部门项目支出绩效目标表"</f>
        <v>2025年部门项目支出绩效目标表</v>
      </c>
      <c r="B3" s="217"/>
      <c r="C3" s="217"/>
      <c r="D3" s="217"/>
      <c r="E3" s="217"/>
      <c r="F3" s="218"/>
      <c r="G3" s="217"/>
      <c r="H3" s="218"/>
      <c r="I3" s="218"/>
      <c r="J3" s="217"/>
    </row>
    <row r="4" spans="1:10" ht="17.25" customHeight="1">
      <c r="A4" s="219" t="str">
        <f>"单位名称："&amp;"昆明市西山区城乡居民社会养老保险局"</f>
        <v>单位名称：昆明市西山区城乡居民社会养老保险局</v>
      </c>
      <c r="B4" s="126"/>
      <c r="C4" s="126"/>
      <c r="D4" s="126"/>
      <c r="E4" s="126"/>
      <c r="F4" s="126"/>
      <c r="G4" s="126"/>
      <c r="H4" s="126"/>
    </row>
    <row r="5" spans="1:10" ht="44.25" customHeight="1">
      <c r="A5" s="31" t="s">
        <v>145</v>
      </c>
      <c r="B5" s="31" t="s">
        <v>168</v>
      </c>
      <c r="C5" s="31" t="s">
        <v>169</v>
      </c>
      <c r="D5" s="31" t="s">
        <v>170</v>
      </c>
      <c r="E5" s="31" t="s">
        <v>171</v>
      </c>
      <c r="F5" s="32" t="s">
        <v>172</v>
      </c>
      <c r="G5" s="31" t="s">
        <v>173</v>
      </c>
      <c r="H5" s="32" t="s">
        <v>174</v>
      </c>
      <c r="I5" s="32" t="s">
        <v>175</v>
      </c>
      <c r="J5" s="31" t="s">
        <v>176</v>
      </c>
    </row>
    <row r="6" spans="1:10" ht="18.75" customHeight="1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17">
        <v>6</v>
      </c>
      <c r="G6" s="68">
        <v>7</v>
      </c>
      <c r="H6" s="17">
        <v>8</v>
      </c>
      <c r="I6" s="17">
        <v>9</v>
      </c>
      <c r="J6" s="68">
        <v>10</v>
      </c>
    </row>
    <row r="7" spans="1:10" ht="30" customHeight="1">
      <c r="A7" s="220" t="s">
        <v>329</v>
      </c>
      <c r="B7" s="220" t="s">
        <v>330</v>
      </c>
      <c r="C7" s="118" t="s">
        <v>331</v>
      </c>
      <c r="D7" s="118" t="s">
        <v>332</v>
      </c>
      <c r="E7" s="118" t="s">
        <v>333</v>
      </c>
      <c r="F7" s="118" t="s">
        <v>334</v>
      </c>
      <c r="G7" s="118" t="s">
        <v>80</v>
      </c>
      <c r="H7" s="118" t="s">
        <v>335</v>
      </c>
      <c r="I7" s="118" t="s">
        <v>336</v>
      </c>
      <c r="J7" s="118" t="s">
        <v>337</v>
      </c>
    </row>
    <row r="8" spans="1:10" ht="30" customHeight="1">
      <c r="A8" s="221"/>
      <c r="B8" s="221"/>
      <c r="C8" s="118" t="s">
        <v>331</v>
      </c>
      <c r="D8" s="118" t="s">
        <v>332</v>
      </c>
      <c r="E8" s="118" t="s">
        <v>338</v>
      </c>
      <c r="F8" s="118" t="s">
        <v>334</v>
      </c>
      <c r="G8" s="118" t="s">
        <v>91</v>
      </c>
      <c r="H8" s="118" t="s">
        <v>339</v>
      </c>
      <c r="I8" s="118" t="s">
        <v>336</v>
      </c>
      <c r="J8" s="118" t="s">
        <v>340</v>
      </c>
    </row>
    <row r="9" spans="1:10" ht="30" customHeight="1">
      <c r="A9" s="221"/>
      <c r="B9" s="221"/>
      <c r="C9" s="118" t="s">
        <v>331</v>
      </c>
      <c r="D9" s="118" t="s">
        <v>332</v>
      </c>
      <c r="E9" s="118" t="s">
        <v>341</v>
      </c>
      <c r="F9" s="118" t="s">
        <v>334</v>
      </c>
      <c r="G9" s="118" t="s">
        <v>80</v>
      </c>
      <c r="H9" s="118" t="s">
        <v>335</v>
      </c>
      <c r="I9" s="118" t="s">
        <v>336</v>
      </c>
      <c r="J9" s="118" t="s">
        <v>342</v>
      </c>
    </row>
    <row r="10" spans="1:10" ht="30" customHeight="1">
      <c r="A10" s="221"/>
      <c r="B10" s="221"/>
      <c r="C10" s="118" t="s">
        <v>331</v>
      </c>
      <c r="D10" s="118" t="s">
        <v>343</v>
      </c>
      <c r="E10" s="118" t="s">
        <v>344</v>
      </c>
      <c r="F10" s="118" t="s">
        <v>334</v>
      </c>
      <c r="G10" s="118" t="s">
        <v>345</v>
      </c>
      <c r="H10" s="118" t="s">
        <v>346</v>
      </c>
      <c r="I10" s="118" t="s">
        <v>347</v>
      </c>
      <c r="J10" s="118" t="s">
        <v>348</v>
      </c>
    </row>
    <row r="11" spans="1:10" ht="30" customHeight="1">
      <c r="A11" s="221"/>
      <c r="B11" s="221"/>
      <c r="C11" s="118" t="s">
        <v>331</v>
      </c>
      <c r="D11" s="118" t="s">
        <v>343</v>
      </c>
      <c r="E11" s="118" t="s">
        <v>349</v>
      </c>
      <c r="F11" s="118" t="s">
        <v>334</v>
      </c>
      <c r="G11" s="118" t="s">
        <v>345</v>
      </c>
      <c r="H11" s="118" t="s">
        <v>346</v>
      </c>
      <c r="I11" s="118" t="s">
        <v>347</v>
      </c>
      <c r="J11" s="118" t="s">
        <v>350</v>
      </c>
    </row>
    <row r="12" spans="1:10" ht="30" customHeight="1">
      <c r="A12" s="221"/>
      <c r="B12" s="221"/>
      <c r="C12" s="118" t="s">
        <v>331</v>
      </c>
      <c r="D12" s="118" t="s">
        <v>351</v>
      </c>
      <c r="E12" s="118" t="s">
        <v>352</v>
      </c>
      <c r="F12" s="118" t="s">
        <v>353</v>
      </c>
      <c r="G12" s="118" t="s">
        <v>354</v>
      </c>
      <c r="H12" s="118" t="s">
        <v>355</v>
      </c>
      <c r="I12" s="118" t="s">
        <v>336</v>
      </c>
      <c r="J12" s="118" t="s">
        <v>356</v>
      </c>
    </row>
    <row r="13" spans="1:10" ht="30" customHeight="1">
      <c r="A13" s="221"/>
      <c r="B13" s="221"/>
      <c r="C13" s="118" t="s">
        <v>331</v>
      </c>
      <c r="D13" s="118" t="s">
        <v>351</v>
      </c>
      <c r="E13" s="118" t="s">
        <v>357</v>
      </c>
      <c r="F13" s="118" t="s">
        <v>353</v>
      </c>
      <c r="G13" s="118" t="s">
        <v>354</v>
      </c>
      <c r="H13" s="118" t="s">
        <v>355</v>
      </c>
      <c r="I13" s="118" t="s">
        <v>336</v>
      </c>
      <c r="J13" s="118" t="s">
        <v>356</v>
      </c>
    </row>
    <row r="14" spans="1:10" ht="30" customHeight="1">
      <c r="A14" s="221"/>
      <c r="B14" s="221"/>
      <c r="C14" s="118" t="s">
        <v>331</v>
      </c>
      <c r="D14" s="118" t="s">
        <v>358</v>
      </c>
      <c r="E14" s="118" t="s">
        <v>359</v>
      </c>
      <c r="F14" s="118" t="s">
        <v>353</v>
      </c>
      <c r="G14" s="118" t="s">
        <v>360</v>
      </c>
      <c r="H14" s="118" t="s">
        <v>361</v>
      </c>
      <c r="I14" s="118" t="s">
        <v>336</v>
      </c>
      <c r="J14" s="118" t="s">
        <v>362</v>
      </c>
    </row>
    <row r="15" spans="1:10" ht="30" customHeight="1">
      <c r="A15" s="221"/>
      <c r="B15" s="221"/>
      <c r="C15" s="118" t="s">
        <v>363</v>
      </c>
      <c r="D15" s="118" t="s">
        <v>364</v>
      </c>
      <c r="E15" s="118" t="s">
        <v>365</v>
      </c>
      <c r="F15" s="118" t="s">
        <v>366</v>
      </c>
      <c r="G15" s="118" t="s">
        <v>367</v>
      </c>
      <c r="H15" s="118" t="s">
        <v>355</v>
      </c>
      <c r="I15" s="118" t="s">
        <v>336</v>
      </c>
      <c r="J15" s="118" t="s">
        <v>368</v>
      </c>
    </row>
    <row r="16" spans="1:10" ht="30" customHeight="1">
      <c r="A16" s="221"/>
      <c r="B16" s="221"/>
      <c r="C16" s="118" t="s">
        <v>363</v>
      </c>
      <c r="D16" s="118" t="s">
        <v>369</v>
      </c>
      <c r="E16" s="118" t="s">
        <v>370</v>
      </c>
      <c r="F16" s="118" t="s">
        <v>366</v>
      </c>
      <c r="G16" s="118" t="s">
        <v>80</v>
      </c>
      <c r="H16" s="118" t="s">
        <v>335</v>
      </c>
      <c r="I16" s="118" t="s">
        <v>336</v>
      </c>
      <c r="J16" s="118" t="s">
        <v>371</v>
      </c>
    </row>
    <row r="17" spans="1:10" ht="30" customHeight="1">
      <c r="A17" s="222"/>
      <c r="B17" s="222"/>
      <c r="C17" s="118" t="s">
        <v>372</v>
      </c>
      <c r="D17" s="118" t="s">
        <v>373</v>
      </c>
      <c r="E17" s="118" t="s">
        <v>374</v>
      </c>
      <c r="F17" s="118" t="s">
        <v>366</v>
      </c>
      <c r="G17" s="118" t="s">
        <v>375</v>
      </c>
      <c r="H17" s="118" t="s">
        <v>346</v>
      </c>
      <c r="I17" s="118" t="s">
        <v>336</v>
      </c>
      <c r="J17" s="118" t="s">
        <v>376</v>
      </c>
    </row>
  </sheetData>
  <mergeCells count="4">
    <mergeCell ref="A3:J3"/>
    <mergeCell ref="A4:H4"/>
    <mergeCell ref="A7:A17"/>
    <mergeCell ref="B7:B17"/>
  </mergeCells>
  <phoneticPr fontId="16" type="noConversion"/>
  <printOptions horizontalCentered="1"/>
  <pageMargins left="0.96" right="0.96" top="0.72" bottom="0.72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'部门财务收支预算总表01-1'!Print_Titles</vt:lpstr>
      <vt:lpstr>'部门财政拨款收支预算总表02-1'!Print_Titles</vt:lpstr>
      <vt:lpstr>部门基本支出预算表04!Print_Titles</vt:lpstr>
      <vt:lpstr>'部门收入预算表01-2'!Print_Titles</vt:lpstr>
      <vt:lpstr>'部门项目支出绩效目标表05-2'!Print_Titles</vt:lpstr>
      <vt:lpstr>'部门项目支出预算表05-1'!Print_Titles</vt:lpstr>
      <vt:lpstr>部门项目中期规划预算表12!Print_Titles</vt:lpstr>
      <vt:lpstr>部门政府采购预算表07!Print_Titles</vt:lpstr>
      <vt:lpstr>部门政府购买服务预算表08!Print_Titles</vt:lpstr>
      <vt:lpstr>部门政府性基金预算支出预算表06!Print_Titles</vt:lpstr>
      <vt:lpstr>'部门支出预算表01-3'!Print_Titles</vt:lpstr>
      <vt:lpstr>'对下转移支付绩效目标表09-2'!Print_Titles</vt:lpstr>
      <vt:lpstr>'对下转移支付预算表09-1'!Print_Titles</vt:lpstr>
      <vt:lpstr>上级转移支付补助项目支出预算表11!Print_Titles</vt:lpstr>
      <vt:lpstr>新增资产配置表10!Print_Titles</vt:lpstr>
      <vt:lpstr>一般公共预算“三公”经费支出预算表03!Print_Titles</vt:lpstr>
      <vt:lpstr>'一般公共预算支出预算表02-2'!Print_Titles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西山区居保局xsqjbj</cp:lastModifiedBy>
  <cp:lastPrinted>2025-02-19T03:37:38Z</cp:lastPrinted>
  <dcterms:created xsi:type="dcterms:W3CDTF">2025-02-06T07:09:00Z</dcterms:created>
  <dcterms:modified xsi:type="dcterms:W3CDTF">2025-05-19T07:27:08Z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2052-12.1.0.19302</vt:lpwstr>
  </property>
</Properties>
</file>