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94" firstSheet="9" activeTab="10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'对下转移支付预算表09-1'!$A:$A,'对下转移支付预算表09-1'!$1:$1</definedName>
    <definedName name="_xlnm.Print_Titles" localSheetId="13">'对下转移支付绩效目标表09-2'!$A:$A,'对下转移支付绩效目标表09-2'!$1:$1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<sst xmlns="http://schemas.openxmlformats.org/spreadsheetml/2006/main" count="1177" uniqueCount="428">
  <si>
    <t>预算01-1表</t>
  </si>
  <si>
    <t>单位名称：昆明市第十八幼儿园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</si>
  <si>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</si>
  <si>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</si>
  <si>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</si>
  <si>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</si>
  <si>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</si>
  <si>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</si>
  <si>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</si>
  <si>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</si>
  <si>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</si>
  <si>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</si>
  <si>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</si>
  <si>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</si>
  <si>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</si>
  <si>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</si>
  <si>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</si>
  <si>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</si>
  <si>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</si>
  <si>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</si>
  <si>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</si>
  <si>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</si>
  <si>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</si>
  <si>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</si>
  <si>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</si>
  <si>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</si>
  <si>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</si>
  <si>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</si>
  <si>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</si>
  <si>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</si>
  <si>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</si>
  <si>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</si>
  <si>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</si>
  <si>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</si>
  <si>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</si>
  <si>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</si>
  <si>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</si>
  <si>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</si>
  <si>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</si>
  <si>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</si>
  <si>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</si>
  <si>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</si>
  <si>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</si>
  <si>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</si>
  <si>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</si>
  <si>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</si>
  <si>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</si>
  <si>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</si>
  <si>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</si>
  <si>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</si>
  <si>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</si>
  <si>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</si>
  <si>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</si>
  <si>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</si>
  <si>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</si>
  <si>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</si>
  <si>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</si>
  <si>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</si>
  <si>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</si>
  <si>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</si>
  <si>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</si>
  <si>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</si>
  <si>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</si>
  <si>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</si>
  <si>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</si>
  <si>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</si>
  <si>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</si>
  <si>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</si>
  <si>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</si>
  <si>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</si>
  <si>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昆明市第十八幼儿园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</si>
  <si>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</si>
  <si>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</si>
  <si>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</si>
  <si>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</si>
  <si>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</si>
  <si>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</si>
  <si>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</si>
  <si>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</si>
  <si>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</si>
  <si>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</si>
  <si>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</si>
  <si>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</si>
  <si>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</si>
  <si>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</si>
  <si>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</si>
  <si>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</si>
  <si>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</si>
  <si>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</si>
  <si>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</si>
  <si>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</si>
  <si>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</si>
  <si>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</si>
  <si>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</si>
  <si>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</si>
  <si>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</si>
  <si>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</si>
  <si>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教育支出</t>
  </si>
  <si>
    <t>普通教育</t>
  </si>
  <si>
    <t>学前教育</t>
  </si>
  <si>
    <t>教育费附加安排的支出</t>
  </si>
  <si>
    <t>其他教育费附加安排的支出</t>
  </si>
  <si>
    <t>社会保障和就业支出</t>
  </si>
  <si>
    <t>行政事业单位养老支出</t>
  </si>
  <si>
    <t>机关事业单位基本养老保险缴费支出</t>
  </si>
  <si>
    <t>其他行政事业单位养老支出</t>
  </si>
  <si>
    <t>卫生健康支出</t>
  </si>
  <si>
    <t>行政事业单位医疗</t>
  </si>
  <si>
    <t>事业单位医疗</t>
  </si>
  <si>
    <t>公务员医疗补助</t>
  </si>
  <si>
    <t>其他行政事业单位医疗支出</t>
  </si>
  <si>
    <t>住房保障支出</t>
  </si>
  <si>
    <t>住房改革支出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</si>
  <si>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</si>
  <si>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</si>
  <si>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</si>
  <si>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</si>
  <si>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</si>
  <si>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</si>
  <si>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</si>
  <si>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</si>
  <si>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</si>
  <si>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</si>
  <si>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</si>
  <si>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</si>
  <si>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</si>
  <si>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</si>
  <si>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</si>
  <si>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</si>
  <si>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</si>
  <si>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</si>
  <si>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</si>
  <si>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</si>
  <si>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</si>
  <si>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</si>
  <si>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</si>
  <si>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</si>
  <si>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</si>
  <si>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</si>
  <si>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</si>
  <si>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</si>
  <si>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</si>
  <si>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</si>
  <si>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</si>
  <si>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</si>
  <si>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</si>
  <si>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</si>
  <si>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</si>
  <si>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</si>
  <si>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</si>
  <si>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</si>
  <si>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</si>
  <si>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205</t>
  </si>
  <si>
    <t>20502</t>
  </si>
  <si>
    <t>2050201</t>
  </si>
  <si>
    <t>20509</t>
  </si>
  <si>
    <t>2050999</t>
  </si>
  <si>
    <t>208</t>
  </si>
  <si>
    <t>20805</t>
  </si>
  <si>
    <t>2080505</t>
  </si>
  <si>
    <t>2080599</t>
  </si>
  <si>
    <t>210</t>
  </si>
  <si>
    <t>21011</t>
  </si>
  <si>
    <t>2101102</t>
  </si>
  <si>
    <t>2101103</t>
  </si>
  <si>
    <t>2101199</t>
  </si>
  <si>
    <t>221</t>
  </si>
  <si>
    <t>22102</t>
  </si>
  <si>
    <t>2210201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</si>
  <si>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</si>
  <si>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</si>
  <si>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</si>
  <si>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</si>
  <si>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</si>
  <si>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</si>
  <si>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</si>
  <si>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</si>
  <si>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空表说明：我单位无2025年“三公”经费支出预算，故此表为空表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</si>
  <si>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</si>
  <si>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</si>
  <si>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</si>
  <si>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</si>
  <si>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</si>
  <si>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</si>
  <si>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</si>
  <si>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</si>
  <si>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</si>
  <si>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</si>
  <si>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</si>
  <si>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</si>
  <si>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</si>
  <si>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</si>
  <si>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</si>
  <si>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</si>
  <si>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</si>
  <si>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</si>
  <si>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</si>
  <si>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昆明市西山区教育体育局</t>
  </si>
  <si>
    <t>530112210000000002372</t>
  </si>
  <si>
    <t>其他公用经费支出</t>
  </si>
  <si>
    <t>办公费</t>
  </si>
  <si>
    <t>530112231100001228092</t>
  </si>
  <si>
    <t>离退休人员支出</t>
  </si>
  <si>
    <t>生活补助</t>
  </si>
  <si>
    <t>530112231100001434017</t>
  </si>
  <si>
    <t>离退休人员福利费</t>
  </si>
  <si>
    <t>福利费</t>
  </si>
  <si>
    <t>530112241100002271115</t>
  </si>
  <si>
    <t>编外聘用人员支出</t>
  </si>
  <si>
    <t>其他工资福利支出</t>
  </si>
  <si>
    <t>530112231100001434056</t>
  </si>
  <si>
    <t>残疾人保障金</t>
  </si>
  <si>
    <t>其他商品和服务支出</t>
  </si>
  <si>
    <t>一般公用经费支出</t>
  </si>
  <si>
    <t>水费</t>
  </si>
  <si>
    <t>电费</t>
  </si>
  <si>
    <t>邮电费</t>
  </si>
  <si>
    <t>维修（护）费</t>
  </si>
  <si>
    <t>培训费</t>
  </si>
  <si>
    <t>委托业务费</t>
  </si>
  <si>
    <t>530112210000000003624</t>
  </si>
  <si>
    <t>社会保障缴费</t>
  </si>
  <si>
    <t>机关事业单位基本养老保险缴费</t>
  </si>
  <si>
    <t>职工基本医疗保险缴费</t>
  </si>
  <si>
    <t>公务员医疗补助缴费</t>
  </si>
  <si>
    <t>其他社会保障缴费</t>
  </si>
  <si>
    <t>530112210000000003628</t>
  </si>
  <si>
    <t>工会经费</t>
  </si>
  <si>
    <t>530112210000000003625</t>
  </si>
  <si>
    <t>530112210000000003623</t>
  </si>
  <si>
    <t>事业人员绩效奖励</t>
  </si>
  <si>
    <t>奖金</t>
  </si>
  <si>
    <t>绩效工资</t>
  </si>
  <si>
    <t>事业人员工资支出</t>
  </si>
  <si>
    <t>基本工资</t>
  </si>
  <si>
    <t>津贴补贴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</si>
  <si>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</si>
  <si>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</si>
  <si>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</si>
  <si>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</si>
  <si>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</si>
  <si>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</si>
  <si>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</si>
  <si>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</si>
  <si>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530112210000000003181</t>
  </si>
  <si>
    <t>幼儿园运转补助经费</t>
  </si>
  <si>
    <t>专用设备购置</t>
  </si>
  <si>
    <t>物业管理费</t>
  </si>
  <si>
    <t>5301122231100001330351</t>
  </si>
  <si>
    <t>西山区校园人防建设项目补助经费</t>
  </si>
  <si>
    <t>民生类</t>
  </si>
  <si>
    <t>530112241100002474156</t>
  </si>
  <si>
    <t>学前教育家庭经济困难学生补助经费</t>
  </si>
  <si>
    <t>助学金</t>
  </si>
  <si>
    <t>530112241100003111281</t>
  </si>
  <si>
    <t>西山区新办幼儿园开办费补助专项经费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</si>
  <si>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</si>
  <si>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</si>
  <si>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</si>
  <si>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</si>
  <si>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</si>
  <si>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</si>
  <si>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</si>
  <si>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</si>
  <si>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</si>
  <si>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</si>
  <si>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为了全面贯彻党的教育方针，加快补齐教育短板，新成立的市三幼日新路园区、前卫幼希望路园区、十八幼福海园区、十五幼东园区将于2022年9月开园招生。为保障幼儿园正常运转，故申请新办园开办费400万元，以确保开班办园各项工作的顺利开展。</t>
  </si>
  <si>
    <t>产出指标</t>
  </si>
  <si>
    <t>数量指标</t>
  </si>
  <si>
    <t>补助对象</t>
  </si>
  <si>
    <t>=</t>
  </si>
  <si>
    <t>所</t>
  </si>
  <si>
    <t>定量指标</t>
  </si>
  <si>
    <t>新办幼儿园</t>
  </si>
  <si>
    <t>质量指标</t>
  </si>
  <si>
    <t>幼儿园办园规模</t>
  </si>
  <si>
    <t>班次</t>
  </si>
  <si>
    <t>小班、中班、大班各2个班。</t>
  </si>
  <si>
    <t>时效指标</t>
  </si>
  <si>
    <t>资金支付完成时间</t>
  </si>
  <si>
    <t>月</t>
  </si>
  <si>
    <t>2024年底前完成支付</t>
  </si>
  <si>
    <t>效益指标</t>
  </si>
  <si>
    <t>经济效益</t>
  </si>
  <si>
    <t>解决资金短缺问题</t>
  </si>
  <si>
    <t>&gt;</t>
  </si>
  <si>
    <t>%</t>
  </si>
  <si>
    <t>新办幼儿园开办费补助专项经费，以保证幼儿园正常运转</t>
  </si>
  <si>
    <t>社会效益</t>
  </si>
  <si>
    <t>激发广大教师教书育人的社会责任感和荣誉感，解决所在片区孩子入园问题</t>
  </si>
  <si>
    <t>&gt;=</t>
  </si>
  <si>
    <t>稳定教师队伍，开展培训活动，激发教书育人责任感，荣誉感</t>
  </si>
  <si>
    <t>可持续影响</t>
  </si>
  <si>
    <t>提升教育教学水平和教育管理质量</t>
  </si>
  <si>
    <t>教育教学水平和教育管理质量有显著提高</t>
  </si>
  <si>
    <t>满意度指标</t>
  </si>
  <si>
    <t>服务对象满意度</t>
  </si>
  <si>
    <t>家长满意度</t>
  </si>
  <si>
    <t>家长调查问卷、家长座谈会了解家长满意程度</t>
  </si>
  <si>
    <t>学前教育家庭经济困难学生补项目由西山区学生资助管理中心根据《昆明市学前教育家庭经济困难儿童资助管理办法》，以300元/生.学年标准对全区学前教育阶段家庭经济困难儿童进行资助。</t>
  </si>
  <si>
    <t>资助到位率</t>
  </si>
  <si>
    <t>根据全国学生资助管理信息系统内提供“重点保障人群情况查询”确定资助名单，保障符合资助条件的学生全覆盖，切实落实资助政策。</t>
  </si>
  <si>
    <t>资助对象认定准确率</t>
  </si>
  <si>
    <t>资助金发放及时率</t>
  </si>
  <si>
    <t>及时发放资助资金</t>
  </si>
  <si>
    <t>成本指标</t>
  </si>
  <si>
    <t>经济成本指标</t>
  </si>
  <si>
    <t>元</t>
  </si>
  <si>
    <t>按照标准完成</t>
  </si>
  <si>
    <t>政策知晓率</t>
  </si>
  <si>
    <t>资助政策宣传到位，切实落实资助政策。</t>
  </si>
  <si>
    <t>资助对象满意度</t>
  </si>
  <si>
    <t>强化人防建设，建立业务素质过硬的保安队伍，消除校园安全隐患，构建和谐校园，为学生提供一个优质安全的校园环境，确保学生健康成长。</t>
  </si>
  <si>
    <t>获补对象数</t>
  </si>
  <si>
    <t>人(人次、家)</t>
  </si>
  <si>
    <t>反映获补助人员、企业的数量情况，也适用补贴、资助等形式的补助。</t>
  </si>
  <si>
    <t>获补对象准确率</t>
  </si>
  <si>
    <t>反映获补助对象认定的准确性情况。
获补对象准确率=抽检符合标准的补助对象数/抽检实际补助对象数*100%</t>
  </si>
  <si>
    <t>获补覆盖率</t>
  </si>
  <si>
    <t>获补覆盖率=实际获得补助人数（企业数）/申请符合标准人数（企业数）*100%</t>
  </si>
  <si>
    <t>发放及时率</t>
  </si>
  <si>
    <t>反映发放单位及时发放补助资金的情况。
发放及时率=在时限内发放资金/应发放资金*100%</t>
  </si>
  <si>
    <t>民办补助标准</t>
  </si>
  <si>
    <t>元/人*月</t>
  </si>
  <si>
    <t>反映补助标准。</t>
  </si>
  <si>
    <t>公办补助标准</t>
  </si>
  <si>
    <t>反映补助政策的宣传效果情况。
政策知晓率=调查中补助政策知晓人数/调查总人数*100%</t>
  </si>
  <si>
    <t>幼儿园教育教学</t>
  </si>
  <si>
    <t>年</t>
  </si>
  <si>
    <t>按园工作计划、教育教学计划</t>
  </si>
  <si>
    <t>受益对象满意度</t>
  </si>
  <si>
    <t>反映获补助受益对象的满意程度。</t>
  </si>
  <si>
    <t>1.加强教师队伍建设：努力加强师资队伍建设，探索在教育实践中促进教师专业化成长的方式与策略，引领不同层次的教师跨入实现自我发展、自我创新。着重抓好指导新教师顺利过渡适应期和青年教师的专业发展工作。
2.落实班级精细管理：本年将对班级管理的重点将放在 “精细化”方面：其一，就是要追求精，也就是要把班级管理工作放在十分重要的位置。班长可以根据实际情况，把每一时期的班级工作重点明确一下，也就是说工作中主要要完成的工作有哪些，从而保证管理有了成效；其二，就是指细，也就是要把幼儿班级管理的工作进一步细化，如建立一套可实施的，完整的幼儿班级规章制度，从而保证所有的事情都有章可循；其三，就是化，也就是要以制度的形式，落实班级管理的各项事务，从而保证幼儿遵守这一制度变成一种行为习惯。
3.完善校园文化建设：本年度将在不断扩充幼儿游戏活动场地的同时，还将不断丰富校园文化建设，在整合幼儿园课程特色和园所文化的基础上，拟定以鲁迅先生“植根于爱”的教育思想作为办园宗旨，以“爱—序—习—和”为办园理念，以民族团结教育为办园方向，以儿童文学欣赏教育为办园特色，以习近平主席提出的“四有教师”为团队建设目标。围绕上述校园文化体系，将对幼儿园的软环境做整体规划和重新布置，扎实体现“环境为教育服务”这一理念。
4.加大园所宣传力度：本年度将丰富面对家长开放的途径和内容，要求每一位教师每周在家长群里发2个孩子在园参加各种活动的视频，同时针对防疫期间家长不能进入园所，无法看到“家长园地”的内容，教师把教学进度、教学内容、一周食谱等内容及时发送至家长群，最大程度呈现幼儿在园的方方面面，让家长更加真实地了解孩子在园的生活学习情况。同时将加强信息宣传工作，畅通宣传途径，成立以园长为组长的宣传小组，采集、撰写行政、党建、班组、亲子等多种形式的活动信息，在幼儿园公众号上积极发布，同时积极投稿各级媒体，保证活动简讯数量和质量都能递增。同时要做好资料汇编工作。</t>
  </si>
  <si>
    <t>保障班级教育教学正常运转班级数</t>
  </si>
  <si>
    <t>个</t>
  </si>
  <si>
    <t>幼儿园有51名教职工，404名幼儿,2025年永昌园区新招2个班</t>
  </si>
  <si>
    <t>临聘任教职工人数</t>
  </si>
  <si>
    <t>&lt;=</t>
  </si>
  <si>
    <t>人</t>
  </si>
  <si>
    <t>按幼儿园工作发展需要录用临时聘用劳务派遣</t>
  </si>
  <si>
    <t>保障教育教学正常运转资金到位率</t>
  </si>
  <si>
    <t>园工作计划、教师教育教学计划。</t>
  </si>
  <si>
    <t>临聘任教职工经费达标率</t>
  </si>
  <si>
    <t>按幼儿园工作发展需要聘用临时工</t>
  </si>
  <si>
    <t>提升办园水平</t>
  </si>
  <si>
    <t>改善幼儿户外活动及班级教学</t>
  </si>
  <si>
    <t>按预算执行进度完成保障教育教学运转</t>
  </si>
  <si>
    <t>园工作计划教师教育教学计划</t>
  </si>
  <si>
    <t>幼儿家长对政策的知晓度</t>
  </si>
  <si>
    <t>家长对政策的知晓度及问卷调查</t>
  </si>
  <si>
    <t>全体教职工对政策的知晓度</t>
  </si>
  <si>
    <t>职工对政策的知晓度</t>
  </si>
  <si>
    <t>全体幼儿</t>
  </si>
  <si>
    <t>幼儿测评</t>
  </si>
  <si>
    <t>按园工作计划、教师教育教学计划</t>
  </si>
  <si>
    <t>教师</t>
  </si>
  <si>
    <t>2025年园工作计划</t>
  </si>
  <si>
    <t>家长</t>
  </si>
  <si>
    <t>幼儿</t>
  </si>
  <si>
    <t>预算06表</t>
  </si>
  <si>
    <t>政府性基金预算支出预算表</t>
  </si>
  <si>
    <t>政府性基金预算支出</t>
  </si>
  <si>
    <t>空表说明：我单位无2025年部门政府性基金支出预算，故此表为空表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</si>
  <si>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</si>
  <si>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</si>
  <si>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</si>
  <si>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</si>
  <si>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</si>
  <si>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</si>
  <si>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</si>
  <si>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</si>
  <si>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</si>
  <si>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</si>
  <si>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</si>
  <si>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福海餐饮服务</t>
  </si>
  <si>
    <t>餐饮服务</t>
  </si>
  <si>
    <t>批</t>
  </si>
  <si>
    <t>永昌餐饮服务</t>
  </si>
  <si>
    <t>福海物业服务</t>
  </si>
  <si>
    <t>物业管理服务</t>
  </si>
  <si>
    <t>永昌物业管理服务</t>
  </si>
  <si>
    <t>保安服务</t>
  </si>
  <si>
    <t>LED屏</t>
  </si>
  <si>
    <t>LED显示屏</t>
  </si>
  <si>
    <t>台</t>
  </si>
  <si>
    <t>一体机</t>
  </si>
  <si>
    <t>触控一体机</t>
  </si>
  <si>
    <t>柜类</t>
  </si>
  <si>
    <t>其他柜类</t>
  </si>
  <si>
    <t>幼儿六人桌</t>
  </si>
  <si>
    <t>其他台、桌类</t>
  </si>
  <si>
    <t>张</t>
  </si>
  <si>
    <t>椅子</t>
  </si>
  <si>
    <t>其他椅凳类</t>
  </si>
  <si>
    <t>把</t>
  </si>
  <si>
    <t>台式计算机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</si>
  <si>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</si>
  <si>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</si>
  <si>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</si>
  <si>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</si>
  <si>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</si>
  <si>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</si>
  <si>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</si>
  <si>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</si>
  <si>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空表说明：我单位2025年无政府购买服务预算，故此表为空</t>
  </si>
  <si>
    <t>预算09-1表</t>
  </si>
  <si>
    <t>单位名称（项目）</t>
  </si>
  <si>
    <t>地区</t>
  </si>
  <si>
    <t>空表说明：我单位为二级预算单位，2025年无对下转移支付预算，故此表为空表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</si>
  <si>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</si>
  <si>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</si>
  <si>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</si>
  <si>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</si>
  <si>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</si>
  <si>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</si>
  <si>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</si>
  <si>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</si>
  <si>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</si>
  <si>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空表说明：我单位2025年无新增资产配置预算，故此表为空表</t>
  </si>
  <si>
    <t>预算11表</t>
  </si>
  <si>
    <t>上级补助</t>
  </si>
  <si>
    <t>空表说明：我单位为二级预算单位，2025年无上级转移支付预算，故此表为空表</t>
  </si>
  <si>
    <t>预算12表</t>
  </si>
  <si>
    <t>项目级次</t>
  </si>
  <si>
    <t xml:space="preserve">昆明市第十八幼儿园 </t>
  </si>
  <si>
    <t>311 专项业务类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</si>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</sst>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36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9"/>
      <name val="Microsoft YaHei UI"/>
      <charset val="1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8" applyNumberFormat="0" applyAlignment="0" applyProtection="0">
      <alignment vertical="center"/>
    </xf>
    <xf numFmtId="0" fontId="24" fillId="5" borderId="19" applyNumberFormat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26" fillId="6" borderId="20" applyNumberFormat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0" fontId="34" fillId="0" borderId="7">
      <alignment horizontal="right" vertical="center"/>
    </xf>
    <xf numFmtId="178" fontId="34" fillId="0" borderId="7">
      <alignment horizontal="right" vertical="center"/>
    </xf>
    <xf numFmtId="49" fontId="34" fillId="0" borderId="7">
      <alignment horizontal="left" vertical="center" wrapText="1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80" fontId="34" fillId="0" borderId="7">
      <alignment horizontal="right" vertical="center"/>
    </xf>
    <xf numFmtId="0" fontId="35" fillId="0" borderId="0">
      <alignment vertical="top"/>
      <protection locked="0"/>
    </xf>
  </cellStyleXfs>
  <cellXfs count="239"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/>
    <xf numFmtId="0" fontId="2" fillId="0" borderId="0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/>
    <xf numFmtId="0" fontId="2" fillId="0" borderId="0" xfId="0" applyFont="1" applyFill="1" applyBorder="1" applyAlignment="1" applyProtection="1">
      <alignment horizontal="right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/>
    </xf>
    <xf numFmtId="4" fontId="2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4" fontId="2" fillId="0" borderId="7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1" fillId="0" borderId="7" xfId="0" applyFont="1" applyFill="1" applyBorder="1" applyAlignment="1" applyProtection="1">
      <alignment horizontal="center" vertical="center"/>
      <protection locked="0"/>
    </xf>
    <xf numFmtId="4" fontId="5" fillId="0" borderId="7" xfId="54" applyNumberFormat="1" applyFont="1" applyFill="1" applyBorder="1">
      <alignment horizontal="right" vertical="center"/>
    </xf>
    <xf numFmtId="0" fontId="2" fillId="0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Fill="1" applyBorder="1" applyAlignment="1" applyProtection="1">
      <alignment vertical="top"/>
      <protection locked="0"/>
    </xf>
    <xf numFmtId="0" fontId="6" fillId="0" borderId="0" xfId="0" applyFont="1" applyFill="1" applyBorder="1" applyAlignment="1">
      <alignment vertical="top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Protection="1">
      <protection locked="0"/>
    </xf>
    <xf numFmtId="0" fontId="6" fillId="0" borderId="0" xfId="0" applyFont="1" applyFill="1" applyBorder="1"/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right" vertical="center"/>
      <protection locked="0"/>
    </xf>
    <xf numFmtId="0" fontId="1" fillId="0" borderId="7" xfId="0" applyFont="1" applyFill="1" applyBorder="1" applyAlignment="1" applyProtection="1">
      <alignment horizontal="right" vertical="center" wrapText="1"/>
      <protection locked="0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horizontal="center" wrapText="1"/>
      <protection locked="0"/>
    </xf>
    <xf numFmtId="0" fontId="2" fillId="0" borderId="7" xfId="0" applyFont="1" applyFill="1" applyBorder="1" applyAlignment="1">
      <alignment horizontal="center" wrapText="1"/>
    </xf>
    <xf numFmtId="3" fontId="2" fillId="0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left"/>
      <protection locked="0"/>
    </xf>
    <xf numFmtId="0" fontId="2" fillId="0" borderId="7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right" wrapText="1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  <protection locked="0"/>
    </xf>
    <xf numFmtId="178" fontId="5" fillId="0" borderId="7" xfId="0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Protection="1">
      <protection locked="0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Protection="1">
      <protection locked="0"/>
    </xf>
    <xf numFmtId="0" fontId="4" fillId="0" borderId="0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  <protection locked="0"/>
    </xf>
    <xf numFmtId="178" fontId="5" fillId="0" borderId="7" xfId="0" applyNumberFormat="1" applyFont="1" applyBorder="1" applyAlignment="1">
      <alignment horizontal="right" vertical="center"/>
    </xf>
    <xf numFmtId="0" fontId="2" fillId="2" borderId="12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/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180" fontId="5" fillId="0" borderId="6" xfId="56" applyNumberFormat="1" applyFont="1" applyBorder="1" applyAlignment="1">
      <alignment horizontal="center" vertical="center"/>
    </xf>
    <xf numFmtId="180" fontId="5" fillId="0" borderId="12" xfId="56" applyNumberFormat="1" applyFont="1" applyBorder="1" applyAlignment="1">
      <alignment horizontal="center" vertical="center"/>
    </xf>
    <xf numFmtId="180" fontId="5" fillId="0" borderId="12" xfId="0" applyNumberFormat="1" applyFont="1" applyBorder="1" applyAlignment="1">
      <alignment horizontal="center" vertical="center"/>
    </xf>
    <xf numFmtId="0" fontId="2" fillId="2" borderId="12" xfId="0" applyFont="1" applyFill="1" applyBorder="1" applyAlignment="1">
      <alignment horizontal="righ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>
      <alignment horizontal="right"/>
    </xf>
    <xf numFmtId="0" fontId="9" fillId="0" borderId="0" xfId="0" applyFont="1" applyFill="1" applyBorder="1" applyAlignment="1" applyProtection="1">
      <alignment horizontal="right"/>
      <protection locked="0"/>
    </xf>
    <xf numFmtId="49" fontId="9" fillId="0" borderId="0" xfId="0" applyNumberFormat="1" applyFont="1" applyFill="1" applyBorder="1" applyProtection="1">
      <protection locked="0"/>
    </xf>
    <xf numFmtId="0" fontId="1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49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31" fontId="2" fillId="0" borderId="7" xfId="0" applyNumberFormat="1" applyFont="1" applyFill="1" applyBorder="1" applyAlignment="1">
      <alignment horizontal="left" vertical="center" wrapText="1"/>
    </xf>
    <xf numFmtId="0" fontId="1" fillId="0" borderId="0" xfId="0" applyFont="1" applyBorder="1" applyAlignment="1">
      <alignment vertical="top"/>
    </xf>
    <xf numFmtId="49" fontId="1" fillId="0" borderId="0" xfId="0" applyNumberFormat="1" applyFont="1" applyBorder="1"/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8" xfId="0" applyFont="1" applyFill="1" applyBorder="1" applyAlignment="1">
      <alignment horizontal="left" vertical="center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1" fillId="0" borderId="7" xfId="0" applyFont="1" applyBorder="1" applyAlignment="1" applyProtection="1">
      <alignment horizontal="center" vertical="center"/>
      <protection locked="0"/>
    </xf>
    <xf numFmtId="4" fontId="1" fillId="0" borderId="7" xfId="0" applyNumberFormat="1" applyFont="1" applyBorder="1" applyAlignment="1">
      <alignment horizontal="center" vertical="center"/>
    </xf>
    <xf numFmtId="4" fontId="0" fillId="0" borderId="0" xfId="0" applyNumberFormat="1" applyFont="1" applyBorder="1"/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49" fontId="2" fillId="0" borderId="8" xfId="57" applyNumberFormat="1" applyFont="1" applyFill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" fontId="1" fillId="0" borderId="7" xfId="0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center"/>
    </xf>
    <xf numFmtId="0" fontId="6" fillId="0" borderId="7" xfId="0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7" xfId="0" applyFont="1" applyFill="1" applyBorder="1" applyAlignment="1">
      <alignment horizontal="left" vertical="center" wrapText="1" indent="2"/>
    </xf>
    <xf numFmtId="0" fontId="1" fillId="0" borderId="4" xfId="0" applyFont="1" applyFill="1" applyBorder="1" applyAlignment="1">
      <alignment horizontal="center" vertical="center"/>
    </xf>
    <xf numFmtId="0" fontId="12" fillId="0" borderId="7" xfId="0" applyFont="1" applyFill="1" applyBorder="1" applyAlignment="1" applyProtection="1">
      <alignment horizontal="center" vertical="center" wrapText="1"/>
      <protection locked="0"/>
    </xf>
    <xf numFmtId="0" fontId="12" fillId="0" borderId="7" xfId="0" applyFont="1" applyFill="1" applyBorder="1" applyAlignment="1" applyProtection="1">
      <alignment vertical="top" wrapText="1"/>
      <protection locked="0"/>
    </xf>
    <xf numFmtId="0" fontId="2" fillId="0" borderId="7" xfId="0" applyFont="1" applyFill="1" applyBorder="1" applyAlignment="1" applyProtection="1">
      <alignment vertical="center" wrapText="1"/>
      <protection locked="0"/>
    </xf>
    <xf numFmtId="0" fontId="2" fillId="0" borderId="7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7" xfId="0" applyFont="1" applyFill="1" applyBorder="1" applyAlignment="1" applyProtection="1">
      <alignment horizontal="center" vertical="center" wrapText="1"/>
      <protection locked="0"/>
    </xf>
    <xf numFmtId="178" fontId="14" fillId="0" borderId="7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12" fillId="0" borderId="3" xfId="0" applyFont="1" applyFill="1" applyBorder="1" applyAlignment="1" applyProtection="1">
      <alignment horizontal="center" vertical="center"/>
      <protection locked="0"/>
    </xf>
    <xf numFmtId="0" fontId="12" fillId="0" borderId="4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2" fillId="0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Fill="1" applyBorder="1" applyAlignment="1" applyProtection="1">
      <alignment horizontal="center" vertical="center"/>
      <protection locked="0"/>
    </xf>
    <xf numFmtId="0" fontId="12" fillId="0" borderId="7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right" vertical="center"/>
    </xf>
    <xf numFmtId="4" fontId="2" fillId="2" borderId="7" xfId="0" applyNumberFormat="1" applyFont="1" applyFill="1" applyBorder="1" applyAlignment="1" applyProtection="1">
      <alignment horizontal="right" vertical="center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2" xfId="0" applyFont="1" applyFill="1" applyBorder="1" applyAlignment="1" applyProtection="1">
      <alignment horizontal="right" vertical="center"/>
      <protection locked="0"/>
    </xf>
    <xf numFmtId="0" fontId="2" fillId="0" borderId="7" xfId="0" applyFont="1" applyFill="1" applyBorder="1" applyAlignment="1" applyProtection="1">
      <alignment vertical="center"/>
      <protection locked="0"/>
    </xf>
    <xf numFmtId="49" fontId="2" fillId="0" borderId="8" xfId="57" applyNumberFormat="1" applyFont="1" applyFill="1" applyBorder="1" applyAlignment="1" applyProtection="1" quotePrefix="1">
      <alignment horizontal="center" vertical="center"/>
    </xf>
    <xf numFmtId="0" fontId="2" fillId="0" borderId="8" xfId="0" applyFont="1" applyFill="1" applyBorder="1" applyAlignment="1" quotePrefix="1">
      <alignment horizontal="left" vertical="center"/>
    </xf>
    <xf numFmtId="0" fontId="2" fillId="0" borderId="7" xfId="0" applyFont="1" applyFill="1" applyBorder="1" applyAlignment="1" quotePrefix="1">
      <alignment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A4" sqref="A4:B4"/>
    </sheetView>
  </sheetViews>
  <sheetFormatPr defaultColWidth="8.575" defaultRowHeight="12.75" customHeight="1" outlineLevelCol="3"/>
  <cols>
    <col min="1" max="4" width="41" style="1" customWidth="1"/>
    <col min="5" max="16384" width="8.575" style="1"/>
  </cols>
  <sheetData>
    <row r="1" customHeight="1" spans="1:4">
      <c r="A1" s="2"/>
      <c r="B1" s="2"/>
      <c r="C1" s="2"/>
      <c r="D1" s="2"/>
    </row>
    <row r="2" ht="15" customHeight="1" spans="1:4">
      <c r="A2" s="46"/>
      <c r="B2" s="46"/>
      <c r="C2" s="46"/>
      <c r="D2" s="60" t="s">
        <v>0</v>
      </c>
    </row>
    <row r="3" ht="41.25" customHeight="1" spans="1:1">
      <c r="A3" s="41" t="str">
        <f>"2025"&amp;"年部门财务收支预算总表"</f>
        <v>2025年部门财务收支预算总表</v>
      </c>
    </row>
    <row r="4" ht="17.25" customHeight="1" spans="1:4">
      <c r="A4" s="44" t="s">
        <v>1</v>
      </c>
      <c r="B4" s="212"/>
      <c r="D4" s="195" t="s">
        <v>2</v>
      </c>
    </row>
    <row r="5" ht="23.25" customHeight="1" spans="1:4">
      <c r="A5" s="205" t="s">
        <v>3</v>
      </c>
      <c r="B5" s="206"/>
      <c r="C5" s="205" t="s">
        <v>4</v>
      </c>
      <c r="D5" s="206"/>
    </row>
    <row r="6" ht="24" customHeight="1" spans="1:4">
      <c r="A6" s="205" t="s">
        <v>5</v>
      </c>
      <c r="B6" s="205" t="s">
        <v>6</v>
      </c>
      <c r="C6" s="205" t="s">
        <v>7</v>
      </c>
      <c r="D6" s="205" t="s">
        <v>6</v>
      </c>
    </row>
    <row r="7" ht="17.25" customHeight="1" spans="1:4">
      <c r="A7" s="207" t="s">
        <v>8</v>
      </c>
      <c r="B7" s="75">
        <v>11069088.24</v>
      </c>
      <c r="C7" s="207" t="s">
        <v>9</v>
      </c>
      <c r="D7" s="75"/>
    </row>
    <row r="8" ht="17.25" customHeight="1" spans="1:4">
      <c r="A8" s="207" t="s">
        <v>10</v>
      </c>
      <c r="B8" s="75"/>
      <c r="C8" s="207" t="s">
        <v>11</v>
      </c>
      <c r="D8" s="75"/>
    </row>
    <row r="9" ht="17.25" customHeight="1" spans="1:4">
      <c r="A9" s="207" t="s">
        <v>12</v>
      </c>
      <c r="B9" s="75"/>
      <c r="C9" s="238" t="s">
        <v>13</v>
      </c>
      <c r="D9" s="75"/>
    </row>
    <row r="10" ht="17.25" customHeight="1" spans="1:4">
      <c r="A10" s="207" t="s">
        <v>14</v>
      </c>
      <c r="B10" s="75"/>
      <c r="C10" s="238" t="s">
        <v>15</v>
      </c>
      <c r="D10" s="75"/>
    </row>
    <row r="11" ht="17.25" customHeight="1" spans="1:4">
      <c r="A11" s="207" t="s">
        <v>16</v>
      </c>
      <c r="B11" s="75"/>
      <c r="C11" s="238" t="s">
        <v>17</v>
      </c>
      <c r="D11" s="75">
        <v>8792196.08</v>
      </c>
    </row>
    <row r="12" ht="17.25" customHeight="1" spans="1:4">
      <c r="A12" s="207" t="s">
        <v>18</v>
      </c>
      <c r="B12" s="75"/>
      <c r="C12" s="238" t="s">
        <v>19</v>
      </c>
      <c r="D12" s="75"/>
    </row>
    <row r="13" ht="17.25" customHeight="1" spans="1:4">
      <c r="A13" s="207" t="s">
        <v>20</v>
      </c>
      <c r="B13" s="75"/>
      <c r="C13" s="31" t="s">
        <v>21</v>
      </c>
      <c r="D13" s="75"/>
    </row>
    <row r="14" ht="17.25" customHeight="1" spans="1:4">
      <c r="A14" s="207" t="s">
        <v>22</v>
      </c>
      <c r="B14" s="75"/>
      <c r="C14" s="31" t="s">
        <v>23</v>
      </c>
      <c r="D14" s="75">
        <v>1197690</v>
      </c>
    </row>
    <row r="15" ht="17.25" customHeight="1" spans="1:4">
      <c r="A15" s="207" t="s">
        <v>24</v>
      </c>
      <c r="B15" s="75"/>
      <c r="C15" s="31" t="s">
        <v>25</v>
      </c>
      <c r="D15" s="75">
        <v>578394.16</v>
      </c>
    </row>
    <row r="16" ht="17.25" customHeight="1" spans="1:4">
      <c r="A16" s="207" t="s">
        <v>26</v>
      </c>
      <c r="B16" s="75"/>
      <c r="C16" s="31" t="s">
        <v>27</v>
      </c>
      <c r="D16" s="75"/>
    </row>
    <row r="17" ht="17.25" customHeight="1" spans="1:4">
      <c r="A17" s="208"/>
      <c r="B17" s="75"/>
      <c r="C17" s="31" t="s">
        <v>28</v>
      </c>
      <c r="D17" s="75"/>
    </row>
    <row r="18" ht="17.25" customHeight="1" spans="1:4">
      <c r="A18" s="209"/>
      <c r="B18" s="75"/>
      <c r="C18" s="31" t="s">
        <v>29</v>
      </c>
      <c r="D18" s="75"/>
    </row>
    <row r="19" ht="17.25" customHeight="1" spans="1:4">
      <c r="A19" s="209"/>
      <c r="B19" s="75"/>
      <c r="C19" s="31" t="s">
        <v>30</v>
      </c>
      <c r="D19" s="75"/>
    </row>
    <row r="20" ht="17.25" customHeight="1" spans="1:4">
      <c r="A20" s="209"/>
      <c r="B20" s="75"/>
      <c r="C20" s="31" t="s">
        <v>31</v>
      </c>
      <c r="D20" s="75"/>
    </row>
    <row r="21" ht="17.25" customHeight="1" spans="1:4">
      <c r="A21" s="209"/>
      <c r="B21" s="75"/>
      <c r="C21" s="31" t="s">
        <v>32</v>
      </c>
      <c r="D21" s="75"/>
    </row>
    <row r="22" ht="17.25" customHeight="1" spans="1:4">
      <c r="A22" s="209"/>
      <c r="B22" s="75"/>
      <c r="C22" s="31" t="s">
        <v>33</v>
      </c>
      <c r="D22" s="75"/>
    </row>
    <row r="23" ht="17.25" customHeight="1" spans="1:4">
      <c r="A23" s="209"/>
      <c r="B23" s="75"/>
      <c r="C23" s="31" t="s">
        <v>34</v>
      </c>
      <c r="D23" s="75"/>
    </row>
    <row r="24" ht="17.25" customHeight="1" spans="1:4">
      <c r="A24" s="209"/>
      <c r="B24" s="75"/>
      <c r="C24" s="31" t="s">
        <v>35</v>
      </c>
      <c r="D24" s="75"/>
    </row>
    <row r="25" ht="17.25" customHeight="1" spans="1:4">
      <c r="A25" s="209"/>
      <c r="B25" s="75"/>
      <c r="C25" s="31" t="s">
        <v>36</v>
      </c>
      <c r="D25" s="75">
        <v>500808</v>
      </c>
    </row>
    <row r="26" ht="17.25" customHeight="1" spans="1:4">
      <c r="A26" s="209"/>
      <c r="B26" s="75"/>
      <c r="C26" s="31" t="s">
        <v>37</v>
      </c>
      <c r="D26" s="75"/>
    </row>
    <row r="27" ht="17.25" customHeight="1" spans="1:4">
      <c r="A27" s="209"/>
      <c r="B27" s="75"/>
      <c r="C27" s="208" t="s">
        <v>38</v>
      </c>
      <c r="D27" s="75"/>
    </row>
    <row r="28" ht="17.25" customHeight="1" spans="1:4">
      <c r="A28" s="209"/>
      <c r="B28" s="75"/>
      <c r="C28" s="31" t="s">
        <v>39</v>
      </c>
      <c r="D28" s="75"/>
    </row>
    <row r="29" ht="16.5" customHeight="1" spans="1:4">
      <c r="A29" s="209"/>
      <c r="B29" s="75"/>
      <c r="C29" s="31" t="s">
        <v>40</v>
      </c>
      <c r="D29" s="75"/>
    </row>
    <row r="30" ht="16.5" customHeight="1" spans="1:4">
      <c r="A30" s="209"/>
      <c r="B30" s="75"/>
      <c r="C30" s="208" t="s">
        <v>41</v>
      </c>
      <c r="D30" s="75"/>
    </row>
    <row r="31" ht="17.25" customHeight="1" spans="1:4">
      <c r="A31" s="209"/>
      <c r="B31" s="75"/>
      <c r="C31" s="208" t="s">
        <v>42</v>
      </c>
      <c r="D31" s="75"/>
    </row>
    <row r="32" ht="17.25" customHeight="1" spans="1:4">
      <c r="A32" s="209"/>
      <c r="B32" s="75"/>
      <c r="C32" s="31" t="s">
        <v>43</v>
      </c>
      <c r="D32" s="75"/>
    </row>
    <row r="33" ht="16.5" customHeight="1" spans="1:4">
      <c r="A33" s="209" t="s">
        <v>44</v>
      </c>
      <c r="B33" s="75">
        <v>11069088.24</v>
      </c>
      <c r="C33" s="209" t="s">
        <v>45</v>
      </c>
      <c r="D33" s="75">
        <v>11069088.24</v>
      </c>
    </row>
    <row r="34" ht="16.5" customHeight="1" spans="1:4">
      <c r="A34" s="208" t="s">
        <v>46</v>
      </c>
      <c r="B34" s="75"/>
      <c r="C34" s="208" t="s">
        <v>47</v>
      </c>
      <c r="D34" s="75"/>
    </row>
    <row r="35" ht="16.5" customHeight="1" spans="1:4">
      <c r="A35" s="31" t="s">
        <v>48</v>
      </c>
      <c r="B35" s="75"/>
      <c r="C35" s="31" t="s">
        <v>48</v>
      </c>
      <c r="D35" s="75"/>
    </row>
    <row r="36" ht="16.5" customHeight="1" spans="1:4">
      <c r="A36" s="31" t="s">
        <v>49</v>
      </c>
      <c r="B36" s="75"/>
      <c r="C36" s="31" t="s">
        <v>50</v>
      </c>
      <c r="D36" s="75"/>
    </row>
    <row r="37" ht="16.5" customHeight="1" spans="1:4">
      <c r="A37" s="210" t="s">
        <v>51</v>
      </c>
      <c r="B37" s="75">
        <v>11069088.24</v>
      </c>
      <c r="C37" s="210" t="s">
        <v>52</v>
      </c>
      <c r="D37" s="75">
        <v>11069088.24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3" activePane="bottomLeft" state="frozen"/>
      <selection/>
      <selection pane="bottomLeft" activeCell="A18" sqref="A18"/>
    </sheetView>
  </sheetViews>
  <sheetFormatPr defaultColWidth="9.14166666666667" defaultRowHeight="14.25" customHeight="1" outlineLevelCol="5"/>
  <cols>
    <col min="1" max="1" width="32.1416666666667" style="1" customWidth="1"/>
    <col min="2" max="2" width="20.7083333333333" style="1" customWidth="1"/>
    <col min="3" max="3" width="32.1416666666667" style="1" customWidth="1"/>
    <col min="4" max="4" width="27.7083333333333" style="1" customWidth="1"/>
    <col min="5" max="6" width="36.7083333333333" style="1" customWidth="1"/>
    <col min="7" max="16384" width="9.14166666666667" style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132"/>
      <c r="B2" s="133"/>
      <c r="C2" s="132"/>
      <c r="D2" s="134"/>
      <c r="E2" s="134"/>
      <c r="F2" s="135" t="s">
        <v>359</v>
      </c>
    </row>
    <row r="3" ht="42" customHeight="1" spans="1:6">
      <c r="A3" s="136" t="str">
        <f>"2025"&amp;"年部门政府性基金预算支出预算表"</f>
        <v>2025年部门政府性基金预算支出预算表</v>
      </c>
      <c r="B3" s="136" t="s">
        <v>360</v>
      </c>
      <c r="C3" s="137"/>
      <c r="D3" s="138"/>
      <c r="E3" s="138"/>
      <c r="F3" s="138"/>
    </row>
    <row r="4" ht="13.5" customHeight="1" spans="1:6">
      <c r="A4" s="6" t="s">
        <v>1</v>
      </c>
      <c r="B4" s="6"/>
      <c r="C4" s="132"/>
      <c r="D4" s="134"/>
      <c r="E4" s="134"/>
      <c r="F4" s="135" t="s">
        <v>2</v>
      </c>
    </row>
    <row r="5" ht="19.5" customHeight="1" spans="1:6">
      <c r="A5" s="139" t="s">
        <v>180</v>
      </c>
      <c r="B5" s="140" t="s">
        <v>72</v>
      </c>
      <c r="C5" s="139" t="s">
        <v>73</v>
      </c>
      <c r="D5" s="12" t="s">
        <v>361</v>
      </c>
      <c r="E5" s="13"/>
      <c r="F5" s="14"/>
    </row>
    <row r="6" ht="18.75" customHeight="1" spans="1:6">
      <c r="A6" s="141"/>
      <c r="B6" s="142"/>
      <c r="C6" s="141"/>
      <c r="D6" s="17" t="s">
        <v>56</v>
      </c>
      <c r="E6" s="12" t="s">
        <v>75</v>
      </c>
      <c r="F6" s="17" t="s">
        <v>76</v>
      </c>
    </row>
    <row r="7" ht="18.75" customHeight="1" spans="1:6">
      <c r="A7" s="64">
        <v>1</v>
      </c>
      <c r="B7" s="143" t="s">
        <v>83</v>
      </c>
      <c r="C7" s="64">
        <v>3</v>
      </c>
      <c r="D7" s="144">
        <v>4</v>
      </c>
      <c r="E7" s="144">
        <v>5</v>
      </c>
      <c r="F7" s="144">
        <v>6</v>
      </c>
    </row>
    <row r="8" ht="21" customHeight="1" spans="1:6">
      <c r="A8" s="31"/>
      <c r="B8" s="31"/>
      <c r="C8" s="31"/>
      <c r="D8" s="75"/>
      <c r="E8" s="75"/>
      <c r="F8" s="75"/>
    </row>
    <row r="9" ht="21" customHeight="1" spans="1:6">
      <c r="A9" s="31"/>
      <c r="B9" s="31"/>
      <c r="C9" s="31"/>
      <c r="D9" s="75"/>
      <c r="E9" s="75"/>
      <c r="F9" s="75"/>
    </row>
    <row r="10" ht="18.75" customHeight="1" spans="1:6">
      <c r="A10" s="145" t="s">
        <v>169</v>
      </c>
      <c r="B10" s="145" t="s">
        <v>169</v>
      </c>
      <c r="C10" s="146" t="s">
        <v>169</v>
      </c>
      <c r="D10" s="75"/>
      <c r="E10" s="75"/>
      <c r="F10" s="75"/>
    </row>
    <row r="11" customHeight="1" spans="1:1">
      <c r="A11" s="1" t="s">
        <v>362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22"/>
  <sheetViews>
    <sheetView showZeros="0" tabSelected="1" zoomScale="85" zoomScaleNormal="85" topLeftCell="C1" workbookViewId="0">
      <pane ySplit="1" topLeftCell="A2" activePane="bottomLeft" state="frozen"/>
      <selection/>
      <selection pane="bottomLeft" activeCell="D28" sqref="D28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83333333333" customWidth="1"/>
  </cols>
  <sheetData>
    <row r="1" customHeight="1" spans="1:19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ht="15.75" customHeight="1" spans="2:19">
      <c r="B2" s="78"/>
      <c r="C2" s="78"/>
      <c r="R2" s="129"/>
      <c r="S2" s="129" t="s">
        <v>363</v>
      </c>
    </row>
    <row r="3" ht="41.25" customHeight="1" spans="1:19">
      <c r="A3" s="79" t="str">
        <f>"2025"&amp;"年部门政府采购预算表"</f>
        <v>2025年部门政府采购预算表</v>
      </c>
      <c r="B3" s="80"/>
      <c r="C3" s="80"/>
      <c r="D3" s="117"/>
      <c r="E3" s="117"/>
      <c r="F3" s="117"/>
      <c r="G3" s="117"/>
      <c r="H3" s="117"/>
      <c r="I3" s="117"/>
      <c r="J3" s="117"/>
      <c r="K3" s="117"/>
      <c r="L3" s="117"/>
      <c r="M3" s="80"/>
      <c r="N3" s="117"/>
      <c r="O3" s="117"/>
      <c r="P3" s="80"/>
      <c r="Q3" s="117"/>
      <c r="R3" s="80"/>
      <c r="S3" s="80"/>
    </row>
    <row r="4" ht="18.75" customHeight="1" spans="1:19">
      <c r="A4" s="118" t="s">
        <v>1</v>
      </c>
      <c r="B4" s="83"/>
      <c r="C4" s="83"/>
      <c r="D4" s="119"/>
      <c r="E4" s="119"/>
      <c r="F4" s="119"/>
      <c r="G4" s="119"/>
      <c r="H4" s="119"/>
      <c r="I4" s="119"/>
      <c r="J4" s="119"/>
      <c r="K4" s="119"/>
      <c r="L4" s="119"/>
      <c r="R4" s="130"/>
      <c r="S4" s="131" t="s">
        <v>2</v>
      </c>
    </row>
    <row r="5" ht="15.75" customHeight="1" spans="1:19">
      <c r="A5" s="85" t="s">
        <v>179</v>
      </c>
      <c r="B5" s="86" t="s">
        <v>180</v>
      </c>
      <c r="C5" s="86" t="s">
        <v>364</v>
      </c>
      <c r="D5" s="87" t="s">
        <v>365</v>
      </c>
      <c r="E5" s="87" t="s">
        <v>366</v>
      </c>
      <c r="F5" s="87" t="s">
        <v>367</v>
      </c>
      <c r="G5" s="87" t="s">
        <v>368</v>
      </c>
      <c r="H5" s="87" t="s">
        <v>369</v>
      </c>
      <c r="I5" s="104" t="s">
        <v>187</v>
      </c>
      <c r="J5" s="104"/>
      <c r="K5" s="104"/>
      <c r="L5" s="104"/>
      <c r="M5" s="105"/>
      <c r="N5" s="104"/>
      <c r="O5" s="104"/>
      <c r="P5" s="113"/>
      <c r="Q5" s="104"/>
      <c r="R5" s="105"/>
      <c r="S5" s="114"/>
    </row>
    <row r="6" ht="17.25" customHeight="1" spans="1:19">
      <c r="A6" s="88"/>
      <c r="B6" s="89"/>
      <c r="C6" s="89"/>
      <c r="D6" s="90"/>
      <c r="E6" s="90"/>
      <c r="F6" s="90"/>
      <c r="G6" s="90"/>
      <c r="H6" s="90"/>
      <c r="I6" s="90" t="s">
        <v>56</v>
      </c>
      <c r="J6" s="90" t="s">
        <v>59</v>
      </c>
      <c r="K6" s="90" t="s">
        <v>370</v>
      </c>
      <c r="L6" s="90" t="s">
        <v>371</v>
      </c>
      <c r="M6" s="106" t="s">
        <v>372</v>
      </c>
      <c r="N6" s="107" t="s">
        <v>373</v>
      </c>
      <c r="O6" s="107"/>
      <c r="P6" s="115"/>
      <c r="Q6" s="107"/>
      <c r="R6" s="116"/>
      <c r="S6" s="92"/>
    </row>
    <row r="7" ht="54" customHeight="1" spans="1:19">
      <c r="A7" s="91"/>
      <c r="B7" s="92"/>
      <c r="C7" s="92"/>
      <c r="D7" s="93"/>
      <c r="E7" s="93"/>
      <c r="F7" s="93"/>
      <c r="G7" s="93"/>
      <c r="H7" s="93"/>
      <c r="I7" s="93"/>
      <c r="J7" s="93" t="s">
        <v>58</v>
      </c>
      <c r="K7" s="93"/>
      <c r="L7" s="93"/>
      <c r="M7" s="108"/>
      <c r="N7" s="93" t="s">
        <v>58</v>
      </c>
      <c r="O7" s="93" t="s">
        <v>65</v>
      </c>
      <c r="P7" s="92" t="s">
        <v>66</v>
      </c>
      <c r="Q7" s="93" t="s">
        <v>67</v>
      </c>
      <c r="R7" s="108" t="s">
        <v>68</v>
      </c>
      <c r="S7" s="92" t="s">
        <v>69</v>
      </c>
    </row>
    <row r="8" ht="18" customHeight="1" spans="1:19">
      <c r="A8" s="120">
        <v>1</v>
      </c>
      <c r="B8" s="120" t="s">
        <v>83</v>
      </c>
      <c r="C8" s="121">
        <v>3</v>
      </c>
      <c r="D8" s="121">
        <v>4</v>
      </c>
      <c r="E8" s="120">
        <v>5</v>
      </c>
      <c r="F8" s="120">
        <v>6</v>
      </c>
      <c r="G8" s="120">
        <v>7</v>
      </c>
      <c r="H8" s="120">
        <v>8</v>
      </c>
      <c r="I8" s="120">
        <v>9</v>
      </c>
      <c r="J8" s="120">
        <v>10</v>
      </c>
      <c r="K8" s="120">
        <v>11</v>
      </c>
      <c r="L8" s="120">
        <v>12</v>
      </c>
      <c r="M8" s="120">
        <v>13</v>
      </c>
      <c r="N8" s="120">
        <v>14</v>
      </c>
      <c r="O8" s="120">
        <v>15</v>
      </c>
      <c r="P8" s="120">
        <v>16</v>
      </c>
      <c r="Q8" s="120">
        <v>17</v>
      </c>
      <c r="R8" s="120">
        <v>18</v>
      </c>
      <c r="S8" s="120">
        <v>19</v>
      </c>
    </row>
    <row r="9" ht="18" customHeight="1" spans="1:19">
      <c r="A9" s="122" t="s">
        <v>197</v>
      </c>
      <c r="B9" s="123" t="s">
        <v>70</v>
      </c>
      <c r="C9" s="124" t="s">
        <v>245</v>
      </c>
      <c r="D9" s="124" t="s">
        <v>374</v>
      </c>
      <c r="E9" s="123" t="s">
        <v>375</v>
      </c>
      <c r="F9" s="30" t="s">
        <v>376</v>
      </c>
      <c r="G9" s="123">
        <v>1</v>
      </c>
      <c r="H9" s="120"/>
      <c r="I9" s="120">
        <v>351312.5</v>
      </c>
      <c r="J9" s="120">
        <v>351312.5</v>
      </c>
      <c r="K9" s="120"/>
      <c r="L9" s="120"/>
      <c r="M9" s="120"/>
      <c r="N9" s="120"/>
      <c r="O9" s="120"/>
      <c r="P9" s="120"/>
      <c r="Q9" s="120"/>
      <c r="R9" s="120"/>
      <c r="S9" s="120"/>
    </row>
    <row r="10" ht="18" customHeight="1" spans="1:19">
      <c r="A10" s="122" t="s">
        <v>197</v>
      </c>
      <c r="B10" s="123" t="s">
        <v>70</v>
      </c>
      <c r="C10" s="124" t="s">
        <v>245</v>
      </c>
      <c r="D10" s="124" t="s">
        <v>377</v>
      </c>
      <c r="E10" s="123" t="s">
        <v>375</v>
      </c>
      <c r="F10" s="30" t="s">
        <v>376</v>
      </c>
      <c r="G10" s="123">
        <v>1</v>
      </c>
      <c r="H10" s="120"/>
      <c r="I10" s="120">
        <v>164250</v>
      </c>
      <c r="J10" s="120">
        <v>164250</v>
      </c>
      <c r="K10" s="120"/>
      <c r="L10" s="120"/>
      <c r="M10" s="120"/>
      <c r="N10" s="120"/>
      <c r="O10" s="120"/>
      <c r="P10" s="120"/>
      <c r="Q10" s="120"/>
      <c r="R10" s="120"/>
      <c r="S10" s="120"/>
    </row>
    <row r="11" ht="18" customHeight="1" spans="1:19">
      <c r="A11" s="122" t="s">
        <v>197</v>
      </c>
      <c r="B11" s="123" t="s">
        <v>70</v>
      </c>
      <c r="C11" s="124" t="s">
        <v>245</v>
      </c>
      <c r="D11" s="124" t="s">
        <v>378</v>
      </c>
      <c r="E11" s="123" t="s">
        <v>379</v>
      </c>
      <c r="F11" s="30" t="s">
        <v>376</v>
      </c>
      <c r="G11" s="123">
        <v>1</v>
      </c>
      <c r="H11" s="120"/>
      <c r="I11" s="120">
        <v>144855.71</v>
      </c>
      <c r="J11" s="120">
        <v>144855.71</v>
      </c>
      <c r="K11" s="120"/>
      <c r="L11" s="120"/>
      <c r="M11" s="120"/>
      <c r="N11" s="120"/>
      <c r="O11" s="120"/>
      <c r="P11" s="120"/>
      <c r="Q11" s="120"/>
      <c r="R11" s="120"/>
      <c r="S11" s="120"/>
    </row>
    <row r="12" ht="18" customHeight="1" spans="1:19">
      <c r="A12" s="122" t="s">
        <v>197</v>
      </c>
      <c r="B12" s="123" t="s">
        <v>70</v>
      </c>
      <c r="C12" s="124" t="s">
        <v>245</v>
      </c>
      <c r="D12" s="124" t="s">
        <v>380</v>
      </c>
      <c r="E12" s="123" t="s">
        <v>379</v>
      </c>
      <c r="F12" s="30" t="s">
        <v>376</v>
      </c>
      <c r="G12" s="123">
        <v>1</v>
      </c>
      <c r="H12" s="120"/>
      <c r="I12" s="120">
        <v>116632.74</v>
      </c>
      <c r="J12" s="120">
        <v>116632.74</v>
      </c>
      <c r="K12" s="120"/>
      <c r="L12" s="120"/>
      <c r="M12" s="120"/>
      <c r="N12" s="120"/>
      <c r="O12" s="120"/>
      <c r="P12" s="120"/>
      <c r="Q12" s="120"/>
      <c r="R12" s="120"/>
      <c r="S12" s="120"/>
    </row>
    <row r="13" ht="18" customHeight="1" spans="1:19">
      <c r="A13" s="122" t="s">
        <v>197</v>
      </c>
      <c r="B13" s="123" t="s">
        <v>70</v>
      </c>
      <c r="C13" s="124" t="s">
        <v>249</v>
      </c>
      <c r="D13" s="124" t="s">
        <v>249</v>
      </c>
      <c r="E13" s="123" t="s">
        <v>381</v>
      </c>
      <c r="F13" s="30" t="s">
        <v>376</v>
      </c>
      <c r="G13" s="123">
        <v>1</v>
      </c>
      <c r="H13" s="120"/>
      <c r="I13" s="120">
        <v>413100</v>
      </c>
      <c r="J13" s="120">
        <v>413100</v>
      </c>
      <c r="K13" s="120"/>
      <c r="L13" s="120"/>
      <c r="M13" s="120"/>
      <c r="N13" s="120"/>
      <c r="O13" s="120"/>
      <c r="P13" s="120"/>
      <c r="Q13" s="120"/>
      <c r="R13" s="120"/>
      <c r="S13" s="120"/>
    </row>
    <row r="14" ht="18" customHeight="1" spans="1:19">
      <c r="A14" s="122" t="s">
        <v>197</v>
      </c>
      <c r="B14" s="123" t="s">
        <v>70</v>
      </c>
      <c r="C14" s="124" t="s">
        <v>255</v>
      </c>
      <c r="D14" s="124" t="s">
        <v>382</v>
      </c>
      <c r="E14" s="123" t="s">
        <v>383</v>
      </c>
      <c r="F14" s="30" t="s">
        <v>384</v>
      </c>
      <c r="G14" s="123">
        <v>1</v>
      </c>
      <c r="H14" s="120"/>
      <c r="I14" s="120">
        <v>25000</v>
      </c>
      <c r="J14" s="120">
        <v>25000</v>
      </c>
      <c r="K14" s="120"/>
      <c r="L14" s="120"/>
      <c r="M14" s="120"/>
      <c r="N14" s="120"/>
      <c r="O14" s="120"/>
      <c r="P14" s="120"/>
      <c r="Q14" s="120"/>
      <c r="R14" s="120"/>
      <c r="S14" s="120"/>
    </row>
    <row r="15" ht="18" customHeight="1" spans="1:19">
      <c r="A15" s="122" t="s">
        <v>197</v>
      </c>
      <c r="B15" s="123" t="s">
        <v>70</v>
      </c>
      <c r="C15" s="124" t="s">
        <v>255</v>
      </c>
      <c r="D15" s="124" t="s">
        <v>385</v>
      </c>
      <c r="E15" s="123" t="s">
        <v>386</v>
      </c>
      <c r="F15" s="30" t="s">
        <v>384</v>
      </c>
      <c r="G15" s="123">
        <v>4</v>
      </c>
      <c r="H15" s="120"/>
      <c r="I15" s="120">
        <v>50000</v>
      </c>
      <c r="J15" s="120">
        <v>50000</v>
      </c>
      <c r="K15" s="120"/>
      <c r="L15" s="120"/>
      <c r="M15" s="120"/>
      <c r="N15" s="120"/>
      <c r="O15" s="120"/>
      <c r="P15" s="120"/>
      <c r="Q15" s="120"/>
      <c r="R15" s="120"/>
      <c r="S15" s="120"/>
    </row>
    <row r="16" ht="18" customHeight="1" spans="1:19">
      <c r="A16" s="122" t="s">
        <v>197</v>
      </c>
      <c r="B16" s="123" t="s">
        <v>70</v>
      </c>
      <c r="C16" s="124" t="s">
        <v>255</v>
      </c>
      <c r="D16" s="124" t="s">
        <v>387</v>
      </c>
      <c r="E16" s="123" t="s">
        <v>388</v>
      </c>
      <c r="F16" s="30" t="s">
        <v>376</v>
      </c>
      <c r="G16" s="123">
        <v>1</v>
      </c>
      <c r="H16" s="120"/>
      <c r="I16" s="120">
        <v>30840</v>
      </c>
      <c r="J16" s="120">
        <v>30840</v>
      </c>
      <c r="K16" s="120"/>
      <c r="L16" s="120"/>
      <c r="M16" s="120"/>
      <c r="N16" s="120"/>
      <c r="O16" s="120"/>
      <c r="P16" s="120"/>
      <c r="Q16" s="120"/>
      <c r="R16" s="120"/>
      <c r="S16" s="120"/>
    </row>
    <row r="17" ht="18" customHeight="1" spans="1:19">
      <c r="A17" s="122" t="s">
        <v>197</v>
      </c>
      <c r="B17" s="123" t="s">
        <v>70</v>
      </c>
      <c r="C17" s="124" t="s">
        <v>255</v>
      </c>
      <c r="D17" s="124" t="s">
        <v>389</v>
      </c>
      <c r="E17" s="123" t="s">
        <v>390</v>
      </c>
      <c r="F17" s="30" t="s">
        <v>391</v>
      </c>
      <c r="G17" s="123">
        <v>24</v>
      </c>
      <c r="H17" s="120"/>
      <c r="I17" s="120">
        <v>8160</v>
      </c>
      <c r="J17" s="120">
        <v>8160</v>
      </c>
      <c r="K17" s="120"/>
      <c r="L17" s="120"/>
      <c r="M17" s="120"/>
      <c r="N17" s="120"/>
      <c r="O17" s="120"/>
      <c r="P17" s="120"/>
      <c r="Q17" s="120"/>
      <c r="R17" s="120"/>
      <c r="S17" s="120"/>
    </row>
    <row r="18" ht="18" customHeight="1" spans="1:19">
      <c r="A18" s="122" t="s">
        <v>197</v>
      </c>
      <c r="B18" s="123" t="s">
        <v>70</v>
      </c>
      <c r="C18" s="124" t="s">
        <v>255</v>
      </c>
      <c r="D18" s="124" t="s">
        <v>392</v>
      </c>
      <c r="E18" s="123" t="s">
        <v>393</v>
      </c>
      <c r="F18" s="30" t="s">
        <v>394</v>
      </c>
      <c r="G18" s="123">
        <v>160</v>
      </c>
      <c r="H18" s="120"/>
      <c r="I18" s="120">
        <v>16000</v>
      </c>
      <c r="J18" s="120">
        <v>16000</v>
      </c>
      <c r="K18" s="120"/>
      <c r="L18" s="120"/>
      <c r="M18" s="120"/>
      <c r="N18" s="120"/>
      <c r="O18" s="120"/>
      <c r="P18" s="120"/>
      <c r="Q18" s="120"/>
      <c r="R18" s="120"/>
      <c r="S18" s="120"/>
    </row>
    <row r="19" ht="18" customHeight="1" spans="1:19">
      <c r="A19" s="120" t="s">
        <v>197</v>
      </c>
      <c r="B19" s="120" t="s">
        <v>70</v>
      </c>
      <c r="C19" s="124" t="s">
        <v>255</v>
      </c>
      <c r="D19" s="124" t="s">
        <v>395</v>
      </c>
      <c r="E19" s="120" t="s">
        <v>395</v>
      </c>
      <c r="F19" s="30" t="s">
        <v>384</v>
      </c>
      <c r="G19" s="120">
        <v>10</v>
      </c>
      <c r="H19" s="120"/>
      <c r="I19" s="120">
        <v>50000</v>
      </c>
      <c r="J19" s="120">
        <v>50000</v>
      </c>
      <c r="K19" s="120"/>
      <c r="L19" s="120"/>
      <c r="M19" s="120"/>
      <c r="N19" s="120"/>
      <c r="O19" s="120"/>
      <c r="P19" s="120"/>
      <c r="Q19" s="120"/>
      <c r="R19" s="120"/>
      <c r="S19" s="120"/>
    </row>
    <row r="20" ht="21" customHeight="1" spans="1:19">
      <c r="A20" s="99" t="s">
        <v>169</v>
      </c>
      <c r="B20" s="100"/>
      <c r="C20" s="100"/>
      <c r="D20" s="101"/>
      <c r="E20" s="101"/>
      <c r="F20" s="101"/>
      <c r="G20" s="125"/>
      <c r="H20" s="109"/>
      <c r="I20" s="120">
        <v>1370150.95</v>
      </c>
      <c r="J20" s="120">
        <v>1370150.95</v>
      </c>
      <c r="K20" s="109"/>
      <c r="L20" s="109"/>
      <c r="M20" s="109"/>
      <c r="N20" s="109"/>
      <c r="O20" s="109"/>
      <c r="P20" s="109"/>
      <c r="Q20" s="109"/>
      <c r="R20" s="109"/>
      <c r="S20" s="109"/>
    </row>
    <row r="21" ht="21" customHeight="1" spans="1:19">
      <c r="A21" s="118" t="s">
        <v>396</v>
      </c>
      <c r="B21" s="126"/>
      <c r="C21" s="126"/>
      <c r="D21" s="118"/>
      <c r="E21" s="118"/>
      <c r="F21" s="118"/>
      <c r="G21" s="127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</row>
    <row r="22" customHeight="1" spans="9:9">
      <c r="I22">
        <f>I20-180000</f>
        <v>1190150.95</v>
      </c>
    </row>
  </sheetData>
  <mergeCells count="19">
    <mergeCell ref="A3:S3"/>
    <mergeCell ref="A4:H4"/>
    <mergeCell ref="I5:S5"/>
    <mergeCell ref="N6:S6"/>
    <mergeCell ref="A20:G20"/>
    <mergeCell ref="A21:S2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4"/>
  <sheetViews>
    <sheetView showZeros="0" workbookViewId="0">
      <pane ySplit="1" topLeftCell="A2" activePane="bottomLeft" state="frozen"/>
      <selection/>
      <selection pane="bottomLeft" activeCell="B19" sqref="B19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</row>
    <row r="2" ht="16.5" customHeight="1" spans="1:20">
      <c r="A2" s="77"/>
      <c r="B2" s="78"/>
      <c r="C2" s="78"/>
      <c r="D2" s="78"/>
      <c r="E2" s="78"/>
      <c r="F2" s="78"/>
      <c r="G2" s="78"/>
      <c r="H2" s="77"/>
      <c r="I2" s="77"/>
      <c r="J2" s="77"/>
      <c r="K2" s="77"/>
      <c r="L2" s="77"/>
      <c r="M2" s="77"/>
      <c r="N2" s="102"/>
      <c r="O2" s="77"/>
      <c r="P2" s="77"/>
      <c r="Q2" s="78"/>
      <c r="R2" s="77"/>
      <c r="S2" s="111"/>
      <c r="T2" s="111" t="s">
        <v>397</v>
      </c>
    </row>
    <row r="3" ht="41.25" customHeight="1" spans="1:20">
      <c r="A3" s="79" t="str">
        <f>"2025"&amp;"年部门政府购买服务预算表"</f>
        <v>2025年部门政府购买服务预算表</v>
      </c>
      <c r="B3" s="80"/>
      <c r="C3" s="80"/>
      <c r="D3" s="80"/>
      <c r="E3" s="80"/>
      <c r="F3" s="80"/>
      <c r="G3" s="80"/>
      <c r="H3" s="81"/>
      <c r="I3" s="81"/>
      <c r="J3" s="81"/>
      <c r="K3" s="81"/>
      <c r="L3" s="81"/>
      <c r="M3" s="81"/>
      <c r="N3" s="103"/>
      <c r="O3" s="81"/>
      <c r="P3" s="81"/>
      <c r="Q3" s="80"/>
      <c r="R3" s="81"/>
      <c r="S3" s="103"/>
      <c r="T3" s="80"/>
    </row>
    <row r="4" ht="22.5" customHeight="1" spans="1:20">
      <c r="A4" s="82" t="s">
        <v>1</v>
      </c>
      <c r="B4" s="83"/>
      <c r="C4" s="83"/>
      <c r="D4" s="83"/>
      <c r="E4" s="83"/>
      <c r="F4" s="83"/>
      <c r="G4" s="83"/>
      <c r="H4" s="84"/>
      <c r="I4" s="84"/>
      <c r="J4" s="84"/>
      <c r="K4" s="84"/>
      <c r="L4" s="84"/>
      <c r="M4" s="84"/>
      <c r="N4" s="102"/>
      <c r="O4" s="77"/>
      <c r="P4" s="77"/>
      <c r="Q4" s="78"/>
      <c r="R4" s="77"/>
      <c r="S4" s="112"/>
      <c r="T4" s="111" t="s">
        <v>2</v>
      </c>
    </row>
    <row r="5" ht="24" customHeight="1" spans="1:20">
      <c r="A5" s="85" t="s">
        <v>179</v>
      </c>
      <c r="B5" s="86" t="s">
        <v>180</v>
      </c>
      <c r="C5" s="86" t="s">
        <v>364</v>
      </c>
      <c r="D5" s="86" t="s">
        <v>398</v>
      </c>
      <c r="E5" s="86" t="s">
        <v>399</v>
      </c>
      <c r="F5" s="86" t="s">
        <v>400</v>
      </c>
      <c r="G5" s="86" t="s">
        <v>401</v>
      </c>
      <c r="H5" s="87" t="s">
        <v>402</v>
      </c>
      <c r="I5" s="87" t="s">
        <v>403</v>
      </c>
      <c r="J5" s="104" t="s">
        <v>187</v>
      </c>
      <c r="K5" s="104"/>
      <c r="L5" s="104"/>
      <c r="M5" s="104"/>
      <c r="N5" s="105"/>
      <c r="O5" s="104"/>
      <c r="P5" s="104"/>
      <c r="Q5" s="113"/>
      <c r="R5" s="104"/>
      <c r="S5" s="105"/>
      <c r="T5" s="114"/>
    </row>
    <row r="6" ht="24" customHeight="1" spans="1:20">
      <c r="A6" s="88"/>
      <c r="B6" s="89"/>
      <c r="C6" s="89"/>
      <c r="D6" s="89"/>
      <c r="E6" s="89"/>
      <c r="F6" s="89"/>
      <c r="G6" s="89"/>
      <c r="H6" s="90"/>
      <c r="I6" s="90"/>
      <c r="J6" s="90" t="s">
        <v>56</v>
      </c>
      <c r="K6" s="90" t="s">
        <v>59</v>
      </c>
      <c r="L6" s="90" t="s">
        <v>370</v>
      </c>
      <c r="M6" s="90" t="s">
        <v>371</v>
      </c>
      <c r="N6" s="106" t="s">
        <v>372</v>
      </c>
      <c r="O6" s="107" t="s">
        <v>373</v>
      </c>
      <c r="P6" s="107"/>
      <c r="Q6" s="115"/>
      <c r="R6" s="107"/>
      <c r="S6" s="116"/>
      <c r="T6" s="92"/>
    </row>
    <row r="7" ht="54" customHeight="1" spans="1:20">
      <c r="A7" s="91"/>
      <c r="B7" s="92"/>
      <c r="C7" s="92"/>
      <c r="D7" s="92"/>
      <c r="E7" s="92"/>
      <c r="F7" s="92"/>
      <c r="G7" s="92"/>
      <c r="H7" s="93"/>
      <c r="I7" s="93"/>
      <c r="J7" s="93"/>
      <c r="K7" s="93" t="s">
        <v>58</v>
      </c>
      <c r="L7" s="93"/>
      <c r="M7" s="93"/>
      <c r="N7" s="108"/>
      <c r="O7" s="93" t="s">
        <v>58</v>
      </c>
      <c r="P7" s="93" t="s">
        <v>65</v>
      </c>
      <c r="Q7" s="92" t="s">
        <v>66</v>
      </c>
      <c r="R7" s="93" t="s">
        <v>67</v>
      </c>
      <c r="S7" s="108" t="s">
        <v>68</v>
      </c>
      <c r="T7" s="92" t="s">
        <v>69</v>
      </c>
    </row>
    <row r="8" ht="17.25" customHeight="1" spans="1:20">
      <c r="A8" s="94">
        <v>1</v>
      </c>
      <c r="B8" s="92">
        <v>2</v>
      </c>
      <c r="C8" s="94">
        <v>3</v>
      </c>
      <c r="D8" s="94">
        <v>4</v>
      </c>
      <c r="E8" s="92">
        <v>5</v>
      </c>
      <c r="F8" s="94">
        <v>6</v>
      </c>
      <c r="G8" s="94">
        <v>7</v>
      </c>
      <c r="H8" s="92">
        <v>8</v>
      </c>
      <c r="I8" s="94">
        <v>9</v>
      </c>
      <c r="J8" s="94">
        <v>10</v>
      </c>
      <c r="K8" s="92">
        <v>11</v>
      </c>
      <c r="L8" s="94">
        <v>12</v>
      </c>
      <c r="M8" s="94">
        <v>13</v>
      </c>
      <c r="N8" s="92">
        <v>14</v>
      </c>
      <c r="O8" s="94">
        <v>15</v>
      </c>
      <c r="P8" s="94">
        <v>16</v>
      </c>
      <c r="Q8" s="92">
        <v>17</v>
      </c>
      <c r="R8" s="94">
        <v>18</v>
      </c>
      <c r="S8" s="94">
        <v>19</v>
      </c>
      <c r="T8" s="94">
        <v>20</v>
      </c>
    </row>
    <row r="9" ht="17.25" customHeight="1" spans="1:20">
      <c r="A9" s="94"/>
      <c r="B9" s="92"/>
      <c r="C9" s="95"/>
      <c r="D9" s="95"/>
      <c r="E9" s="92"/>
      <c r="F9" s="95"/>
      <c r="G9" s="95"/>
      <c r="H9" s="92"/>
      <c r="I9" s="95"/>
      <c r="J9" s="94"/>
      <c r="K9" s="92"/>
      <c r="L9" s="94"/>
      <c r="M9" s="94"/>
      <c r="N9" s="92"/>
      <c r="O9" s="94"/>
      <c r="P9" s="94"/>
      <c r="Q9" s="92"/>
      <c r="R9" s="94"/>
      <c r="S9" s="94"/>
      <c r="T9" s="94"/>
    </row>
    <row r="10" ht="17.25" customHeight="1" spans="1:20">
      <c r="A10" s="94"/>
      <c r="B10" s="92"/>
      <c r="C10" s="95"/>
      <c r="D10" s="95"/>
      <c r="E10" s="92"/>
      <c r="F10" s="95"/>
      <c r="G10" s="95"/>
      <c r="H10" s="92"/>
      <c r="I10" s="95"/>
      <c r="J10" s="94"/>
      <c r="K10" s="92"/>
      <c r="L10" s="94"/>
      <c r="M10" s="94"/>
      <c r="N10" s="92"/>
      <c r="O10" s="94"/>
      <c r="P10" s="94"/>
      <c r="Q10" s="92"/>
      <c r="R10" s="94"/>
      <c r="S10" s="94"/>
      <c r="T10" s="94"/>
    </row>
    <row r="11" ht="17.25" customHeight="1" spans="1:20">
      <c r="A11" s="94"/>
      <c r="B11" s="92"/>
      <c r="C11" s="95"/>
      <c r="D11" s="95"/>
      <c r="E11" s="92"/>
      <c r="F11" s="95"/>
      <c r="G11" s="95"/>
      <c r="H11" s="92"/>
      <c r="I11" s="95"/>
      <c r="J11" s="94"/>
      <c r="K11" s="92"/>
      <c r="L11" s="94"/>
      <c r="M11" s="94"/>
      <c r="N11" s="92"/>
      <c r="O11" s="94"/>
      <c r="P11" s="94"/>
      <c r="Q11" s="92"/>
      <c r="R11" s="94"/>
      <c r="S11" s="94"/>
      <c r="T11" s="94"/>
    </row>
    <row r="12" ht="21" customHeight="1" spans="1:20">
      <c r="A12" s="96"/>
      <c r="B12" s="97"/>
      <c r="C12" s="97"/>
      <c r="D12" s="97"/>
      <c r="E12" s="97"/>
      <c r="F12" s="97"/>
      <c r="G12" s="97"/>
      <c r="H12" s="98"/>
      <c r="I12" s="98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</row>
    <row r="13" ht="21" customHeight="1" spans="1:20">
      <c r="A13" s="99" t="s">
        <v>169</v>
      </c>
      <c r="B13" s="100"/>
      <c r="C13" s="100"/>
      <c r="D13" s="100"/>
      <c r="E13" s="100"/>
      <c r="F13" s="100"/>
      <c r="G13" s="100"/>
      <c r="H13" s="101"/>
      <c r="I13" s="110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</row>
    <row r="14" customHeight="1" spans="1:1">
      <c r="A14" t="s">
        <v>404</v>
      </c>
    </row>
  </sheetData>
  <mergeCells count="19">
    <mergeCell ref="A3:T3"/>
    <mergeCell ref="A4:I4"/>
    <mergeCell ref="J5:T5"/>
    <mergeCell ref="O6:T6"/>
    <mergeCell ref="A13:I13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10"/>
  <sheetViews>
    <sheetView showZeros="0" topLeftCell="B1" workbookViewId="0">
      <pane ySplit="1" topLeftCell="A2" activePane="bottomLeft" state="frozen"/>
      <selection/>
      <selection pane="bottomLeft" activeCell="G30" sqref="G30"/>
    </sheetView>
  </sheetViews>
  <sheetFormatPr defaultColWidth="9.14166666666667" defaultRowHeight="14.25" customHeight="1" outlineLevelCol="4"/>
  <cols>
    <col min="1" max="1" width="37.7083333333333" style="1" customWidth="1"/>
    <col min="2" max="5" width="20" style="1" customWidth="1"/>
    <col min="6" max="16384" width="9.14166666666667" style="1"/>
  </cols>
  <sheetData>
    <row r="1" customHeight="1" spans="1:5">
      <c r="A1" s="2"/>
      <c r="B1" s="2"/>
      <c r="C1" s="2"/>
      <c r="D1" s="2"/>
      <c r="E1" s="2"/>
    </row>
    <row r="2" ht="17.25" customHeight="1" spans="4:5">
      <c r="D2" s="66"/>
      <c r="E2" s="4" t="s">
        <v>405</v>
      </c>
    </row>
    <row r="3" ht="41.25" customHeight="1" spans="1:5">
      <c r="A3" s="67" t="str">
        <f>"2025"&amp;"年对下转移支付预算表"</f>
        <v>2025年对下转移支付预算表</v>
      </c>
      <c r="B3" s="5"/>
      <c r="C3" s="5"/>
      <c r="D3" s="5"/>
      <c r="E3" s="62"/>
    </row>
    <row r="4" ht="18" customHeight="1" spans="1:5">
      <c r="A4" s="68" t="s">
        <v>1</v>
      </c>
      <c r="B4" s="69"/>
      <c r="C4" s="69"/>
      <c r="D4" s="70"/>
      <c r="E4" s="9" t="s">
        <v>2</v>
      </c>
    </row>
    <row r="5" ht="19.5" customHeight="1" spans="1:5">
      <c r="A5" s="17" t="s">
        <v>406</v>
      </c>
      <c r="B5" s="12" t="s">
        <v>187</v>
      </c>
      <c r="C5" s="13"/>
      <c r="D5" s="13"/>
      <c r="E5" s="71" t="s">
        <v>407</v>
      </c>
    </row>
    <row r="6" ht="40.5" customHeight="1" spans="1:5">
      <c r="A6" s="20"/>
      <c r="B6" s="29" t="s">
        <v>56</v>
      </c>
      <c r="C6" s="11" t="s">
        <v>59</v>
      </c>
      <c r="D6" s="72" t="s">
        <v>370</v>
      </c>
      <c r="E6" s="71"/>
    </row>
    <row r="7" ht="19.5" customHeight="1" spans="1:5">
      <c r="A7" s="21">
        <v>1</v>
      </c>
      <c r="B7" s="21">
        <v>2</v>
      </c>
      <c r="C7" s="21">
        <v>3</v>
      </c>
      <c r="D7" s="73">
        <v>4</v>
      </c>
      <c r="E7" s="74">
        <v>5</v>
      </c>
    </row>
    <row r="8" ht="19.5" customHeight="1" spans="1:5">
      <c r="A8" s="30"/>
      <c r="B8" s="75"/>
      <c r="C8" s="75"/>
      <c r="D8" s="75"/>
      <c r="E8" s="75"/>
    </row>
    <row r="9" ht="19.5" customHeight="1" spans="1:5">
      <c r="A9" s="65"/>
      <c r="B9" s="75"/>
      <c r="C9" s="75"/>
      <c r="D9" s="75"/>
      <c r="E9" s="75"/>
    </row>
    <row r="10" customHeight="1" spans="1:1">
      <c r="A10" s="1" t="s">
        <v>408</v>
      </c>
    </row>
  </sheetData>
  <mergeCells count="5">
    <mergeCell ref="A3:E3"/>
    <mergeCell ref="A4:D4"/>
    <mergeCell ref="B5:D5"/>
    <mergeCell ref="A5:A6"/>
    <mergeCell ref="E5:E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topLeftCell="F1" workbookViewId="0">
      <pane ySplit="1" topLeftCell="A2" activePane="bottomLeft" state="frozen"/>
      <selection/>
      <selection pane="bottomLeft" activeCell="B16" sqref="B16"/>
    </sheetView>
  </sheetViews>
  <sheetFormatPr defaultColWidth="9.14166666666667" defaultRowHeight="12" customHeight="1"/>
  <cols>
    <col min="1" max="1" width="34.2833333333333" style="1" customWidth="1"/>
    <col min="2" max="2" width="29" style="1" customWidth="1"/>
    <col min="3" max="5" width="23.575" style="1" customWidth="1"/>
    <col min="6" max="6" width="11.2833333333333" style="1" customWidth="1"/>
    <col min="7" max="7" width="25.1416666666667" style="1" customWidth="1"/>
    <col min="8" max="8" width="15.575" style="1" customWidth="1"/>
    <col min="9" max="9" width="13.425" style="1" customWidth="1"/>
    <col min="10" max="10" width="18.8583333333333" style="1" customWidth="1"/>
    <col min="11" max="16384" width="9.14166666666667" style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6.5" customHeight="1" spans="10:10">
      <c r="J2" s="4" t="s">
        <v>409</v>
      </c>
    </row>
    <row r="3" ht="41.25" customHeight="1" spans="1:10">
      <c r="A3" s="61" t="str">
        <f>"2025"&amp;"年对下转移支付绩效目标表"</f>
        <v>2025年对下转移支付绩效目标表</v>
      </c>
      <c r="B3" s="5"/>
      <c r="C3" s="5"/>
      <c r="D3" s="5"/>
      <c r="E3" s="5"/>
      <c r="F3" s="62"/>
      <c r="G3" s="5"/>
      <c r="H3" s="62"/>
      <c r="I3" s="62"/>
      <c r="J3" s="5"/>
    </row>
    <row r="4" ht="17.25" customHeight="1" spans="1:1">
      <c r="A4" s="6" t="s">
        <v>1</v>
      </c>
    </row>
    <row r="5" ht="44.25" customHeight="1" spans="1:10">
      <c r="A5" s="63" t="s">
        <v>406</v>
      </c>
      <c r="B5" s="63" t="s">
        <v>257</v>
      </c>
      <c r="C5" s="63" t="s">
        <v>258</v>
      </c>
      <c r="D5" s="63" t="s">
        <v>259</v>
      </c>
      <c r="E5" s="63" t="s">
        <v>260</v>
      </c>
      <c r="F5" s="64" t="s">
        <v>261</v>
      </c>
      <c r="G5" s="63" t="s">
        <v>262</v>
      </c>
      <c r="H5" s="64" t="s">
        <v>263</v>
      </c>
      <c r="I5" s="64" t="s">
        <v>264</v>
      </c>
      <c r="J5" s="63" t="s">
        <v>265</v>
      </c>
    </row>
    <row r="6" ht="14.25" customHeight="1" spans="1:10">
      <c r="A6" s="63">
        <v>1</v>
      </c>
      <c r="B6" s="63">
        <v>2</v>
      </c>
      <c r="C6" s="63">
        <v>3</v>
      </c>
      <c r="D6" s="63">
        <v>4</v>
      </c>
      <c r="E6" s="63">
        <v>5</v>
      </c>
      <c r="F6" s="64">
        <v>6</v>
      </c>
      <c r="G6" s="63">
        <v>7</v>
      </c>
      <c r="H6" s="64">
        <v>8</v>
      </c>
      <c r="I6" s="64">
        <v>9</v>
      </c>
      <c r="J6" s="63">
        <v>10</v>
      </c>
    </row>
    <row r="7" ht="42" customHeight="1" spans="1:10">
      <c r="A7" s="30"/>
      <c r="B7" s="65"/>
      <c r="C7" s="65"/>
      <c r="D7" s="65"/>
      <c r="E7" s="50"/>
      <c r="F7" s="23"/>
      <c r="G7" s="50"/>
      <c r="H7" s="23"/>
      <c r="I7" s="23"/>
      <c r="J7" s="50"/>
    </row>
    <row r="8" ht="42" customHeight="1" spans="1:10">
      <c r="A8" s="30"/>
      <c r="B8" s="31"/>
      <c r="C8" s="31"/>
      <c r="D8" s="31"/>
      <c r="E8" s="30"/>
      <c r="F8" s="31"/>
      <c r="G8" s="30"/>
      <c r="H8" s="31"/>
      <c r="I8" s="31"/>
      <c r="J8" s="30"/>
    </row>
    <row r="9" customHeight="1" spans="1:1">
      <c r="A9" s="1" t="s">
        <v>408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E32" sqref="E32"/>
    </sheetView>
  </sheetViews>
  <sheetFormatPr defaultColWidth="10.425" defaultRowHeight="14.25" customHeight="1"/>
  <cols>
    <col min="1" max="3" width="33.7083333333333" style="1" customWidth="1"/>
    <col min="4" max="4" width="45.575" style="1" customWidth="1"/>
    <col min="5" max="5" width="27.575" style="1" customWidth="1"/>
    <col min="6" max="6" width="21.7083333333333" style="1" customWidth="1"/>
    <col min="7" max="9" width="26.2833333333333" style="1" customWidth="1"/>
    <col min="10" max="16384" width="10.425" style="1"/>
  </cols>
  <sheetData>
    <row r="1" customHeight="1" spans="1:9">
      <c r="A1" s="2"/>
      <c r="B1" s="2"/>
      <c r="C1" s="2"/>
      <c r="D1" s="2"/>
      <c r="E1" s="2"/>
      <c r="F1" s="2"/>
      <c r="G1" s="2"/>
      <c r="H1" s="2"/>
      <c r="I1" s="2"/>
    </row>
    <row r="2" customHeight="1" spans="1:9">
      <c r="A2" s="38" t="s">
        <v>410</v>
      </c>
      <c r="B2" s="39"/>
      <c r="C2" s="39"/>
      <c r="D2" s="40"/>
      <c r="E2" s="40"/>
      <c r="F2" s="40"/>
      <c r="G2" s="39"/>
      <c r="H2" s="39"/>
      <c r="I2" s="40"/>
    </row>
    <row r="3" ht="41.25" customHeight="1" spans="1:9">
      <c r="A3" s="41" t="str">
        <f>"2025"&amp;"年新增资产配置预算表"</f>
        <v>2025年新增资产配置预算表</v>
      </c>
      <c r="B3" s="42"/>
      <c r="C3" s="42"/>
      <c r="D3" s="43"/>
      <c r="E3" s="43"/>
      <c r="F3" s="43"/>
      <c r="G3" s="42"/>
      <c r="H3" s="42"/>
      <c r="I3" s="43"/>
    </row>
    <row r="4" customHeight="1" spans="1:9">
      <c r="A4" s="44" t="s">
        <v>1</v>
      </c>
      <c r="B4" s="45"/>
      <c r="C4" s="45"/>
      <c r="D4" s="46"/>
      <c r="F4" s="43"/>
      <c r="G4" s="42"/>
      <c r="H4" s="42"/>
      <c r="I4" s="60" t="s">
        <v>2</v>
      </c>
    </row>
    <row r="5" ht="28.5" customHeight="1" spans="1:9">
      <c r="A5" s="47" t="s">
        <v>179</v>
      </c>
      <c r="B5" s="36" t="s">
        <v>180</v>
      </c>
      <c r="C5" s="47" t="s">
        <v>411</v>
      </c>
      <c r="D5" s="47" t="s">
        <v>412</v>
      </c>
      <c r="E5" s="47" t="s">
        <v>413</v>
      </c>
      <c r="F5" s="47" t="s">
        <v>414</v>
      </c>
      <c r="G5" s="36" t="s">
        <v>415</v>
      </c>
      <c r="H5" s="36"/>
      <c r="I5" s="47"/>
    </row>
    <row r="6" ht="21" customHeight="1" spans="1:9">
      <c r="A6" s="47"/>
      <c r="B6" s="48"/>
      <c r="C6" s="48"/>
      <c r="D6" s="49"/>
      <c r="E6" s="48"/>
      <c r="F6" s="48"/>
      <c r="G6" s="36" t="s">
        <v>368</v>
      </c>
      <c r="H6" s="36" t="s">
        <v>416</v>
      </c>
      <c r="I6" s="36" t="s">
        <v>417</v>
      </c>
    </row>
    <row r="7" ht="17.25" customHeight="1" spans="1:9">
      <c r="A7" s="50" t="s">
        <v>82</v>
      </c>
      <c r="B7" s="51"/>
      <c r="C7" s="52" t="s">
        <v>83</v>
      </c>
      <c r="D7" s="50" t="s">
        <v>84</v>
      </c>
      <c r="E7" s="53" t="s">
        <v>85</v>
      </c>
      <c r="F7" s="50" t="s">
        <v>86</v>
      </c>
      <c r="G7" s="52" t="s">
        <v>87</v>
      </c>
      <c r="H7" s="22" t="s">
        <v>88</v>
      </c>
      <c r="I7" s="53" t="s">
        <v>89</v>
      </c>
    </row>
    <row r="8" ht="19.5" customHeight="1" spans="1:9">
      <c r="A8" s="30"/>
      <c r="B8" s="31"/>
      <c r="C8" s="31"/>
      <c r="D8" s="30"/>
      <c r="E8" s="31"/>
      <c r="F8" s="22"/>
      <c r="G8" s="54"/>
      <c r="H8" s="55"/>
      <c r="I8" s="55"/>
    </row>
    <row r="9" ht="19.5" customHeight="1" spans="1:9">
      <c r="A9" s="56" t="s">
        <v>56</v>
      </c>
      <c r="B9" s="57"/>
      <c r="C9" s="57"/>
      <c r="D9" s="58"/>
      <c r="E9" s="59"/>
      <c r="F9" s="59"/>
      <c r="G9" s="54"/>
      <c r="H9" s="55"/>
      <c r="I9" s="55"/>
    </row>
    <row r="10" customHeight="1" spans="1:1">
      <c r="A10" s="1" t="s">
        <v>418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D19" sqref="D19"/>
    </sheetView>
  </sheetViews>
  <sheetFormatPr defaultColWidth="9.14166666666667" defaultRowHeight="14.25" customHeight="1"/>
  <cols>
    <col min="1" max="1" width="19.2833333333333" style="1" customWidth="1"/>
    <col min="2" max="2" width="33.8416666666667" style="1" customWidth="1"/>
    <col min="3" max="3" width="23.8583333333333" style="1" customWidth="1"/>
    <col min="4" max="4" width="11.1416666666667" style="1" customWidth="1"/>
    <col min="5" max="5" width="17.7083333333333" style="1" customWidth="1"/>
    <col min="6" max="6" width="9.85833333333333" style="1" customWidth="1"/>
    <col min="7" max="7" width="17.7083333333333" style="1" customWidth="1"/>
    <col min="8" max="11" width="23.1416666666667" style="1" customWidth="1"/>
    <col min="12" max="16384" width="9.14166666666667" style="1"/>
  </cols>
  <sheetData>
    <row r="1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customHeight="1" spans="4:11">
      <c r="D2" s="3"/>
      <c r="E2" s="3"/>
      <c r="F2" s="3"/>
      <c r="G2" s="3"/>
      <c r="K2" s="4" t="s">
        <v>419</v>
      </c>
    </row>
    <row r="3" ht="41.25" customHeight="1" spans="1:11">
      <c r="A3" s="5" t="str">
        <f>"2025"&amp;"年上级转移支付补助项目支出预算表"</f>
        <v>2025年上级转移支付补助项目支出预算表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13.5" customHeight="1" spans="1:11">
      <c r="A4" s="6" t="s">
        <v>1</v>
      </c>
      <c r="B4" s="7"/>
      <c r="C4" s="7"/>
      <c r="D4" s="7"/>
      <c r="E4" s="7"/>
      <c r="F4" s="7"/>
      <c r="G4" s="7"/>
      <c r="H4" s="8"/>
      <c r="I4" s="8"/>
      <c r="J4" s="8"/>
      <c r="K4" s="9" t="s">
        <v>2</v>
      </c>
    </row>
    <row r="5" ht="21.75" customHeight="1" spans="1:11">
      <c r="A5" s="10" t="s">
        <v>237</v>
      </c>
      <c r="B5" s="10" t="s">
        <v>182</v>
      </c>
      <c r="C5" s="10" t="s">
        <v>238</v>
      </c>
      <c r="D5" s="11" t="s">
        <v>183</v>
      </c>
      <c r="E5" s="11" t="s">
        <v>184</v>
      </c>
      <c r="F5" s="11" t="s">
        <v>239</v>
      </c>
      <c r="G5" s="11" t="s">
        <v>240</v>
      </c>
      <c r="H5" s="17" t="s">
        <v>56</v>
      </c>
      <c r="I5" s="12" t="s">
        <v>420</v>
      </c>
      <c r="J5" s="13"/>
      <c r="K5" s="14"/>
    </row>
    <row r="6" ht="21.75" customHeight="1" spans="1:11">
      <c r="A6" s="15"/>
      <c r="B6" s="15"/>
      <c r="C6" s="15"/>
      <c r="D6" s="16"/>
      <c r="E6" s="16"/>
      <c r="F6" s="16"/>
      <c r="G6" s="16"/>
      <c r="H6" s="29"/>
      <c r="I6" s="11" t="s">
        <v>59</v>
      </c>
      <c r="J6" s="11" t="s">
        <v>60</v>
      </c>
      <c r="K6" s="11" t="s">
        <v>61</v>
      </c>
    </row>
    <row r="7" ht="40.5" customHeight="1" spans="1:11">
      <c r="A7" s="18"/>
      <c r="B7" s="18"/>
      <c r="C7" s="18"/>
      <c r="D7" s="19"/>
      <c r="E7" s="19"/>
      <c r="F7" s="19"/>
      <c r="G7" s="19"/>
      <c r="H7" s="20"/>
      <c r="I7" s="19" t="s">
        <v>58</v>
      </c>
      <c r="J7" s="19"/>
      <c r="K7" s="19"/>
    </row>
    <row r="8" ht="15" customHeight="1" spans="1:11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36">
        <v>10</v>
      </c>
      <c r="K8" s="36">
        <v>11</v>
      </c>
    </row>
    <row r="9" ht="18.75" customHeight="1" spans="1:11">
      <c r="A9" s="30"/>
      <c r="B9" s="31"/>
      <c r="C9" s="30"/>
      <c r="D9" s="30"/>
      <c r="E9" s="30"/>
      <c r="F9" s="30"/>
      <c r="G9" s="30"/>
      <c r="H9" s="32"/>
      <c r="I9" s="37"/>
      <c r="J9" s="37"/>
      <c r="K9" s="32"/>
    </row>
    <row r="10" ht="18.75" customHeight="1" spans="1:11">
      <c r="A10" s="31"/>
      <c r="B10" s="31"/>
      <c r="C10" s="31"/>
      <c r="D10" s="31"/>
      <c r="E10" s="31"/>
      <c r="F10" s="31"/>
      <c r="G10" s="31"/>
      <c r="H10" s="25"/>
      <c r="I10" s="25"/>
      <c r="J10" s="25"/>
      <c r="K10" s="32"/>
    </row>
    <row r="11" ht="18.75" customHeight="1" spans="1:11">
      <c r="A11" s="33" t="s">
        <v>169</v>
      </c>
      <c r="B11" s="34"/>
      <c r="C11" s="34"/>
      <c r="D11" s="34"/>
      <c r="E11" s="34"/>
      <c r="F11" s="34"/>
      <c r="G11" s="35"/>
      <c r="H11" s="25"/>
      <c r="I11" s="25"/>
      <c r="J11" s="25"/>
      <c r="K11" s="32"/>
    </row>
    <row r="12" customHeight="1" spans="1:1">
      <c r="A12" s="1" t="s">
        <v>421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3"/>
  <sheetViews>
    <sheetView showZeros="0" zoomScale="85" zoomScaleNormal="85" workbookViewId="0">
      <pane ySplit="1" topLeftCell="A2" activePane="bottomLeft" state="frozen"/>
      <selection/>
      <selection pane="bottomLeft" activeCell="D28" sqref="D28"/>
    </sheetView>
  </sheetViews>
  <sheetFormatPr defaultColWidth="9.14166666666667" defaultRowHeight="14.25" customHeight="1" outlineLevelCol="6"/>
  <cols>
    <col min="1" max="1" width="35.2833333333333" style="1" customWidth="1"/>
    <col min="2" max="4" width="28" style="1" customWidth="1"/>
    <col min="5" max="7" width="23.8583333333333" style="1" customWidth="1"/>
    <col min="8" max="16384" width="9.14166666666667" style="1"/>
  </cols>
  <sheetData>
    <row r="1" customHeight="1" spans="1:7">
      <c r="A1" s="2"/>
      <c r="B1" s="2"/>
      <c r="C1" s="2"/>
      <c r="D1" s="2"/>
      <c r="E1" s="2"/>
      <c r="F1" s="2"/>
      <c r="G1" s="2"/>
    </row>
    <row r="2" ht="13.5" customHeight="1" spans="4:7">
      <c r="D2" s="3"/>
      <c r="G2" s="4" t="s">
        <v>422</v>
      </c>
    </row>
    <row r="3" ht="41.25" customHeight="1" spans="1:7">
      <c r="A3" s="5" t="str">
        <f>"2025"&amp;"年部门项目中期规划预算表"</f>
        <v>2025年部门项目中期规划预算表</v>
      </c>
      <c r="B3" s="5"/>
      <c r="C3" s="5"/>
      <c r="D3" s="5"/>
      <c r="E3" s="5"/>
      <c r="F3" s="5"/>
      <c r="G3" s="5"/>
    </row>
    <row r="4" ht="13.5" customHeight="1" spans="1:7">
      <c r="A4" s="6" t="s">
        <v>1</v>
      </c>
      <c r="B4" s="7"/>
      <c r="C4" s="7"/>
      <c r="D4" s="7"/>
      <c r="E4" s="8"/>
      <c r="F4" s="8"/>
      <c r="G4" s="9" t="s">
        <v>2</v>
      </c>
    </row>
    <row r="5" ht="21.75" customHeight="1" spans="1:7">
      <c r="A5" s="10" t="s">
        <v>238</v>
      </c>
      <c r="B5" s="10" t="s">
        <v>237</v>
      </c>
      <c r="C5" s="10" t="s">
        <v>182</v>
      </c>
      <c r="D5" s="11" t="s">
        <v>423</v>
      </c>
      <c r="E5" s="12" t="s">
        <v>59</v>
      </c>
      <c r="F5" s="13"/>
      <c r="G5" s="14"/>
    </row>
    <row r="6" ht="21.75" customHeight="1" spans="1:7">
      <c r="A6" s="15"/>
      <c r="B6" s="15"/>
      <c r="C6" s="15"/>
      <c r="D6" s="16"/>
      <c r="E6" s="17" t="str">
        <f>"2025"&amp;"年"</f>
        <v>2025年</v>
      </c>
      <c r="F6" s="11" t="str">
        <f>("2025"+1)&amp;"年"</f>
        <v>2026年</v>
      </c>
      <c r="G6" s="11" t="str">
        <f>("2025"+2)&amp;"年"</f>
        <v>2027年</v>
      </c>
    </row>
    <row r="7" ht="40.5" customHeight="1" spans="1:7">
      <c r="A7" s="18"/>
      <c r="B7" s="18"/>
      <c r="C7" s="18"/>
      <c r="D7" s="19"/>
      <c r="E7" s="20"/>
      <c r="F7" s="19" t="s">
        <v>58</v>
      </c>
      <c r="G7" s="19"/>
    </row>
    <row r="8" ht="15" customHeight="1" spans="1:7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</row>
    <row r="9" ht="17.25" customHeight="1" spans="1:7">
      <c r="A9" s="22" t="s">
        <v>424</v>
      </c>
      <c r="B9" s="23" t="s">
        <v>425</v>
      </c>
      <c r="C9" s="24" t="s">
        <v>245</v>
      </c>
      <c r="D9" s="22" t="s">
        <v>426</v>
      </c>
      <c r="E9" s="25">
        <v>1341304.95</v>
      </c>
      <c r="F9" s="25">
        <v>1341304.95</v>
      </c>
      <c r="G9" s="25">
        <v>1341304.95</v>
      </c>
    </row>
    <row r="10" ht="17.25" customHeight="1" spans="1:7">
      <c r="A10" s="22" t="s">
        <v>424</v>
      </c>
      <c r="B10" s="23" t="s">
        <v>425</v>
      </c>
      <c r="C10" s="24" t="s">
        <v>252</v>
      </c>
      <c r="D10" s="22" t="s">
        <v>426</v>
      </c>
      <c r="E10" s="25">
        <v>576</v>
      </c>
      <c r="F10" s="25">
        <v>576</v>
      </c>
      <c r="G10" s="25">
        <v>576</v>
      </c>
    </row>
    <row r="11" ht="17.25" customHeight="1" spans="1:7">
      <c r="A11" s="22" t="s">
        <v>424</v>
      </c>
      <c r="B11" s="23" t="s">
        <v>425</v>
      </c>
      <c r="C11" s="24" t="s">
        <v>249</v>
      </c>
      <c r="D11" s="22" t="s">
        <v>426</v>
      </c>
      <c r="E11" s="25">
        <v>413100</v>
      </c>
      <c r="F11" s="25">
        <v>413100</v>
      </c>
      <c r="G11" s="25">
        <v>413100</v>
      </c>
    </row>
    <row r="12" ht="18.75" customHeight="1" spans="1:7">
      <c r="A12" s="22" t="s">
        <v>424</v>
      </c>
      <c r="B12" s="23" t="s">
        <v>425</v>
      </c>
      <c r="C12" s="24" t="s">
        <v>255</v>
      </c>
      <c r="D12" s="22" t="s">
        <v>426</v>
      </c>
      <c r="E12" s="25">
        <v>600000</v>
      </c>
      <c r="F12" s="25">
        <v>600000</v>
      </c>
      <c r="G12" s="25">
        <v>600000</v>
      </c>
    </row>
    <row r="13" ht="18.75" customHeight="1" spans="1:7">
      <c r="A13" s="26" t="s">
        <v>56</v>
      </c>
      <c r="B13" s="27" t="s">
        <v>427</v>
      </c>
      <c r="C13" s="27"/>
      <c r="D13" s="28"/>
      <c r="E13" s="25">
        <f>SUM(E9:E12)</f>
        <v>2354980.95</v>
      </c>
      <c r="F13" s="25">
        <f>SUM(F9:F12)</f>
        <v>2354980.95</v>
      </c>
      <c r="G13" s="25">
        <f>SUM(G9:G12)</f>
        <v>2354980.95</v>
      </c>
    </row>
  </sheetData>
  <mergeCells count="11">
    <mergeCell ref="A3:G3"/>
    <mergeCell ref="A4:D4"/>
    <mergeCell ref="E5:G5"/>
    <mergeCell ref="A13:D13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zoomScale="85" zoomScaleNormal="85" workbookViewId="0">
      <pane ySplit="1" topLeftCell="A2" activePane="bottomLeft" state="frozen"/>
      <selection/>
      <selection pane="bottomLeft" activeCell="F30" sqref="F30"/>
    </sheetView>
  </sheetViews>
  <sheetFormatPr defaultColWidth="8.575" defaultRowHeight="12.75" customHeight="1"/>
  <cols>
    <col min="1" max="1" width="15.8916666666667" style="1" customWidth="1"/>
    <col min="2" max="2" width="35" style="1" customWidth="1"/>
    <col min="3" max="19" width="22" style="1" customWidth="1"/>
    <col min="20" max="16384" width="8.575" style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7.25" customHeight="1" spans="1:1">
      <c r="A2" s="60" t="s">
        <v>53</v>
      </c>
    </row>
    <row r="3" ht="41.25" customHeight="1" spans="1:1">
      <c r="A3" s="41" t="str">
        <f>"2025"&amp;"年部门收入预算表"</f>
        <v>2025年部门收入预算表</v>
      </c>
    </row>
    <row r="4" ht="17.25" customHeight="1" spans="1:19">
      <c r="A4" s="44" t="s">
        <v>1</v>
      </c>
      <c r="S4" s="46" t="s">
        <v>2</v>
      </c>
    </row>
    <row r="5" ht="21.75" customHeight="1" spans="1:19">
      <c r="A5" s="224" t="s">
        <v>54</v>
      </c>
      <c r="B5" s="225" t="s">
        <v>55</v>
      </c>
      <c r="C5" s="225" t="s">
        <v>56</v>
      </c>
      <c r="D5" s="226" t="s">
        <v>57</v>
      </c>
      <c r="E5" s="226"/>
      <c r="F5" s="226"/>
      <c r="G5" s="226"/>
      <c r="H5" s="226"/>
      <c r="I5" s="145"/>
      <c r="J5" s="226"/>
      <c r="K5" s="226"/>
      <c r="L5" s="226"/>
      <c r="M5" s="226"/>
      <c r="N5" s="233"/>
      <c r="O5" s="226" t="s">
        <v>46</v>
      </c>
      <c r="P5" s="226"/>
      <c r="Q5" s="226"/>
      <c r="R5" s="226"/>
      <c r="S5" s="233"/>
    </row>
    <row r="6" ht="27" customHeight="1" spans="1:19">
      <c r="A6" s="227"/>
      <c r="B6" s="228"/>
      <c r="C6" s="228"/>
      <c r="D6" s="228" t="s">
        <v>58</v>
      </c>
      <c r="E6" s="228" t="s">
        <v>59</v>
      </c>
      <c r="F6" s="228" t="s">
        <v>60</v>
      </c>
      <c r="G6" s="228" t="s">
        <v>61</v>
      </c>
      <c r="H6" s="228" t="s">
        <v>62</v>
      </c>
      <c r="I6" s="234" t="s">
        <v>63</v>
      </c>
      <c r="J6" s="235"/>
      <c r="K6" s="235"/>
      <c r="L6" s="235"/>
      <c r="M6" s="235"/>
      <c r="N6" s="236"/>
      <c r="O6" s="228" t="s">
        <v>58</v>
      </c>
      <c r="P6" s="228" t="s">
        <v>59</v>
      </c>
      <c r="Q6" s="228" t="s">
        <v>60</v>
      </c>
      <c r="R6" s="228" t="s">
        <v>61</v>
      </c>
      <c r="S6" s="228" t="s">
        <v>64</v>
      </c>
    </row>
    <row r="7" ht="30" customHeight="1" spans="1:19">
      <c r="A7" s="229"/>
      <c r="B7" s="230"/>
      <c r="C7" s="231"/>
      <c r="D7" s="231"/>
      <c r="E7" s="231"/>
      <c r="F7" s="231"/>
      <c r="G7" s="231"/>
      <c r="H7" s="231"/>
      <c r="I7" s="23" t="s">
        <v>58</v>
      </c>
      <c r="J7" s="236" t="s">
        <v>65</v>
      </c>
      <c r="K7" s="236" t="s">
        <v>66</v>
      </c>
      <c r="L7" s="236" t="s">
        <v>67</v>
      </c>
      <c r="M7" s="236" t="s">
        <v>68</v>
      </c>
      <c r="N7" s="236" t="s">
        <v>69</v>
      </c>
      <c r="O7" s="237"/>
      <c r="P7" s="237"/>
      <c r="Q7" s="237"/>
      <c r="R7" s="237"/>
      <c r="S7" s="231"/>
    </row>
    <row r="8" ht="15" customHeight="1" spans="1:19">
      <c r="A8" s="56">
        <v>1</v>
      </c>
      <c r="B8" s="56">
        <v>2</v>
      </c>
      <c r="C8" s="56">
        <v>3</v>
      </c>
      <c r="D8" s="56">
        <v>4</v>
      </c>
      <c r="E8" s="56">
        <v>5</v>
      </c>
      <c r="F8" s="56">
        <v>6</v>
      </c>
      <c r="G8" s="56">
        <v>7</v>
      </c>
      <c r="H8" s="56">
        <v>8</v>
      </c>
      <c r="I8" s="23">
        <v>9</v>
      </c>
      <c r="J8" s="56">
        <v>10</v>
      </c>
      <c r="K8" s="56">
        <v>11</v>
      </c>
      <c r="L8" s="56">
        <v>12</v>
      </c>
      <c r="M8" s="56">
        <v>13</v>
      </c>
      <c r="N8" s="56">
        <v>14</v>
      </c>
      <c r="O8" s="56">
        <v>15</v>
      </c>
      <c r="P8" s="56">
        <v>16</v>
      </c>
      <c r="Q8" s="56">
        <v>17</v>
      </c>
      <c r="R8" s="56">
        <v>18</v>
      </c>
      <c r="S8" s="56">
        <v>19</v>
      </c>
    </row>
    <row r="9" ht="18" customHeight="1" spans="1:19">
      <c r="A9" s="31">
        <v>105011</v>
      </c>
      <c r="B9" s="31" t="s">
        <v>70</v>
      </c>
      <c r="C9" s="75">
        <v>11069088.24</v>
      </c>
      <c r="D9" s="75">
        <v>11069088.24</v>
      </c>
      <c r="E9" s="75">
        <v>11069088.24</v>
      </c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</row>
    <row r="10" ht="18" customHeight="1" spans="1:19">
      <c r="A10" s="47" t="s">
        <v>56</v>
      </c>
      <c r="B10" s="193"/>
      <c r="C10" s="75">
        <v>11069088.24</v>
      </c>
      <c r="D10" s="232">
        <v>11069088.24</v>
      </c>
      <c r="E10" s="232">
        <v>11069088.24</v>
      </c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5"/>
  <sheetViews>
    <sheetView showGridLines="0" showZeros="0" workbookViewId="0">
      <pane ySplit="1" topLeftCell="A2" activePane="bottomLeft" state="frozen"/>
      <selection/>
      <selection pane="bottomLeft" activeCell="B10" sqref="B10"/>
    </sheetView>
  </sheetViews>
  <sheetFormatPr defaultColWidth="8.575" defaultRowHeight="12.75" customHeight="1"/>
  <cols>
    <col min="1" max="1" width="14.2833333333333" style="1" customWidth="1"/>
    <col min="2" max="2" width="37.575" style="1" customWidth="1"/>
    <col min="3" max="8" width="24.575" style="1" customWidth="1"/>
    <col min="9" max="9" width="26.7083333333333" style="1" customWidth="1"/>
    <col min="10" max="11" width="24.425" style="1" customWidth="1"/>
    <col min="12" max="15" width="24.575" style="1" customWidth="1"/>
    <col min="16" max="16384" width="8.575" style="1"/>
  </cols>
  <sheetData>
    <row r="1" customHeight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7.25" customHeight="1" spans="1:1">
      <c r="A2" s="46" t="s">
        <v>71</v>
      </c>
    </row>
    <row r="3" ht="41.25" customHeight="1" spans="1:1">
      <c r="A3" s="41" t="str">
        <f>"2025"&amp;"年部门支出预算表"</f>
        <v>2025年部门支出预算表</v>
      </c>
    </row>
    <row r="4" ht="17.25" customHeight="1" spans="1:15">
      <c r="A4" s="44" t="s">
        <v>1</v>
      </c>
      <c r="B4" s="212"/>
      <c r="O4" s="46" t="s">
        <v>2</v>
      </c>
    </row>
    <row r="5" ht="27" customHeight="1" spans="1:15">
      <c r="A5" s="213" t="s">
        <v>72</v>
      </c>
      <c r="B5" s="213" t="s">
        <v>73</v>
      </c>
      <c r="C5" s="213" t="s">
        <v>56</v>
      </c>
      <c r="D5" s="214" t="s">
        <v>59</v>
      </c>
      <c r="E5" s="215"/>
      <c r="F5" s="216"/>
      <c r="G5" s="217" t="s">
        <v>60</v>
      </c>
      <c r="H5" s="217" t="s">
        <v>61</v>
      </c>
      <c r="I5" s="217" t="s">
        <v>74</v>
      </c>
      <c r="J5" s="214" t="s">
        <v>63</v>
      </c>
      <c r="K5" s="215"/>
      <c r="L5" s="215"/>
      <c r="M5" s="215"/>
      <c r="N5" s="222"/>
      <c r="O5" s="223"/>
    </row>
    <row r="6" ht="42" customHeight="1" spans="1:15">
      <c r="A6" s="218"/>
      <c r="B6" s="218"/>
      <c r="C6" s="219"/>
      <c r="D6" s="220" t="s">
        <v>58</v>
      </c>
      <c r="E6" s="220" t="s">
        <v>75</v>
      </c>
      <c r="F6" s="220" t="s">
        <v>76</v>
      </c>
      <c r="G6" s="219"/>
      <c r="H6" s="219"/>
      <c r="I6" s="218"/>
      <c r="J6" s="220" t="s">
        <v>58</v>
      </c>
      <c r="K6" s="205" t="s">
        <v>77</v>
      </c>
      <c r="L6" s="205" t="s">
        <v>78</v>
      </c>
      <c r="M6" s="205" t="s">
        <v>79</v>
      </c>
      <c r="N6" s="205" t="s">
        <v>80</v>
      </c>
      <c r="O6" s="205" t="s">
        <v>81</v>
      </c>
    </row>
    <row r="7" ht="18" customHeight="1" spans="1:15">
      <c r="A7" s="50" t="s">
        <v>82</v>
      </c>
      <c r="B7" s="50" t="s">
        <v>83</v>
      </c>
      <c r="C7" s="50" t="s">
        <v>84</v>
      </c>
      <c r="D7" s="22" t="s">
        <v>85</v>
      </c>
      <c r="E7" s="22" t="s">
        <v>86</v>
      </c>
      <c r="F7" s="22" t="s">
        <v>87</v>
      </c>
      <c r="G7" s="22" t="s">
        <v>88</v>
      </c>
      <c r="H7" s="22" t="s">
        <v>89</v>
      </c>
      <c r="I7" s="22" t="s">
        <v>90</v>
      </c>
      <c r="J7" s="22" t="s">
        <v>91</v>
      </c>
      <c r="K7" s="22" t="s">
        <v>92</v>
      </c>
      <c r="L7" s="22" t="s">
        <v>93</v>
      </c>
      <c r="M7" s="22" t="s">
        <v>94</v>
      </c>
      <c r="N7" s="50" t="s">
        <v>95</v>
      </c>
      <c r="O7" s="22" t="s">
        <v>96</v>
      </c>
    </row>
    <row r="8" ht="21" customHeight="1" spans="1:15">
      <c r="A8" s="30">
        <v>205</v>
      </c>
      <c r="B8" s="30" t="s">
        <v>97</v>
      </c>
      <c r="C8" s="75">
        <v>8792196.08</v>
      </c>
      <c r="D8" s="75">
        <v>8792196.08</v>
      </c>
      <c r="E8" s="75">
        <v>6437215.13</v>
      </c>
      <c r="F8" s="75">
        <v>2354980.95</v>
      </c>
      <c r="G8" s="75"/>
      <c r="H8" s="75"/>
      <c r="I8" s="75"/>
      <c r="J8" s="75"/>
      <c r="K8" s="75"/>
      <c r="L8" s="75"/>
      <c r="M8" s="75"/>
      <c r="N8" s="75"/>
      <c r="O8" s="75"/>
    </row>
    <row r="9" ht="21" customHeight="1" spans="1:15">
      <c r="A9" s="30">
        <v>20502</v>
      </c>
      <c r="B9" s="30" t="s">
        <v>98</v>
      </c>
      <c r="C9" s="75">
        <v>7779096.08</v>
      </c>
      <c r="D9" s="75">
        <v>7779096.08</v>
      </c>
      <c r="E9" s="75">
        <v>6437215.13</v>
      </c>
      <c r="F9" s="75">
        <v>1341880.95</v>
      </c>
      <c r="G9" s="75"/>
      <c r="H9" s="75"/>
      <c r="I9" s="75"/>
      <c r="J9" s="75"/>
      <c r="K9" s="75"/>
      <c r="L9" s="75"/>
      <c r="M9" s="75"/>
      <c r="N9" s="75"/>
      <c r="O9" s="75"/>
    </row>
    <row r="10" ht="21" customHeight="1" spans="1:15">
      <c r="A10" s="30">
        <v>2050201</v>
      </c>
      <c r="B10" s="30" t="s">
        <v>99</v>
      </c>
      <c r="C10" s="75">
        <v>7779096.08</v>
      </c>
      <c r="D10" s="75">
        <v>7779096.08</v>
      </c>
      <c r="E10" s="75">
        <v>6437215.13</v>
      </c>
      <c r="F10" s="75">
        <v>1341880.95</v>
      </c>
      <c r="G10" s="75"/>
      <c r="H10" s="75"/>
      <c r="I10" s="75"/>
      <c r="J10" s="75"/>
      <c r="K10" s="75"/>
      <c r="L10" s="75"/>
      <c r="M10" s="75"/>
      <c r="N10" s="75"/>
      <c r="O10" s="75"/>
    </row>
    <row r="11" ht="21" customHeight="1" spans="1:15">
      <c r="A11" s="30">
        <v>20509</v>
      </c>
      <c r="B11" s="30" t="s">
        <v>100</v>
      </c>
      <c r="C11" s="75">
        <v>1013100</v>
      </c>
      <c r="D11" s="75">
        <v>1013100</v>
      </c>
      <c r="E11" s="75"/>
      <c r="F11" s="75">
        <v>1013100</v>
      </c>
      <c r="G11" s="75"/>
      <c r="H11" s="75"/>
      <c r="I11" s="75"/>
      <c r="J11" s="75"/>
      <c r="K11" s="75"/>
      <c r="L11" s="75"/>
      <c r="M11" s="75"/>
      <c r="N11" s="75"/>
      <c r="O11" s="75"/>
    </row>
    <row r="12" ht="21" customHeight="1" spans="1:15">
      <c r="A12" s="30">
        <v>2050999</v>
      </c>
      <c r="B12" s="30" t="s">
        <v>101</v>
      </c>
      <c r="C12" s="75">
        <v>1013100</v>
      </c>
      <c r="D12" s="75">
        <v>1013100</v>
      </c>
      <c r="E12" s="75"/>
      <c r="F12" s="75">
        <v>1013100</v>
      </c>
      <c r="G12" s="75"/>
      <c r="H12" s="75"/>
      <c r="I12" s="75"/>
      <c r="J12" s="75"/>
      <c r="K12" s="75"/>
      <c r="L12" s="75"/>
      <c r="M12" s="75"/>
      <c r="N12" s="75"/>
      <c r="O12" s="75"/>
    </row>
    <row r="13" ht="21" customHeight="1" spans="1:15">
      <c r="A13" s="30">
        <v>208</v>
      </c>
      <c r="B13" s="30" t="s">
        <v>102</v>
      </c>
      <c r="C13" s="75">
        <v>1197690</v>
      </c>
      <c r="D13" s="75">
        <v>1197690</v>
      </c>
      <c r="E13" s="75">
        <v>1197690</v>
      </c>
      <c r="F13" s="75"/>
      <c r="G13" s="75"/>
      <c r="H13" s="75"/>
      <c r="I13" s="75"/>
      <c r="J13" s="75"/>
      <c r="K13" s="75"/>
      <c r="L13" s="75"/>
      <c r="M13" s="75"/>
      <c r="N13" s="75"/>
      <c r="O13" s="75"/>
    </row>
    <row r="14" ht="21" customHeight="1" spans="1:15">
      <c r="A14" s="30">
        <v>20805</v>
      </c>
      <c r="B14" s="30" t="s">
        <v>103</v>
      </c>
      <c r="C14" s="75">
        <v>1197690</v>
      </c>
      <c r="D14" s="75">
        <v>1197690</v>
      </c>
      <c r="E14" s="75">
        <v>1197690</v>
      </c>
      <c r="F14" s="75"/>
      <c r="G14" s="75"/>
      <c r="H14" s="75"/>
      <c r="I14" s="75"/>
      <c r="J14" s="75"/>
      <c r="K14" s="75"/>
      <c r="L14" s="75"/>
      <c r="M14" s="75"/>
      <c r="N14" s="75"/>
      <c r="O14" s="75"/>
    </row>
    <row r="15" ht="21" customHeight="1" spans="1:15">
      <c r="A15" s="30">
        <v>2080505</v>
      </c>
      <c r="B15" s="30" t="s">
        <v>104</v>
      </c>
      <c r="C15" s="75">
        <v>565290</v>
      </c>
      <c r="D15" s="75">
        <v>565290</v>
      </c>
      <c r="E15" s="75">
        <v>565290</v>
      </c>
      <c r="F15" s="75"/>
      <c r="G15" s="75"/>
      <c r="H15" s="75"/>
      <c r="I15" s="75"/>
      <c r="J15" s="75"/>
      <c r="K15" s="75"/>
      <c r="L15" s="75"/>
      <c r="M15" s="75"/>
      <c r="N15" s="75"/>
      <c r="O15" s="75"/>
    </row>
    <row r="16" ht="21" customHeight="1" spans="1:15">
      <c r="A16" s="30">
        <v>2080599</v>
      </c>
      <c r="B16" s="30" t="s">
        <v>105</v>
      </c>
      <c r="C16" s="75">
        <v>632400</v>
      </c>
      <c r="D16" s="75">
        <v>632400</v>
      </c>
      <c r="E16" s="75">
        <v>632400</v>
      </c>
      <c r="F16" s="75"/>
      <c r="G16" s="75"/>
      <c r="H16" s="75"/>
      <c r="I16" s="75"/>
      <c r="J16" s="75"/>
      <c r="K16" s="75"/>
      <c r="L16" s="75"/>
      <c r="M16" s="75"/>
      <c r="N16" s="75"/>
      <c r="O16" s="75"/>
    </row>
    <row r="17" ht="21" customHeight="1" spans="1:15">
      <c r="A17" s="30">
        <v>210</v>
      </c>
      <c r="B17" s="30" t="s">
        <v>106</v>
      </c>
      <c r="C17" s="75">
        <v>578394.16</v>
      </c>
      <c r="D17" s="75">
        <v>578394.16</v>
      </c>
      <c r="E17" s="75">
        <v>578394.16</v>
      </c>
      <c r="F17" s="75"/>
      <c r="G17" s="75"/>
      <c r="H17" s="75"/>
      <c r="I17" s="75"/>
      <c r="J17" s="75"/>
      <c r="K17" s="75"/>
      <c r="L17" s="75"/>
      <c r="M17" s="75"/>
      <c r="N17" s="75"/>
      <c r="O17" s="75"/>
    </row>
    <row r="18" ht="21" customHeight="1" spans="1:15">
      <c r="A18" s="30">
        <v>21011</v>
      </c>
      <c r="B18" s="30" t="s">
        <v>107</v>
      </c>
      <c r="C18" s="75">
        <v>578394.16</v>
      </c>
      <c r="D18" s="75">
        <v>578394.16</v>
      </c>
      <c r="E18" s="75">
        <v>578394.16</v>
      </c>
      <c r="F18" s="75"/>
      <c r="G18" s="75"/>
      <c r="H18" s="75"/>
      <c r="I18" s="75"/>
      <c r="J18" s="75"/>
      <c r="K18" s="75"/>
      <c r="L18" s="75"/>
      <c r="M18" s="75"/>
      <c r="N18" s="75"/>
      <c r="O18" s="75"/>
    </row>
    <row r="19" ht="21" customHeight="1" spans="1:15">
      <c r="A19" s="30">
        <v>2101102</v>
      </c>
      <c r="B19" s="30" t="s">
        <v>108</v>
      </c>
      <c r="C19" s="75">
        <v>258840</v>
      </c>
      <c r="D19" s="75">
        <v>258840</v>
      </c>
      <c r="E19" s="75">
        <v>258840</v>
      </c>
      <c r="F19" s="75"/>
      <c r="G19" s="75"/>
      <c r="H19" s="75"/>
      <c r="I19" s="75"/>
      <c r="J19" s="75"/>
      <c r="K19" s="75"/>
      <c r="L19" s="75"/>
      <c r="M19" s="75"/>
      <c r="N19" s="75"/>
      <c r="O19" s="75"/>
    </row>
    <row r="20" ht="21" customHeight="1" spans="1:15">
      <c r="A20" s="30">
        <v>2101103</v>
      </c>
      <c r="B20" s="30" t="s">
        <v>109</v>
      </c>
      <c r="C20" s="75">
        <v>277855</v>
      </c>
      <c r="D20" s="75">
        <v>277855</v>
      </c>
      <c r="E20" s="75">
        <v>277855</v>
      </c>
      <c r="F20" s="75"/>
      <c r="G20" s="75"/>
      <c r="H20" s="75"/>
      <c r="I20" s="75"/>
      <c r="J20" s="75"/>
      <c r="K20" s="75"/>
      <c r="L20" s="75"/>
      <c r="M20" s="75"/>
      <c r="N20" s="75"/>
      <c r="O20" s="75"/>
    </row>
    <row r="21" ht="21" customHeight="1" spans="1:15">
      <c r="A21" s="30">
        <v>2101199</v>
      </c>
      <c r="B21" s="30" t="s">
        <v>110</v>
      </c>
      <c r="C21" s="75">
        <v>41699.16</v>
      </c>
      <c r="D21" s="75">
        <v>41699.16</v>
      </c>
      <c r="E21" s="75">
        <v>41699.16</v>
      </c>
      <c r="F21" s="75"/>
      <c r="G21" s="75"/>
      <c r="H21" s="75"/>
      <c r="I21" s="75"/>
      <c r="J21" s="75"/>
      <c r="K21" s="75"/>
      <c r="L21" s="75"/>
      <c r="M21" s="75"/>
      <c r="N21" s="75"/>
      <c r="O21" s="75"/>
    </row>
    <row r="22" ht="21" customHeight="1" spans="1:15">
      <c r="A22" s="30">
        <v>221</v>
      </c>
      <c r="B22" s="30" t="s">
        <v>111</v>
      </c>
      <c r="C22" s="75">
        <v>500808</v>
      </c>
      <c r="D22" s="75">
        <v>500808</v>
      </c>
      <c r="E22" s="75">
        <v>500808</v>
      </c>
      <c r="F22" s="75"/>
      <c r="G22" s="75"/>
      <c r="H22" s="75"/>
      <c r="I22" s="75"/>
      <c r="J22" s="75"/>
      <c r="K22" s="75"/>
      <c r="L22" s="75"/>
      <c r="M22" s="75"/>
      <c r="N22" s="75"/>
      <c r="O22" s="75"/>
    </row>
    <row r="23" ht="21" customHeight="1" spans="1:15">
      <c r="A23" s="30">
        <v>22102</v>
      </c>
      <c r="B23" s="30" t="s">
        <v>112</v>
      </c>
      <c r="C23" s="75">
        <v>500808</v>
      </c>
      <c r="D23" s="75">
        <v>500808</v>
      </c>
      <c r="E23" s="75">
        <v>500808</v>
      </c>
      <c r="F23" s="75"/>
      <c r="G23" s="75"/>
      <c r="H23" s="75"/>
      <c r="I23" s="75"/>
      <c r="J23" s="75"/>
      <c r="K23" s="75"/>
      <c r="L23" s="75"/>
      <c r="M23" s="75"/>
      <c r="N23" s="75"/>
      <c r="O23" s="75"/>
    </row>
    <row r="24" ht="21" customHeight="1" spans="1:15">
      <c r="A24" s="30">
        <v>2210201</v>
      </c>
      <c r="B24" s="30" t="s">
        <v>113</v>
      </c>
      <c r="C24" s="75">
        <v>500808</v>
      </c>
      <c r="D24" s="75">
        <v>500808</v>
      </c>
      <c r="E24" s="75">
        <v>500808</v>
      </c>
      <c r="F24" s="75"/>
      <c r="G24" s="75"/>
      <c r="H24" s="75"/>
      <c r="I24" s="75"/>
      <c r="J24" s="75"/>
      <c r="K24" s="75"/>
      <c r="L24" s="75"/>
      <c r="M24" s="75"/>
      <c r="N24" s="75"/>
      <c r="O24" s="75"/>
    </row>
    <row r="25" ht="21" customHeight="1" spans="1:15">
      <c r="A25" s="221" t="s">
        <v>56</v>
      </c>
      <c r="B25" s="35"/>
      <c r="C25" s="75">
        <v>11069088.24</v>
      </c>
      <c r="D25" s="75">
        <v>11069088.24</v>
      </c>
      <c r="E25" s="75">
        <v>8714107.29</v>
      </c>
      <c r="F25" s="75">
        <v>2354980.95</v>
      </c>
      <c r="G25" s="75"/>
      <c r="H25" s="75"/>
      <c r="I25" s="75"/>
      <c r="J25" s="75"/>
      <c r="K25" s="75"/>
      <c r="L25" s="75"/>
      <c r="M25" s="75"/>
      <c r="N25" s="75"/>
      <c r="O25" s="75"/>
    </row>
  </sheetData>
  <mergeCells count="12">
    <mergeCell ref="A2:O2"/>
    <mergeCell ref="A3:O3"/>
    <mergeCell ref="A4:B4"/>
    <mergeCell ref="D5:F5"/>
    <mergeCell ref="J5:O5"/>
    <mergeCell ref="A25:B25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A4" sqref="A4:B4"/>
    </sheetView>
  </sheetViews>
  <sheetFormatPr defaultColWidth="8.575" defaultRowHeight="12.75" customHeight="1" outlineLevelCol="3"/>
  <cols>
    <col min="1" max="4" width="35.575" style="1" customWidth="1"/>
    <col min="5" max="16384" width="8.575" style="1"/>
  </cols>
  <sheetData>
    <row r="1" customHeight="1" spans="1:4">
      <c r="A1" s="2"/>
      <c r="B1" s="2"/>
      <c r="C1" s="2"/>
      <c r="D1" s="2"/>
    </row>
    <row r="2" ht="15" customHeight="1" spans="1:4">
      <c r="A2" s="42"/>
      <c r="B2" s="46"/>
      <c r="C2" s="46"/>
      <c r="D2" s="46" t="s">
        <v>114</v>
      </c>
    </row>
    <row r="3" ht="41.25" customHeight="1" spans="1:1">
      <c r="A3" s="41" t="str">
        <f>"2025"&amp;"年部门财政拨款收支预算总表"</f>
        <v>2025年部门财政拨款收支预算总表</v>
      </c>
    </row>
    <row r="4" ht="17.25" customHeight="1" spans="1:4">
      <c r="A4" s="44" t="s">
        <v>1</v>
      </c>
      <c r="D4" s="46" t="s">
        <v>2</v>
      </c>
    </row>
    <row r="5" ht="17.25" customHeight="1" spans="1:4">
      <c r="A5" s="205" t="s">
        <v>3</v>
      </c>
      <c r="B5" s="206"/>
      <c r="C5" s="205" t="s">
        <v>4</v>
      </c>
      <c r="D5" s="206"/>
    </row>
    <row r="6" ht="18.75" customHeight="1" spans="1:4">
      <c r="A6" s="205" t="s">
        <v>5</v>
      </c>
      <c r="B6" s="205" t="s">
        <v>6</v>
      </c>
      <c r="C6" s="205" t="s">
        <v>7</v>
      </c>
      <c r="D6" s="205" t="s">
        <v>6</v>
      </c>
    </row>
    <row r="7" ht="16.5" customHeight="1" spans="1:4">
      <c r="A7" s="207" t="s">
        <v>115</v>
      </c>
      <c r="B7" s="75">
        <v>11069088.24</v>
      </c>
      <c r="C7" s="207" t="s">
        <v>116</v>
      </c>
      <c r="D7" s="75">
        <v>11069088.24</v>
      </c>
    </row>
    <row r="8" ht="16.5" customHeight="1" spans="1:4">
      <c r="A8" s="207" t="s">
        <v>117</v>
      </c>
      <c r="B8" s="75">
        <v>11069088.24</v>
      </c>
      <c r="C8" s="207" t="s">
        <v>118</v>
      </c>
      <c r="D8" s="75"/>
    </row>
    <row r="9" ht="16.5" customHeight="1" spans="1:4">
      <c r="A9" s="207" t="s">
        <v>119</v>
      </c>
      <c r="B9" s="75"/>
      <c r="C9" s="207" t="s">
        <v>120</v>
      </c>
      <c r="D9" s="75"/>
    </row>
    <row r="10" ht="16.5" customHeight="1" spans="1:4">
      <c r="A10" s="207" t="s">
        <v>121</v>
      </c>
      <c r="B10" s="75"/>
      <c r="C10" s="207" t="s">
        <v>122</v>
      </c>
      <c r="D10" s="75"/>
    </row>
    <row r="11" ht="16.5" customHeight="1" spans="1:4">
      <c r="A11" s="207" t="s">
        <v>123</v>
      </c>
      <c r="B11" s="75"/>
      <c r="C11" s="207" t="s">
        <v>124</v>
      </c>
      <c r="D11" s="75"/>
    </row>
    <row r="12" ht="16.5" customHeight="1" spans="1:4">
      <c r="A12" s="207" t="s">
        <v>117</v>
      </c>
      <c r="B12" s="75"/>
      <c r="C12" s="207" t="s">
        <v>125</v>
      </c>
      <c r="D12" s="75">
        <v>8792196.08</v>
      </c>
    </row>
    <row r="13" ht="16.5" customHeight="1" spans="1:4">
      <c r="A13" s="208" t="s">
        <v>119</v>
      </c>
      <c r="B13" s="75"/>
      <c r="C13" s="65" t="s">
        <v>126</v>
      </c>
      <c r="D13" s="75"/>
    </row>
    <row r="14" ht="16.5" customHeight="1" spans="1:4">
      <c r="A14" s="208" t="s">
        <v>121</v>
      </c>
      <c r="B14" s="75"/>
      <c r="C14" s="65" t="s">
        <v>127</v>
      </c>
      <c r="D14" s="75"/>
    </row>
    <row r="15" ht="16.5" customHeight="1" spans="1:4">
      <c r="A15" s="209"/>
      <c r="B15" s="75"/>
      <c r="C15" s="65" t="s">
        <v>128</v>
      </c>
      <c r="D15" s="75">
        <v>1197690</v>
      </c>
    </row>
    <row r="16" ht="16.5" customHeight="1" spans="1:4">
      <c r="A16" s="209"/>
      <c r="B16" s="75"/>
      <c r="C16" s="65" t="s">
        <v>129</v>
      </c>
      <c r="D16" s="75">
        <v>578394.16</v>
      </c>
    </row>
    <row r="17" ht="16.5" customHeight="1" spans="1:4">
      <c r="A17" s="209"/>
      <c r="B17" s="75"/>
      <c r="C17" s="65" t="s">
        <v>130</v>
      </c>
      <c r="D17" s="75"/>
    </row>
    <row r="18" ht="16.5" customHeight="1" spans="1:4">
      <c r="A18" s="209"/>
      <c r="B18" s="75"/>
      <c r="C18" s="65" t="s">
        <v>131</v>
      </c>
      <c r="D18" s="75"/>
    </row>
    <row r="19" ht="16.5" customHeight="1" spans="1:4">
      <c r="A19" s="209"/>
      <c r="B19" s="75"/>
      <c r="C19" s="65" t="s">
        <v>132</v>
      </c>
      <c r="D19" s="75"/>
    </row>
    <row r="20" ht="16.5" customHeight="1" spans="1:4">
      <c r="A20" s="209"/>
      <c r="B20" s="75"/>
      <c r="C20" s="65" t="s">
        <v>133</v>
      </c>
      <c r="D20" s="75"/>
    </row>
    <row r="21" ht="16.5" customHeight="1" spans="1:4">
      <c r="A21" s="209"/>
      <c r="B21" s="75"/>
      <c r="C21" s="65" t="s">
        <v>134</v>
      </c>
      <c r="D21" s="75"/>
    </row>
    <row r="22" ht="16.5" customHeight="1" spans="1:4">
      <c r="A22" s="209"/>
      <c r="B22" s="75"/>
      <c r="C22" s="65" t="s">
        <v>135</v>
      </c>
      <c r="D22" s="75"/>
    </row>
    <row r="23" ht="16.5" customHeight="1" spans="1:4">
      <c r="A23" s="209"/>
      <c r="B23" s="75"/>
      <c r="C23" s="65" t="s">
        <v>136</v>
      </c>
      <c r="D23" s="75"/>
    </row>
    <row r="24" ht="16.5" customHeight="1" spans="1:4">
      <c r="A24" s="209"/>
      <c r="B24" s="75"/>
      <c r="C24" s="65" t="s">
        <v>137</v>
      </c>
      <c r="D24" s="75"/>
    </row>
    <row r="25" ht="16.5" customHeight="1" spans="1:4">
      <c r="A25" s="209"/>
      <c r="B25" s="75"/>
      <c r="C25" s="65" t="s">
        <v>138</v>
      </c>
      <c r="D25" s="75"/>
    </row>
    <row r="26" ht="16.5" customHeight="1" spans="1:4">
      <c r="A26" s="209"/>
      <c r="B26" s="75"/>
      <c r="C26" s="65" t="s">
        <v>139</v>
      </c>
      <c r="D26" s="75">
        <v>500808</v>
      </c>
    </row>
    <row r="27" ht="16.5" customHeight="1" spans="1:4">
      <c r="A27" s="209"/>
      <c r="B27" s="75"/>
      <c r="C27" s="65" t="s">
        <v>140</v>
      </c>
      <c r="D27" s="75"/>
    </row>
    <row r="28" ht="16.5" customHeight="1" spans="1:4">
      <c r="A28" s="209"/>
      <c r="B28" s="75"/>
      <c r="C28" s="65" t="s">
        <v>141</v>
      </c>
      <c r="D28" s="75"/>
    </row>
    <row r="29" ht="16.5" customHeight="1" spans="1:4">
      <c r="A29" s="209"/>
      <c r="B29" s="75"/>
      <c r="C29" s="65" t="s">
        <v>142</v>
      </c>
      <c r="D29" s="75"/>
    </row>
    <row r="30" ht="16.5" customHeight="1" spans="1:4">
      <c r="A30" s="209"/>
      <c r="B30" s="75"/>
      <c r="C30" s="65" t="s">
        <v>143</v>
      </c>
      <c r="D30" s="75"/>
    </row>
    <row r="31" ht="16.5" customHeight="1" spans="1:4">
      <c r="A31" s="209"/>
      <c r="B31" s="75"/>
      <c r="C31" s="65" t="s">
        <v>144</v>
      </c>
      <c r="D31" s="75"/>
    </row>
    <row r="32" ht="16.5" customHeight="1" spans="1:4">
      <c r="A32" s="209"/>
      <c r="B32" s="75"/>
      <c r="C32" s="208" t="s">
        <v>145</v>
      </c>
      <c r="D32" s="75"/>
    </row>
    <row r="33" ht="16.5" customHeight="1" spans="1:4">
      <c r="A33" s="209"/>
      <c r="B33" s="75"/>
      <c r="C33" s="208" t="s">
        <v>146</v>
      </c>
      <c r="D33" s="75"/>
    </row>
    <row r="34" ht="16.5" customHeight="1" spans="1:4">
      <c r="A34" s="209"/>
      <c r="B34" s="75"/>
      <c r="C34" s="30" t="s">
        <v>147</v>
      </c>
      <c r="D34" s="75"/>
    </row>
    <row r="35" ht="15" customHeight="1" spans="1:4">
      <c r="A35" s="210" t="s">
        <v>51</v>
      </c>
      <c r="B35" s="211">
        <v>11069088.24</v>
      </c>
      <c r="C35" s="210" t="s">
        <v>52</v>
      </c>
      <c r="D35" s="211">
        <v>11069088.24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5"/>
  <sheetViews>
    <sheetView showZeros="0" workbookViewId="0">
      <pane ySplit="1" topLeftCell="A2" activePane="bottomLeft" state="frozen"/>
      <selection/>
      <selection pane="bottomLeft" activeCell="C20" sqref="C20"/>
    </sheetView>
  </sheetViews>
  <sheetFormatPr defaultColWidth="9.14166666666667" defaultRowHeight="14.25" customHeight="1" outlineLevelCol="6"/>
  <cols>
    <col min="1" max="1" width="20.1416666666667" style="1" customWidth="1"/>
    <col min="2" max="2" width="44" style="1" customWidth="1"/>
    <col min="3" max="7" width="24.1416666666667" style="1" customWidth="1"/>
    <col min="8" max="16384" width="9.14166666666667" style="1"/>
  </cols>
  <sheetData>
    <row r="1" customHeight="1" spans="1:7">
      <c r="A1" s="2"/>
      <c r="B1" s="2"/>
      <c r="C1" s="2"/>
      <c r="D1" s="2"/>
      <c r="E1" s="2"/>
      <c r="F1" s="2"/>
      <c r="G1" s="2"/>
    </row>
    <row r="2" customHeight="1" spans="4:7">
      <c r="D2" s="194"/>
      <c r="F2" s="66"/>
      <c r="G2" s="195" t="s">
        <v>148</v>
      </c>
    </row>
    <row r="3" ht="41.25" customHeight="1" spans="1:7">
      <c r="A3" s="138" t="str">
        <f>"2025"&amp;"年一般公共预算支出预算表（按功能科目分类）"</f>
        <v>2025年一般公共预算支出预算表（按功能科目分类）</v>
      </c>
      <c r="B3" s="138"/>
      <c r="C3" s="138"/>
      <c r="D3" s="138"/>
      <c r="E3" s="138"/>
      <c r="F3" s="138"/>
      <c r="G3" s="138"/>
    </row>
    <row r="4" ht="18" customHeight="1" spans="1:7">
      <c r="A4" s="44" t="s">
        <v>1</v>
      </c>
      <c r="F4" s="134"/>
      <c r="G4" s="195" t="s">
        <v>2</v>
      </c>
    </row>
    <row r="5" ht="20.25" customHeight="1" spans="1:7">
      <c r="A5" s="196" t="s">
        <v>149</v>
      </c>
      <c r="B5" s="197"/>
      <c r="C5" s="139" t="s">
        <v>56</v>
      </c>
      <c r="D5" s="198" t="s">
        <v>75</v>
      </c>
      <c r="E5" s="13"/>
      <c r="F5" s="14"/>
      <c r="G5" s="199" t="s">
        <v>76</v>
      </c>
    </row>
    <row r="6" ht="20.25" customHeight="1" spans="1:7">
      <c r="A6" s="200" t="s">
        <v>72</v>
      </c>
      <c r="B6" s="200" t="s">
        <v>73</v>
      </c>
      <c r="C6" s="20"/>
      <c r="D6" s="144" t="s">
        <v>58</v>
      </c>
      <c r="E6" s="144" t="s">
        <v>150</v>
      </c>
      <c r="F6" s="144" t="s">
        <v>151</v>
      </c>
      <c r="G6" s="201"/>
    </row>
    <row r="7" ht="15" customHeight="1" spans="1:7">
      <c r="A7" s="56" t="s">
        <v>82</v>
      </c>
      <c r="B7" s="56" t="s">
        <v>83</v>
      </c>
      <c r="C7" s="56" t="s">
        <v>84</v>
      </c>
      <c r="D7" s="56" t="s">
        <v>85</v>
      </c>
      <c r="E7" s="56" t="s">
        <v>86</v>
      </c>
      <c r="F7" s="56" t="s">
        <v>87</v>
      </c>
      <c r="G7" s="56" t="s">
        <v>88</v>
      </c>
    </row>
    <row r="8" ht="18" customHeight="1" spans="1:7">
      <c r="A8" s="30" t="s">
        <v>152</v>
      </c>
      <c r="B8" s="30" t="s">
        <v>97</v>
      </c>
      <c r="C8" s="75">
        <v>8792196.08</v>
      </c>
      <c r="D8" s="75">
        <v>6437215.13</v>
      </c>
      <c r="E8" s="75">
        <v>5855201.92</v>
      </c>
      <c r="F8" s="75">
        <v>582013.21</v>
      </c>
      <c r="G8" s="75">
        <v>2354980.95</v>
      </c>
    </row>
    <row r="9" ht="18" customHeight="1" spans="1:7">
      <c r="A9" s="202" t="s">
        <v>153</v>
      </c>
      <c r="B9" s="30" t="s">
        <v>98</v>
      </c>
      <c r="C9" s="75">
        <v>7779096.08</v>
      </c>
      <c r="D9" s="75">
        <v>6437215.13</v>
      </c>
      <c r="E9" s="75">
        <v>5855201.92</v>
      </c>
      <c r="F9" s="75">
        <v>582013.21</v>
      </c>
      <c r="G9" s="75">
        <v>1341880.95</v>
      </c>
    </row>
    <row r="10" ht="18" customHeight="1" spans="1:7">
      <c r="A10" s="203" t="s">
        <v>154</v>
      </c>
      <c r="B10" s="30" t="s">
        <v>99</v>
      </c>
      <c r="C10" s="75">
        <v>7779096.08</v>
      </c>
      <c r="D10" s="75">
        <v>6437215.13</v>
      </c>
      <c r="E10" s="75">
        <v>5855201.92</v>
      </c>
      <c r="F10" s="75">
        <v>582013.21</v>
      </c>
      <c r="G10" s="75">
        <v>1341880.95</v>
      </c>
    </row>
    <row r="11" ht="18" customHeight="1" spans="1:7">
      <c r="A11" s="202" t="s">
        <v>155</v>
      </c>
      <c r="B11" s="30" t="s">
        <v>100</v>
      </c>
      <c r="C11" s="75">
        <v>1013100</v>
      </c>
      <c r="D11" s="75"/>
      <c r="E11" s="75"/>
      <c r="F11" s="75"/>
      <c r="G11" s="75">
        <v>1013100</v>
      </c>
    </row>
    <row r="12" ht="18" customHeight="1" spans="1:7">
      <c r="A12" s="203" t="s">
        <v>156</v>
      </c>
      <c r="B12" s="30" t="s">
        <v>101</v>
      </c>
      <c r="C12" s="75">
        <v>1013100</v>
      </c>
      <c r="D12" s="75"/>
      <c r="E12" s="75"/>
      <c r="F12" s="75"/>
      <c r="G12" s="75">
        <v>1013100</v>
      </c>
    </row>
    <row r="13" ht="18" customHeight="1" spans="1:7">
      <c r="A13" s="30" t="s">
        <v>157</v>
      </c>
      <c r="B13" s="30" t="s">
        <v>102</v>
      </c>
      <c r="C13" s="75">
        <v>1197690</v>
      </c>
      <c r="D13" s="75">
        <v>1197690</v>
      </c>
      <c r="E13" s="75">
        <v>1197690</v>
      </c>
      <c r="F13" s="75"/>
      <c r="G13" s="75"/>
    </row>
    <row r="14" ht="18" customHeight="1" spans="1:7">
      <c r="A14" s="202" t="s">
        <v>158</v>
      </c>
      <c r="B14" s="30" t="s">
        <v>103</v>
      </c>
      <c r="C14" s="75">
        <v>1197690</v>
      </c>
      <c r="D14" s="75">
        <v>1197690</v>
      </c>
      <c r="E14" s="75">
        <v>1197690</v>
      </c>
      <c r="F14" s="75"/>
      <c r="G14" s="75"/>
    </row>
    <row r="15" ht="18" customHeight="1" spans="1:7">
      <c r="A15" s="203" t="s">
        <v>159</v>
      </c>
      <c r="B15" s="30" t="s">
        <v>104</v>
      </c>
      <c r="C15" s="75">
        <v>565290</v>
      </c>
      <c r="D15" s="75">
        <v>565290</v>
      </c>
      <c r="E15" s="75">
        <v>565290</v>
      </c>
      <c r="F15" s="75"/>
      <c r="G15" s="75"/>
    </row>
    <row r="16" ht="18" customHeight="1" spans="1:7">
      <c r="A16" s="203" t="s">
        <v>160</v>
      </c>
      <c r="B16" s="30" t="s">
        <v>105</v>
      </c>
      <c r="C16" s="75">
        <v>632400</v>
      </c>
      <c r="D16" s="75">
        <v>632400</v>
      </c>
      <c r="E16" s="75">
        <v>632400</v>
      </c>
      <c r="F16" s="75"/>
      <c r="G16" s="75"/>
    </row>
    <row r="17" ht="18" customHeight="1" spans="1:7">
      <c r="A17" s="30" t="s">
        <v>161</v>
      </c>
      <c r="B17" s="30" t="s">
        <v>106</v>
      </c>
      <c r="C17" s="75">
        <v>578394.16</v>
      </c>
      <c r="D17" s="75">
        <v>578394.16</v>
      </c>
      <c r="E17" s="75">
        <v>578394.16</v>
      </c>
      <c r="F17" s="75"/>
      <c r="G17" s="75"/>
    </row>
    <row r="18" ht="18" customHeight="1" spans="1:7">
      <c r="A18" s="202" t="s">
        <v>162</v>
      </c>
      <c r="B18" s="30" t="s">
        <v>107</v>
      </c>
      <c r="C18" s="75">
        <v>578394.16</v>
      </c>
      <c r="D18" s="75">
        <v>578394.16</v>
      </c>
      <c r="E18" s="75">
        <v>578394.16</v>
      </c>
      <c r="F18" s="75"/>
      <c r="G18" s="75"/>
    </row>
    <row r="19" ht="18" customHeight="1" spans="1:7">
      <c r="A19" s="203" t="s">
        <v>163</v>
      </c>
      <c r="B19" s="30" t="s">
        <v>108</v>
      </c>
      <c r="C19" s="75">
        <v>258840</v>
      </c>
      <c r="D19" s="75">
        <v>258840</v>
      </c>
      <c r="E19" s="75">
        <v>258840</v>
      </c>
      <c r="F19" s="75"/>
      <c r="G19" s="75"/>
    </row>
    <row r="20" ht="18" customHeight="1" spans="1:7">
      <c r="A20" s="203" t="s">
        <v>164</v>
      </c>
      <c r="B20" s="30" t="s">
        <v>109</v>
      </c>
      <c r="C20" s="75">
        <v>277855</v>
      </c>
      <c r="D20" s="75">
        <v>277855</v>
      </c>
      <c r="E20" s="75">
        <v>277855</v>
      </c>
      <c r="F20" s="75"/>
      <c r="G20" s="75"/>
    </row>
    <row r="21" ht="18" customHeight="1" spans="1:7">
      <c r="A21" s="203" t="s">
        <v>165</v>
      </c>
      <c r="B21" s="30" t="s">
        <v>110</v>
      </c>
      <c r="C21" s="75">
        <v>41699.16</v>
      </c>
      <c r="D21" s="75">
        <v>41699.16</v>
      </c>
      <c r="E21" s="75">
        <v>41699.16</v>
      </c>
      <c r="F21" s="75"/>
      <c r="G21" s="75"/>
    </row>
    <row r="22" ht="18" customHeight="1" spans="1:7">
      <c r="A22" s="30" t="s">
        <v>166</v>
      </c>
      <c r="B22" s="30" t="s">
        <v>111</v>
      </c>
      <c r="C22" s="75">
        <v>500808</v>
      </c>
      <c r="D22" s="75">
        <v>500808</v>
      </c>
      <c r="E22" s="75">
        <v>500808</v>
      </c>
      <c r="F22" s="75"/>
      <c r="G22" s="75"/>
    </row>
    <row r="23" ht="18" customHeight="1" spans="1:7">
      <c r="A23" s="202" t="s">
        <v>167</v>
      </c>
      <c r="B23" s="30" t="s">
        <v>112</v>
      </c>
      <c r="C23" s="75">
        <v>500808</v>
      </c>
      <c r="D23" s="75">
        <v>500808</v>
      </c>
      <c r="E23" s="75">
        <v>500808</v>
      </c>
      <c r="F23" s="75"/>
      <c r="G23" s="75"/>
    </row>
    <row r="24" ht="18" customHeight="1" spans="1:7">
      <c r="A24" s="203" t="s">
        <v>168</v>
      </c>
      <c r="B24" s="30" t="s">
        <v>113</v>
      </c>
      <c r="C24" s="75">
        <v>500808</v>
      </c>
      <c r="D24" s="75">
        <v>500808</v>
      </c>
      <c r="E24" s="75">
        <v>500808</v>
      </c>
      <c r="F24" s="75"/>
      <c r="G24" s="75"/>
    </row>
    <row r="25" ht="18" customHeight="1" spans="1:7">
      <c r="A25" s="73" t="s">
        <v>169</v>
      </c>
      <c r="B25" s="204" t="s">
        <v>169</v>
      </c>
      <c r="C25" s="75">
        <v>11069088.24</v>
      </c>
      <c r="D25" s="75">
        <v>8714107.29</v>
      </c>
      <c r="E25" s="75">
        <v>8132094.08</v>
      </c>
      <c r="F25" s="75">
        <v>582013.21</v>
      </c>
      <c r="G25" s="75">
        <v>2354980.95</v>
      </c>
    </row>
  </sheetData>
  <mergeCells count="7">
    <mergeCell ref="A3:G3"/>
    <mergeCell ref="A4:B4"/>
    <mergeCell ref="A5:B5"/>
    <mergeCell ref="D5:F5"/>
    <mergeCell ref="A25:B25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C15" sqref="C15"/>
    </sheetView>
  </sheetViews>
  <sheetFormatPr defaultColWidth="10.425" defaultRowHeight="14.25" customHeight="1" outlineLevelCol="5"/>
  <cols>
    <col min="1" max="6" width="28.1416666666667" style="1" customWidth="1"/>
    <col min="7" max="16384" width="10.425" style="1"/>
  </cols>
  <sheetData>
    <row r="1" customHeight="1" spans="1:6">
      <c r="A1" s="2"/>
      <c r="B1" s="2"/>
      <c r="C1" s="2"/>
      <c r="D1" s="2"/>
      <c r="E1" s="2"/>
      <c r="F1" s="2"/>
    </row>
    <row r="2" customHeight="1" spans="1:6">
      <c r="A2" s="43"/>
      <c r="B2" s="43"/>
      <c r="C2" s="43"/>
      <c r="D2" s="43"/>
      <c r="E2" s="42"/>
      <c r="F2" s="191" t="s">
        <v>170</v>
      </c>
    </row>
    <row r="3" ht="41.25" customHeight="1" spans="1:6">
      <c r="A3" s="192" t="str">
        <f>"2025"&amp;"年一般公共预算“三公”经费支出预算表"</f>
        <v>2025年一般公共预算“三公”经费支出预算表</v>
      </c>
      <c r="B3" s="43"/>
      <c r="C3" s="43"/>
      <c r="D3" s="43"/>
      <c r="E3" s="42"/>
      <c r="F3" s="43"/>
    </row>
    <row r="4" customHeight="1" spans="1:6">
      <c r="A4" s="44" t="s">
        <v>1</v>
      </c>
      <c r="D4" s="43"/>
      <c r="E4" s="42"/>
      <c r="F4" s="60" t="s">
        <v>2</v>
      </c>
    </row>
    <row r="5" ht="27" customHeight="1" spans="1:6">
      <c r="A5" s="47" t="s">
        <v>171</v>
      </c>
      <c r="B5" s="47" t="s">
        <v>172</v>
      </c>
      <c r="C5" s="47" t="s">
        <v>173</v>
      </c>
      <c r="D5" s="47"/>
      <c r="E5" s="36"/>
      <c r="F5" s="47" t="s">
        <v>174</v>
      </c>
    </row>
    <row r="6" ht="28.5" customHeight="1" spans="1:6">
      <c r="A6" s="193"/>
      <c r="B6" s="49"/>
      <c r="C6" s="36" t="s">
        <v>58</v>
      </c>
      <c r="D6" s="36" t="s">
        <v>175</v>
      </c>
      <c r="E6" s="36" t="s">
        <v>176</v>
      </c>
      <c r="F6" s="48"/>
    </row>
    <row r="7" ht="17.25" customHeight="1" spans="1:6">
      <c r="A7" s="22" t="s">
        <v>82</v>
      </c>
      <c r="B7" s="22" t="s">
        <v>83</v>
      </c>
      <c r="C7" s="22" t="s">
        <v>84</v>
      </c>
      <c r="D7" s="22" t="s">
        <v>85</v>
      </c>
      <c r="E7" s="22" t="s">
        <v>86</v>
      </c>
      <c r="F7" s="22" t="s">
        <v>87</v>
      </c>
    </row>
    <row r="8" ht="17.25" customHeight="1" spans="1:6">
      <c r="A8" s="75"/>
      <c r="B8" s="75"/>
      <c r="C8" s="75"/>
      <c r="D8" s="75"/>
      <c r="E8" s="75"/>
      <c r="F8" s="75"/>
    </row>
    <row r="9" customHeight="1" spans="1:1">
      <c r="A9" s="1" t="s">
        <v>177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43"/>
  <sheetViews>
    <sheetView showZeros="0" zoomScale="70" zoomScaleNormal="70" topLeftCell="G1" workbookViewId="0">
      <pane ySplit="1" topLeftCell="A2" activePane="bottomLeft" state="frozen"/>
      <selection/>
      <selection pane="bottomLeft" activeCell="K46" sqref="K46"/>
    </sheetView>
  </sheetViews>
  <sheetFormatPr defaultColWidth="9.14166666666667" defaultRowHeight="14.25" customHeight="1"/>
  <cols>
    <col min="1" max="2" width="32.8416666666667" customWidth="1"/>
    <col min="3" max="3" width="20.7083333333333" customWidth="1"/>
    <col min="4" max="4" width="31.2833333333333" customWidth="1"/>
    <col min="5" max="5" width="10.1416666666667" customWidth="1"/>
    <col min="6" max="6" width="26.375" customWidth="1"/>
    <col min="7" max="7" width="10.2833333333333" customWidth="1"/>
    <col min="8" max="8" width="23" customWidth="1"/>
    <col min="9" max="24" width="18.7083333333333" customWidth="1"/>
  </cols>
  <sheetData>
    <row r="1" customHeight="1" spans="1:24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</row>
    <row r="2" ht="13.5" customHeight="1" spans="2:24">
      <c r="B2" s="152"/>
      <c r="C2" s="176"/>
      <c r="E2" s="177"/>
      <c r="F2" s="177"/>
      <c r="G2" s="177"/>
      <c r="H2" s="177"/>
      <c r="I2" s="78"/>
      <c r="J2" s="78"/>
      <c r="K2" s="78"/>
      <c r="L2" s="78"/>
      <c r="M2" s="78"/>
      <c r="N2" s="78"/>
      <c r="R2" s="78"/>
      <c r="V2" s="176"/>
      <c r="X2" s="129" t="s">
        <v>178</v>
      </c>
    </row>
    <row r="3" ht="45.75" customHeight="1" spans="1:24">
      <c r="A3" s="80" t="str">
        <f>"2025"&amp;"年部门基本支出预算表"</f>
        <v>2025年部门基本支出预算表</v>
      </c>
      <c r="B3" s="117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117"/>
      <c r="P3" s="117"/>
      <c r="Q3" s="117"/>
      <c r="R3" s="80"/>
      <c r="S3" s="80"/>
      <c r="T3" s="80"/>
      <c r="U3" s="80"/>
      <c r="V3" s="80"/>
      <c r="W3" s="80"/>
      <c r="X3" s="80"/>
    </row>
    <row r="4" ht="18.75" customHeight="1" spans="1:24">
      <c r="A4" s="126" t="s">
        <v>1</v>
      </c>
      <c r="B4" s="154"/>
      <c r="C4" s="178"/>
      <c r="D4" s="178"/>
      <c r="E4" s="178"/>
      <c r="F4" s="178"/>
      <c r="G4" s="178"/>
      <c r="H4" s="178"/>
      <c r="I4" s="83"/>
      <c r="J4" s="83"/>
      <c r="K4" s="83"/>
      <c r="L4" s="83"/>
      <c r="M4" s="83"/>
      <c r="N4" s="83"/>
      <c r="O4" s="119"/>
      <c r="P4" s="119"/>
      <c r="Q4" s="119"/>
      <c r="R4" s="83"/>
      <c r="V4" s="176"/>
      <c r="X4" s="129" t="s">
        <v>2</v>
      </c>
    </row>
    <row r="5" ht="18" customHeight="1" spans="1:24">
      <c r="A5" s="155" t="s">
        <v>179</v>
      </c>
      <c r="B5" s="155" t="s">
        <v>180</v>
      </c>
      <c r="C5" s="155" t="s">
        <v>181</v>
      </c>
      <c r="D5" s="155" t="s">
        <v>182</v>
      </c>
      <c r="E5" s="155" t="s">
        <v>183</v>
      </c>
      <c r="F5" s="155" t="s">
        <v>184</v>
      </c>
      <c r="G5" s="155" t="s">
        <v>185</v>
      </c>
      <c r="H5" s="155" t="s">
        <v>186</v>
      </c>
      <c r="I5" s="185" t="s">
        <v>187</v>
      </c>
      <c r="J5" s="113" t="s">
        <v>187</v>
      </c>
      <c r="K5" s="113"/>
      <c r="L5" s="113"/>
      <c r="M5" s="113"/>
      <c r="N5" s="113"/>
      <c r="O5" s="166"/>
      <c r="P5" s="166"/>
      <c r="Q5" s="166"/>
      <c r="R5" s="105" t="s">
        <v>62</v>
      </c>
      <c r="S5" s="113" t="s">
        <v>63</v>
      </c>
      <c r="T5" s="113"/>
      <c r="U5" s="113"/>
      <c r="V5" s="113"/>
      <c r="W5" s="113"/>
      <c r="X5" s="114"/>
    </row>
    <row r="6" ht="18" customHeight="1" spans="1:24">
      <c r="A6" s="156"/>
      <c r="B6" s="157"/>
      <c r="C6" s="179"/>
      <c r="D6" s="156"/>
      <c r="E6" s="156"/>
      <c r="F6" s="156"/>
      <c r="G6" s="156"/>
      <c r="H6" s="156"/>
      <c r="I6" s="186" t="s">
        <v>188</v>
      </c>
      <c r="J6" s="185" t="s">
        <v>59</v>
      </c>
      <c r="K6" s="113"/>
      <c r="L6" s="113"/>
      <c r="M6" s="113"/>
      <c r="N6" s="114"/>
      <c r="O6" s="165" t="s">
        <v>189</v>
      </c>
      <c r="P6" s="166"/>
      <c r="Q6" s="167"/>
      <c r="R6" s="155" t="s">
        <v>62</v>
      </c>
      <c r="S6" s="185" t="s">
        <v>63</v>
      </c>
      <c r="T6" s="105" t="s">
        <v>65</v>
      </c>
      <c r="U6" s="113" t="s">
        <v>63</v>
      </c>
      <c r="V6" s="105" t="s">
        <v>67</v>
      </c>
      <c r="W6" s="105" t="s">
        <v>68</v>
      </c>
      <c r="X6" s="190" t="s">
        <v>69</v>
      </c>
    </row>
    <row r="7" ht="19.5" customHeight="1" spans="1:24">
      <c r="A7" s="157"/>
      <c r="B7" s="157"/>
      <c r="C7" s="157"/>
      <c r="D7" s="157"/>
      <c r="E7" s="157"/>
      <c r="F7" s="157"/>
      <c r="G7" s="157"/>
      <c r="H7" s="157"/>
      <c r="I7" s="157"/>
      <c r="J7" s="187" t="s">
        <v>190</v>
      </c>
      <c r="K7" s="155" t="s">
        <v>191</v>
      </c>
      <c r="L7" s="155" t="s">
        <v>192</v>
      </c>
      <c r="M7" s="155" t="s">
        <v>193</v>
      </c>
      <c r="N7" s="155" t="s">
        <v>194</v>
      </c>
      <c r="O7" s="155" t="s">
        <v>59</v>
      </c>
      <c r="P7" s="155" t="s">
        <v>60</v>
      </c>
      <c r="Q7" s="155" t="s">
        <v>61</v>
      </c>
      <c r="R7" s="157"/>
      <c r="S7" s="155" t="s">
        <v>58</v>
      </c>
      <c r="T7" s="155" t="s">
        <v>65</v>
      </c>
      <c r="U7" s="155" t="s">
        <v>195</v>
      </c>
      <c r="V7" s="155" t="s">
        <v>67</v>
      </c>
      <c r="W7" s="155" t="s">
        <v>68</v>
      </c>
      <c r="X7" s="155" t="s">
        <v>69</v>
      </c>
    </row>
    <row r="8" ht="37.5" customHeight="1" spans="1:24">
      <c r="A8" s="180"/>
      <c r="B8" s="94"/>
      <c r="C8" s="180"/>
      <c r="D8" s="180"/>
      <c r="E8" s="180"/>
      <c r="F8" s="180"/>
      <c r="G8" s="180"/>
      <c r="H8" s="180"/>
      <c r="I8" s="180"/>
      <c r="J8" s="188" t="s">
        <v>58</v>
      </c>
      <c r="K8" s="158" t="s">
        <v>196</v>
      </c>
      <c r="L8" s="158" t="s">
        <v>192</v>
      </c>
      <c r="M8" s="158" t="s">
        <v>193</v>
      </c>
      <c r="N8" s="158" t="s">
        <v>194</v>
      </c>
      <c r="O8" s="158" t="s">
        <v>192</v>
      </c>
      <c r="P8" s="158" t="s">
        <v>193</v>
      </c>
      <c r="Q8" s="158" t="s">
        <v>194</v>
      </c>
      <c r="R8" s="158" t="s">
        <v>62</v>
      </c>
      <c r="S8" s="158" t="s">
        <v>58</v>
      </c>
      <c r="T8" s="158" t="s">
        <v>65</v>
      </c>
      <c r="U8" s="158" t="s">
        <v>195</v>
      </c>
      <c r="V8" s="158" t="s">
        <v>67</v>
      </c>
      <c r="W8" s="158" t="s">
        <v>68</v>
      </c>
      <c r="X8" s="158" t="s">
        <v>69</v>
      </c>
    </row>
    <row r="9" customHeight="1" spans="1:24">
      <c r="A9" s="172">
        <v>1</v>
      </c>
      <c r="B9" s="172">
        <v>2</v>
      </c>
      <c r="C9" s="172">
        <v>3</v>
      </c>
      <c r="D9" s="172">
        <v>4</v>
      </c>
      <c r="E9" s="172">
        <v>5</v>
      </c>
      <c r="F9" s="172">
        <v>6</v>
      </c>
      <c r="G9" s="172">
        <v>7</v>
      </c>
      <c r="H9" s="172">
        <v>8</v>
      </c>
      <c r="I9" s="172">
        <v>9</v>
      </c>
      <c r="J9" s="172">
        <v>10</v>
      </c>
      <c r="K9" s="172">
        <v>11</v>
      </c>
      <c r="L9" s="172">
        <v>12</v>
      </c>
      <c r="M9" s="172">
        <v>13</v>
      </c>
      <c r="N9" s="172">
        <v>14</v>
      </c>
      <c r="O9" s="172">
        <v>15</v>
      </c>
      <c r="P9" s="172">
        <v>16</v>
      </c>
      <c r="Q9" s="172">
        <v>17</v>
      </c>
      <c r="R9" s="172">
        <v>18</v>
      </c>
      <c r="S9" s="172">
        <v>19</v>
      </c>
      <c r="T9" s="172">
        <v>20</v>
      </c>
      <c r="U9" s="172">
        <v>21</v>
      </c>
      <c r="V9" s="172">
        <v>22</v>
      </c>
      <c r="W9" s="172">
        <v>23</v>
      </c>
      <c r="X9" s="172">
        <v>24</v>
      </c>
    </row>
    <row r="10" customHeight="1" spans="1:24">
      <c r="A10" s="172" t="s">
        <v>197</v>
      </c>
      <c r="B10" s="172" t="s">
        <v>70</v>
      </c>
      <c r="C10" s="181" t="s">
        <v>198</v>
      </c>
      <c r="D10" s="172" t="s">
        <v>199</v>
      </c>
      <c r="E10" s="172">
        <v>2050201</v>
      </c>
      <c r="F10" s="172" t="s">
        <v>99</v>
      </c>
      <c r="G10" s="172">
        <v>30201</v>
      </c>
      <c r="H10" s="172" t="s">
        <v>200</v>
      </c>
      <c r="I10" s="189">
        <v>18600</v>
      </c>
      <c r="J10" s="172">
        <v>18600</v>
      </c>
      <c r="K10" s="172"/>
      <c r="L10" s="172"/>
      <c r="M10" s="189">
        <v>18600</v>
      </c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</row>
    <row r="11" customHeight="1" spans="1:24">
      <c r="A11" s="172" t="s">
        <v>197</v>
      </c>
      <c r="B11" s="172" t="s">
        <v>70</v>
      </c>
      <c r="C11" s="181" t="s">
        <v>201</v>
      </c>
      <c r="D11" s="172" t="s">
        <v>202</v>
      </c>
      <c r="E11" s="172">
        <v>2080599</v>
      </c>
      <c r="F11" s="172" t="s">
        <v>105</v>
      </c>
      <c r="G11" s="172">
        <v>30305</v>
      </c>
      <c r="H11" s="172" t="s">
        <v>203</v>
      </c>
      <c r="I11" s="189">
        <v>446400</v>
      </c>
      <c r="J11" s="172">
        <v>446400</v>
      </c>
      <c r="K11" s="172"/>
      <c r="L11" s="172"/>
      <c r="M11" s="189">
        <v>446400</v>
      </c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</row>
    <row r="12" customHeight="1" spans="1:24">
      <c r="A12" s="172" t="s">
        <v>197</v>
      </c>
      <c r="B12" s="172" t="s">
        <v>70</v>
      </c>
      <c r="C12" s="181" t="s">
        <v>201</v>
      </c>
      <c r="D12" s="172" t="s">
        <v>202</v>
      </c>
      <c r="E12" s="172">
        <v>2080599</v>
      </c>
      <c r="F12" s="172" t="s">
        <v>105</v>
      </c>
      <c r="G12" s="172">
        <v>30305</v>
      </c>
      <c r="H12" s="172" t="s">
        <v>203</v>
      </c>
      <c r="I12" s="189">
        <v>186000</v>
      </c>
      <c r="J12" s="172">
        <v>186000</v>
      </c>
      <c r="K12" s="172"/>
      <c r="L12" s="172"/>
      <c r="M12" s="189">
        <v>186000</v>
      </c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</row>
    <row r="13" customHeight="1" spans="1:24">
      <c r="A13" s="172" t="s">
        <v>197</v>
      </c>
      <c r="B13" s="172" t="s">
        <v>70</v>
      </c>
      <c r="C13" s="181" t="s">
        <v>204</v>
      </c>
      <c r="D13" s="172" t="s">
        <v>205</v>
      </c>
      <c r="E13" s="172">
        <v>2050201</v>
      </c>
      <c r="F13" s="172" t="s">
        <v>99</v>
      </c>
      <c r="G13" s="172">
        <v>30229</v>
      </c>
      <c r="H13" s="172" t="s">
        <v>206</v>
      </c>
      <c r="I13" s="189">
        <v>74400</v>
      </c>
      <c r="J13" s="172">
        <v>74400</v>
      </c>
      <c r="K13" s="172"/>
      <c r="L13" s="172"/>
      <c r="M13" s="189">
        <v>74400</v>
      </c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</row>
    <row r="14" customHeight="1" spans="1:24">
      <c r="A14" s="172" t="s">
        <v>197</v>
      </c>
      <c r="B14" s="172" t="s">
        <v>70</v>
      </c>
      <c r="C14" s="239" t="s">
        <v>207</v>
      </c>
      <c r="D14" s="172" t="s">
        <v>208</v>
      </c>
      <c r="E14" s="172">
        <v>2050201</v>
      </c>
      <c r="F14" s="172" t="s">
        <v>99</v>
      </c>
      <c r="G14" s="172">
        <v>30199</v>
      </c>
      <c r="H14" s="172" t="s">
        <v>209</v>
      </c>
      <c r="I14" s="189">
        <v>1084968</v>
      </c>
      <c r="J14" s="172">
        <v>1084968</v>
      </c>
      <c r="K14" s="172"/>
      <c r="L14" s="172"/>
      <c r="M14" s="189">
        <v>1084968</v>
      </c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</row>
    <row r="15" customHeight="1" spans="1:24">
      <c r="A15" s="172" t="s">
        <v>197</v>
      </c>
      <c r="B15" s="172" t="s">
        <v>70</v>
      </c>
      <c r="C15" s="239" t="s">
        <v>207</v>
      </c>
      <c r="D15" s="172" t="s">
        <v>208</v>
      </c>
      <c r="E15" s="172">
        <v>2050201</v>
      </c>
      <c r="F15" s="172" t="s">
        <v>99</v>
      </c>
      <c r="G15" s="172">
        <v>30199</v>
      </c>
      <c r="H15" s="172" t="s">
        <v>209</v>
      </c>
      <c r="I15" s="189">
        <v>265032</v>
      </c>
      <c r="J15" s="172">
        <v>265032</v>
      </c>
      <c r="K15" s="172"/>
      <c r="L15" s="172"/>
      <c r="M15" s="189">
        <v>265032</v>
      </c>
      <c r="N15" s="172"/>
      <c r="O15" s="172"/>
      <c r="P15" s="172"/>
      <c r="Q15" s="172"/>
      <c r="R15" s="172"/>
      <c r="S15" s="172"/>
      <c r="T15" s="172"/>
      <c r="U15" s="172"/>
      <c r="V15" s="172"/>
      <c r="W15" s="172"/>
      <c r="X15" s="172"/>
    </row>
    <row r="16" customHeight="1" spans="1:24">
      <c r="A16" s="172" t="s">
        <v>197</v>
      </c>
      <c r="B16" s="172" t="s">
        <v>70</v>
      </c>
      <c r="C16" s="181" t="s">
        <v>210</v>
      </c>
      <c r="D16" s="172" t="s">
        <v>211</v>
      </c>
      <c r="E16" s="172">
        <v>2050201</v>
      </c>
      <c r="F16" s="172" t="s">
        <v>99</v>
      </c>
      <c r="G16" s="172">
        <v>30299</v>
      </c>
      <c r="H16" s="172" t="s">
        <v>212</v>
      </c>
      <c r="I16" s="189">
        <v>63003.37</v>
      </c>
      <c r="J16" s="172">
        <v>63003.37</v>
      </c>
      <c r="K16" s="172"/>
      <c r="L16" s="172"/>
      <c r="M16" s="189">
        <v>63003.37</v>
      </c>
      <c r="N16" s="172"/>
      <c r="O16" s="172"/>
      <c r="P16" s="172"/>
      <c r="Q16" s="172"/>
      <c r="R16" s="172"/>
      <c r="S16" s="172"/>
      <c r="T16" s="172"/>
      <c r="U16" s="172"/>
      <c r="V16" s="172"/>
      <c r="W16" s="172"/>
      <c r="X16" s="172"/>
    </row>
    <row r="17" customHeight="1" spans="1:24">
      <c r="A17" s="172" t="s">
        <v>197</v>
      </c>
      <c r="B17" s="172" t="s">
        <v>70</v>
      </c>
      <c r="C17" s="181" t="s">
        <v>198</v>
      </c>
      <c r="D17" s="172" t="s">
        <v>213</v>
      </c>
      <c r="E17" s="172">
        <v>2050201</v>
      </c>
      <c r="F17" s="172" t="s">
        <v>99</v>
      </c>
      <c r="G17" s="172">
        <v>30201</v>
      </c>
      <c r="H17" s="172" t="s">
        <v>200</v>
      </c>
      <c r="I17" s="189">
        <v>48522.8</v>
      </c>
      <c r="J17" s="172">
        <v>48522.8</v>
      </c>
      <c r="K17" s="172"/>
      <c r="L17" s="172"/>
      <c r="M17" s="189">
        <v>48522.8</v>
      </c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</row>
    <row r="18" customHeight="1" spans="1:24">
      <c r="A18" s="172" t="s">
        <v>197</v>
      </c>
      <c r="B18" s="172" t="s">
        <v>70</v>
      </c>
      <c r="C18" s="181" t="s">
        <v>198</v>
      </c>
      <c r="D18" s="172" t="s">
        <v>213</v>
      </c>
      <c r="E18" s="172">
        <v>2050201</v>
      </c>
      <c r="F18" s="172" t="s">
        <v>99</v>
      </c>
      <c r="G18" s="172">
        <v>30201</v>
      </c>
      <c r="H18" s="172" t="s">
        <v>200</v>
      </c>
      <c r="I18" s="189">
        <v>2600</v>
      </c>
      <c r="J18" s="172">
        <v>2600</v>
      </c>
      <c r="K18" s="172"/>
      <c r="L18" s="172"/>
      <c r="M18" s="189">
        <v>2600</v>
      </c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</row>
    <row r="19" customHeight="1" spans="1:24">
      <c r="A19" s="172" t="s">
        <v>197</v>
      </c>
      <c r="B19" s="172" t="s">
        <v>70</v>
      </c>
      <c r="C19" s="181" t="s">
        <v>198</v>
      </c>
      <c r="D19" s="172" t="s">
        <v>213</v>
      </c>
      <c r="E19" s="172">
        <v>2050201</v>
      </c>
      <c r="F19" s="172" t="s">
        <v>99</v>
      </c>
      <c r="G19" s="172">
        <v>30205</v>
      </c>
      <c r="H19" s="172" t="s">
        <v>214</v>
      </c>
      <c r="I19" s="189">
        <v>30000</v>
      </c>
      <c r="J19" s="172">
        <v>30000</v>
      </c>
      <c r="K19" s="172"/>
      <c r="L19" s="172"/>
      <c r="M19" s="189">
        <v>30000</v>
      </c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</row>
    <row r="20" customHeight="1" spans="1:24">
      <c r="A20" s="172" t="s">
        <v>197</v>
      </c>
      <c r="B20" s="172" t="s">
        <v>70</v>
      </c>
      <c r="C20" s="181" t="s">
        <v>198</v>
      </c>
      <c r="D20" s="172" t="s">
        <v>213</v>
      </c>
      <c r="E20" s="172">
        <v>2050201</v>
      </c>
      <c r="F20" s="172" t="s">
        <v>99</v>
      </c>
      <c r="G20" s="172">
        <v>30206</v>
      </c>
      <c r="H20" s="172" t="s">
        <v>215</v>
      </c>
      <c r="I20" s="189">
        <v>80000</v>
      </c>
      <c r="J20" s="172">
        <v>80000</v>
      </c>
      <c r="K20" s="172"/>
      <c r="L20" s="172"/>
      <c r="M20" s="189">
        <v>80000</v>
      </c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</row>
    <row r="21" customHeight="1" spans="1:24">
      <c r="A21" s="172" t="s">
        <v>197</v>
      </c>
      <c r="B21" s="172" t="s">
        <v>70</v>
      </c>
      <c r="C21" s="181" t="s">
        <v>198</v>
      </c>
      <c r="D21" s="172" t="s">
        <v>213</v>
      </c>
      <c r="E21" s="172">
        <v>2050201</v>
      </c>
      <c r="F21" s="172" t="s">
        <v>99</v>
      </c>
      <c r="G21" s="172">
        <v>30207</v>
      </c>
      <c r="H21" s="172" t="s">
        <v>216</v>
      </c>
      <c r="I21" s="189">
        <v>3000</v>
      </c>
      <c r="J21" s="172">
        <v>3000</v>
      </c>
      <c r="K21" s="172"/>
      <c r="L21" s="172"/>
      <c r="M21" s="189">
        <v>3000</v>
      </c>
      <c r="N21" s="172"/>
      <c r="O21" s="172"/>
      <c r="P21" s="172"/>
      <c r="Q21" s="172"/>
      <c r="R21" s="172"/>
      <c r="S21" s="172"/>
      <c r="T21" s="172"/>
      <c r="U21" s="172"/>
      <c r="V21" s="172"/>
      <c r="W21" s="172"/>
      <c r="X21" s="172"/>
    </row>
    <row r="22" customHeight="1" spans="1:24">
      <c r="A22" s="172" t="s">
        <v>197</v>
      </c>
      <c r="B22" s="172" t="s">
        <v>70</v>
      </c>
      <c r="C22" s="181" t="s">
        <v>198</v>
      </c>
      <c r="D22" s="172" t="s">
        <v>213</v>
      </c>
      <c r="E22" s="172">
        <v>2050201</v>
      </c>
      <c r="F22" s="172" t="s">
        <v>99</v>
      </c>
      <c r="G22" s="172">
        <v>30213</v>
      </c>
      <c r="H22" s="172" t="s">
        <v>217</v>
      </c>
      <c r="I22" s="189">
        <v>5000</v>
      </c>
      <c r="J22" s="172">
        <v>5000</v>
      </c>
      <c r="K22" s="172"/>
      <c r="L22" s="172"/>
      <c r="M22" s="189">
        <v>5000</v>
      </c>
      <c r="N22" s="172"/>
      <c r="O22" s="172"/>
      <c r="P22" s="172"/>
      <c r="Q22" s="172"/>
      <c r="R22" s="172"/>
      <c r="S22" s="172"/>
      <c r="T22" s="172"/>
      <c r="U22" s="172"/>
      <c r="V22" s="172"/>
      <c r="W22" s="172"/>
      <c r="X22" s="172"/>
    </row>
    <row r="23" customHeight="1" spans="1:24">
      <c r="A23" s="172" t="s">
        <v>197</v>
      </c>
      <c r="B23" s="172" t="s">
        <v>70</v>
      </c>
      <c r="C23" s="181" t="s">
        <v>198</v>
      </c>
      <c r="D23" s="172" t="s">
        <v>213</v>
      </c>
      <c r="E23" s="172">
        <v>2050201</v>
      </c>
      <c r="F23" s="172" t="s">
        <v>99</v>
      </c>
      <c r="G23" s="172">
        <v>30216</v>
      </c>
      <c r="H23" s="172" t="s">
        <v>218</v>
      </c>
      <c r="I23" s="189">
        <v>54703.92</v>
      </c>
      <c r="J23" s="172">
        <v>54703.92</v>
      </c>
      <c r="K23" s="172"/>
      <c r="L23" s="172"/>
      <c r="M23" s="189">
        <v>54703.92</v>
      </c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</row>
    <row r="24" customHeight="1" spans="1:24">
      <c r="A24" s="172" t="s">
        <v>197</v>
      </c>
      <c r="B24" s="172" t="s">
        <v>70</v>
      </c>
      <c r="C24" s="181" t="s">
        <v>198</v>
      </c>
      <c r="D24" s="172" t="s">
        <v>213</v>
      </c>
      <c r="E24" s="172">
        <v>2050201</v>
      </c>
      <c r="F24" s="172" t="s">
        <v>99</v>
      </c>
      <c r="G24" s="172">
        <v>30216</v>
      </c>
      <c r="H24" s="172" t="s">
        <v>218</v>
      </c>
      <c r="I24" s="189">
        <v>25169.2</v>
      </c>
      <c r="J24" s="172">
        <v>25169.2</v>
      </c>
      <c r="K24" s="172"/>
      <c r="L24" s="172"/>
      <c r="M24" s="189">
        <v>25169.2</v>
      </c>
      <c r="N24" s="172"/>
      <c r="O24" s="172"/>
      <c r="P24" s="172"/>
      <c r="Q24" s="172"/>
      <c r="R24" s="172"/>
      <c r="S24" s="172"/>
      <c r="T24" s="172"/>
      <c r="U24" s="172"/>
      <c r="V24" s="172"/>
      <c r="W24" s="172"/>
      <c r="X24" s="172"/>
    </row>
    <row r="25" customHeight="1" spans="1:24">
      <c r="A25" s="172" t="s">
        <v>197</v>
      </c>
      <c r="B25" s="172" t="s">
        <v>70</v>
      </c>
      <c r="C25" s="181" t="s">
        <v>198</v>
      </c>
      <c r="D25" s="172" t="s">
        <v>213</v>
      </c>
      <c r="E25" s="172">
        <v>2050201</v>
      </c>
      <c r="F25" s="172" t="s">
        <v>99</v>
      </c>
      <c r="G25" s="172">
        <v>30227</v>
      </c>
      <c r="H25" s="172" t="s">
        <v>219</v>
      </c>
      <c r="I25" s="189">
        <v>60000</v>
      </c>
      <c r="J25" s="172">
        <v>60000</v>
      </c>
      <c r="K25" s="172"/>
      <c r="L25" s="172"/>
      <c r="M25" s="189">
        <v>60000</v>
      </c>
      <c r="N25" s="172"/>
      <c r="O25" s="172"/>
      <c r="P25" s="172"/>
      <c r="Q25" s="172"/>
      <c r="R25" s="172"/>
      <c r="S25" s="172"/>
      <c r="T25" s="172"/>
      <c r="U25" s="172"/>
      <c r="V25" s="172"/>
      <c r="W25" s="172"/>
      <c r="X25" s="172"/>
    </row>
    <row r="26" customHeight="1" spans="1:24">
      <c r="A26" s="172" t="s">
        <v>197</v>
      </c>
      <c r="B26" s="172" t="s">
        <v>70</v>
      </c>
      <c r="C26" s="181" t="s">
        <v>198</v>
      </c>
      <c r="D26" s="172" t="s">
        <v>213</v>
      </c>
      <c r="E26" s="172">
        <v>2050201</v>
      </c>
      <c r="F26" s="172" t="s">
        <v>99</v>
      </c>
      <c r="G26" s="172">
        <v>30229</v>
      </c>
      <c r="H26" s="172" t="s">
        <v>206</v>
      </c>
      <c r="I26" s="189">
        <v>90000</v>
      </c>
      <c r="J26" s="172">
        <v>90000</v>
      </c>
      <c r="K26" s="172"/>
      <c r="L26" s="172"/>
      <c r="M26" s="189">
        <v>90000</v>
      </c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</row>
    <row r="27" customHeight="1" spans="1:24">
      <c r="A27" s="172" t="s">
        <v>197</v>
      </c>
      <c r="B27" s="172" t="s">
        <v>70</v>
      </c>
      <c r="C27" s="181" t="s">
        <v>220</v>
      </c>
      <c r="D27" s="172" t="s">
        <v>221</v>
      </c>
      <c r="E27" s="172">
        <v>2080505</v>
      </c>
      <c r="F27" s="172" t="s">
        <v>104</v>
      </c>
      <c r="G27" s="172">
        <v>30108</v>
      </c>
      <c r="H27" s="172" t="s">
        <v>222</v>
      </c>
      <c r="I27" s="189">
        <v>565290</v>
      </c>
      <c r="J27" s="172">
        <v>565290</v>
      </c>
      <c r="K27" s="172"/>
      <c r="L27" s="172"/>
      <c r="M27" s="189">
        <v>565290</v>
      </c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</row>
    <row r="28" customHeight="1" spans="1:24">
      <c r="A28" s="172" t="s">
        <v>197</v>
      </c>
      <c r="B28" s="172" t="s">
        <v>70</v>
      </c>
      <c r="C28" s="181" t="s">
        <v>220</v>
      </c>
      <c r="D28" s="172" t="s">
        <v>221</v>
      </c>
      <c r="E28" s="172">
        <v>2101102</v>
      </c>
      <c r="F28" s="172" t="s">
        <v>108</v>
      </c>
      <c r="G28" s="172">
        <v>30110</v>
      </c>
      <c r="H28" s="172" t="s">
        <v>223</v>
      </c>
      <c r="I28" s="189">
        <v>258840</v>
      </c>
      <c r="J28" s="172">
        <v>258840</v>
      </c>
      <c r="K28" s="172"/>
      <c r="L28" s="172"/>
      <c r="M28" s="189">
        <v>258840</v>
      </c>
      <c r="N28" s="172"/>
      <c r="O28" s="172"/>
      <c r="P28" s="172"/>
      <c r="Q28" s="172"/>
      <c r="R28" s="172"/>
      <c r="S28" s="172"/>
      <c r="T28" s="172"/>
      <c r="U28" s="172"/>
      <c r="V28" s="172"/>
      <c r="W28" s="172"/>
      <c r="X28" s="172"/>
    </row>
    <row r="29" customHeight="1" spans="1:24">
      <c r="A29" s="172" t="s">
        <v>197</v>
      </c>
      <c r="B29" s="172" t="s">
        <v>70</v>
      </c>
      <c r="C29" s="181" t="s">
        <v>220</v>
      </c>
      <c r="D29" s="172" t="s">
        <v>221</v>
      </c>
      <c r="E29" s="172">
        <v>2101103</v>
      </c>
      <c r="F29" s="172" t="s">
        <v>109</v>
      </c>
      <c r="G29" s="172">
        <v>30111</v>
      </c>
      <c r="H29" s="172" t="s">
        <v>224</v>
      </c>
      <c r="I29" s="189">
        <v>277855</v>
      </c>
      <c r="J29" s="172">
        <v>277855</v>
      </c>
      <c r="K29" s="172"/>
      <c r="L29" s="172"/>
      <c r="M29" s="189">
        <v>277855</v>
      </c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</row>
    <row r="30" customHeight="1" spans="1:24">
      <c r="A30" s="172" t="s">
        <v>197</v>
      </c>
      <c r="B30" s="172" t="s">
        <v>70</v>
      </c>
      <c r="C30" s="181" t="s">
        <v>220</v>
      </c>
      <c r="D30" s="172" t="s">
        <v>221</v>
      </c>
      <c r="E30" s="172">
        <v>2050201</v>
      </c>
      <c r="F30" s="172" t="s">
        <v>99</v>
      </c>
      <c r="G30" s="172">
        <v>30112</v>
      </c>
      <c r="H30" s="172" t="s">
        <v>225</v>
      </c>
      <c r="I30" s="189">
        <v>11383.92</v>
      </c>
      <c r="J30" s="172">
        <v>11383.92</v>
      </c>
      <c r="K30" s="172"/>
      <c r="L30" s="172"/>
      <c r="M30" s="189">
        <v>11383.92</v>
      </c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</row>
    <row r="31" customHeight="1" spans="1:24">
      <c r="A31" s="172" t="s">
        <v>197</v>
      </c>
      <c r="B31" s="172" t="s">
        <v>70</v>
      </c>
      <c r="C31" s="181" t="s">
        <v>220</v>
      </c>
      <c r="D31" s="172" t="s">
        <v>221</v>
      </c>
      <c r="E31" s="172">
        <v>2101199</v>
      </c>
      <c r="F31" s="172" t="s">
        <v>110</v>
      </c>
      <c r="G31" s="172">
        <v>30112</v>
      </c>
      <c r="H31" s="172" t="s">
        <v>225</v>
      </c>
      <c r="I31" s="189">
        <v>12602.16</v>
      </c>
      <c r="J31" s="172">
        <v>12602.16</v>
      </c>
      <c r="K31" s="172"/>
      <c r="L31" s="172"/>
      <c r="M31" s="189">
        <v>12602.16</v>
      </c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</row>
    <row r="32" customHeight="1" spans="1:24">
      <c r="A32" s="172" t="s">
        <v>197</v>
      </c>
      <c r="B32" s="172" t="s">
        <v>70</v>
      </c>
      <c r="C32" s="181" t="s">
        <v>220</v>
      </c>
      <c r="D32" s="172" t="s">
        <v>221</v>
      </c>
      <c r="E32" s="172">
        <v>2101199</v>
      </c>
      <c r="F32" s="172" t="s">
        <v>110</v>
      </c>
      <c r="G32" s="172">
        <v>30112</v>
      </c>
      <c r="H32" s="172" t="s">
        <v>225</v>
      </c>
      <c r="I32" s="189">
        <v>29097</v>
      </c>
      <c r="J32" s="172">
        <v>29097</v>
      </c>
      <c r="K32" s="172"/>
      <c r="L32" s="172"/>
      <c r="M32" s="189">
        <v>29097</v>
      </c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</row>
    <row r="33" customHeight="1" spans="1:24">
      <c r="A33" s="172" t="s">
        <v>197</v>
      </c>
      <c r="B33" s="172" t="s">
        <v>70</v>
      </c>
      <c r="C33" s="181" t="s">
        <v>226</v>
      </c>
      <c r="D33" s="172" t="s">
        <v>227</v>
      </c>
      <c r="E33" s="172">
        <v>2050201</v>
      </c>
      <c r="F33" s="172" t="s">
        <v>99</v>
      </c>
      <c r="G33" s="172">
        <v>30228</v>
      </c>
      <c r="H33" s="172" t="s">
        <v>227</v>
      </c>
      <c r="I33" s="189">
        <v>27013.92</v>
      </c>
      <c r="J33" s="172">
        <v>27013.92</v>
      </c>
      <c r="K33" s="172"/>
      <c r="L33" s="172"/>
      <c r="M33" s="189">
        <v>27013.92</v>
      </c>
      <c r="N33" s="172"/>
      <c r="O33" s="172"/>
      <c r="P33" s="172"/>
      <c r="Q33" s="172"/>
      <c r="R33" s="172"/>
      <c r="S33" s="172"/>
      <c r="T33" s="172"/>
      <c r="U33" s="172"/>
      <c r="V33" s="172"/>
      <c r="W33" s="172"/>
      <c r="X33" s="172"/>
    </row>
    <row r="34" customHeight="1" spans="1:24">
      <c r="A34" s="172" t="s">
        <v>197</v>
      </c>
      <c r="B34" s="172" t="s">
        <v>70</v>
      </c>
      <c r="C34" s="181" t="s">
        <v>228</v>
      </c>
      <c r="D34" s="172" t="s">
        <v>113</v>
      </c>
      <c r="E34" s="172">
        <v>2210201</v>
      </c>
      <c r="F34" s="172" t="s">
        <v>113</v>
      </c>
      <c r="G34" s="172">
        <v>30113</v>
      </c>
      <c r="H34" s="172" t="s">
        <v>113</v>
      </c>
      <c r="I34" s="189">
        <v>500808</v>
      </c>
      <c r="J34" s="172">
        <v>500808</v>
      </c>
      <c r="K34" s="172"/>
      <c r="L34" s="172"/>
      <c r="M34" s="189">
        <v>500808</v>
      </c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</row>
    <row r="35" customHeight="1" spans="1:24">
      <c r="A35" s="172" t="s">
        <v>197</v>
      </c>
      <c r="B35" s="172" t="s">
        <v>70</v>
      </c>
      <c r="C35" s="182" t="s">
        <v>229</v>
      </c>
      <c r="D35" s="172" t="s">
        <v>230</v>
      </c>
      <c r="E35" s="172">
        <v>2050201</v>
      </c>
      <c r="F35" s="172" t="s">
        <v>99</v>
      </c>
      <c r="G35" s="172">
        <v>30103</v>
      </c>
      <c r="H35" s="172" t="s">
        <v>231</v>
      </c>
      <c r="I35" s="189">
        <v>1050000</v>
      </c>
      <c r="J35" s="172">
        <v>1050000</v>
      </c>
      <c r="K35" s="172"/>
      <c r="L35" s="172"/>
      <c r="M35" s="189">
        <v>1050000</v>
      </c>
      <c r="N35" s="172"/>
      <c r="O35" s="172"/>
      <c r="P35" s="172"/>
      <c r="Q35" s="172"/>
      <c r="R35" s="172"/>
      <c r="S35" s="172"/>
      <c r="T35" s="172"/>
      <c r="U35" s="172"/>
      <c r="V35" s="172"/>
      <c r="W35" s="172"/>
      <c r="X35" s="172"/>
    </row>
    <row r="36" customHeight="1" spans="1:24">
      <c r="A36" s="172" t="s">
        <v>197</v>
      </c>
      <c r="B36" s="172" t="s">
        <v>70</v>
      </c>
      <c r="C36" s="182" t="s">
        <v>229</v>
      </c>
      <c r="D36" s="172" t="s">
        <v>230</v>
      </c>
      <c r="E36" s="172">
        <v>2050201</v>
      </c>
      <c r="F36" s="172" t="s">
        <v>99</v>
      </c>
      <c r="G36" s="172">
        <v>30107</v>
      </c>
      <c r="H36" s="172" t="s">
        <v>232</v>
      </c>
      <c r="I36" s="189">
        <v>540000</v>
      </c>
      <c r="J36" s="172">
        <v>540000</v>
      </c>
      <c r="K36" s="172"/>
      <c r="L36" s="172"/>
      <c r="M36" s="189">
        <v>540000</v>
      </c>
      <c r="N36" s="172"/>
      <c r="O36" s="172"/>
      <c r="P36" s="172"/>
      <c r="Q36" s="172"/>
      <c r="R36" s="172"/>
      <c r="S36" s="172"/>
      <c r="T36" s="172"/>
      <c r="U36" s="172"/>
      <c r="V36" s="172"/>
      <c r="W36" s="172"/>
      <c r="X36" s="172"/>
    </row>
    <row r="37" customHeight="1" spans="1:24">
      <c r="A37" s="172" t="s">
        <v>197</v>
      </c>
      <c r="B37" s="172" t="s">
        <v>70</v>
      </c>
      <c r="C37" s="181" t="s">
        <v>229</v>
      </c>
      <c r="D37" s="172" t="s">
        <v>233</v>
      </c>
      <c r="E37" s="172">
        <v>2050201</v>
      </c>
      <c r="F37" s="172" t="s">
        <v>99</v>
      </c>
      <c r="G37" s="172">
        <v>30101</v>
      </c>
      <c r="H37" s="172" t="s">
        <v>234</v>
      </c>
      <c r="I37" s="189">
        <v>1350696</v>
      </c>
      <c r="J37" s="172">
        <v>1350696</v>
      </c>
      <c r="K37" s="172"/>
      <c r="L37" s="172"/>
      <c r="M37" s="189">
        <v>1350696</v>
      </c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</row>
    <row r="38" customHeight="1" spans="1:24">
      <c r="A38" s="172" t="s">
        <v>197</v>
      </c>
      <c r="B38" s="172" t="s">
        <v>70</v>
      </c>
      <c r="C38" s="181" t="s">
        <v>229</v>
      </c>
      <c r="D38" s="172" t="s">
        <v>233</v>
      </c>
      <c r="E38" s="172">
        <v>2050201</v>
      </c>
      <c r="F38" s="172" t="s">
        <v>99</v>
      </c>
      <c r="G38" s="172">
        <v>30102</v>
      </c>
      <c r="H38" s="172" t="s">
        <v>235</v>
      </c>
      <c r="I38" s="189">
        <v>2400</v>
      </c>
      <c r="J38" s="172">
        <v>2400</v>
      </c>
      <c r="K38" s="172"/>
      <c r="L38" s="172"/>
      <c r="M38" s="189">
        <v>2400</v>
      </c>
      <c r="N38" s="172"/>
      <c r="O38" s="172"/>
      <c r="P38" s="172"/>
      <c r="Q38" s="172"/>
      <c r="R38" s="172"/>
      <c r="S38" s="172"/>
      <c r="T38" s="172"/>
      <c r="U38" s="172"/>
      <c r="V38" s="172"/>
      <c r="W38" s="172"/>
      <c r="X38" s="172"/>
    </row>
    <row r="39" customHeight="1" spans="1:24">
      <c r="A39" s="172" t="s">
        <v>197</v>
      </c>
      <c r="B39" s="172" t="s">
        <v>70</v>
      </c>
      <c r="C39" s="181" t="s">
        <v>229</v>
      </c>
      <c r="D39" s="172" t="s">
        <v>233</v>
      </c>
      <c r="E39" s="172">
        <v>2050201</v>
      </c>
      <c r="F39" s="172" t="s">
        <v>99</v>
      </c>
      <c r="G39" s="172">
        <v>30102</v>
      </c>
      <c r="H39" s="172" t="s">
        <v>235</v>
      </c>
      <c r="I39" s="189">
        <v>593664</v>
      </c>
      <c r="J39" s="172">
        <v>593664</v>
      </c>
      <c r="K39" s="172"/>
      <c r="L39" s="172"/>
      <c r="M39" s="189">
        <v>593664</v>
      </c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72"/>
    </row>
    <row r="40" customHeight="1" spans="1:24">
      <c r="A40" s="172" t="s">
        <v>197</v>
      </c>
      <c r="B40" s="172" t="s">
        <v>70</v>
      </c>
      <c r="C40" s="181" t="s">
        <v>229</v>
      </c>
      <c r="D40" s="172" t="s">
        <v>233</v>
      </c>
      <c r="E40" s="172">
        <v>2050201</v>
      </c>
      <c r="F40" s="172" t="s">
        <v>99</v>
      </c>
      <c r="G40" s="172">
        <v>30103</v>
      </c>
      <c r="H40" s="172" t="s">
        <v>231</v>
      </c>
      <c r="I40" s="189">
        <v>112558</v>
      </c>
      <c r="J40" s="172">
        <v>112558</v>
      </c>
      <c r="K40" s="172"/>
      <c r="L40" s="172"/>
      <c r="M40" s="189">
        <v>112558</v>
      </c>
      <c r="N40" s="172"/>
      <c r="O40" s="172"/>
      <c r="P40" s="172"/>
      <c r="Q40" s="172"/>
      <c r="R40" s="172"/>
      <c r="S40" s="172"/>
      <c r="T40" s="172"/>
      <c r="U40" s="172"/>
      <c r="V40" s="172"/>
      <c r="W40" s="172"/>
      <c r="X40" s="172"/>
    </row>
    <row r="41" customHeight="1" spans="1:24">
      <c r="A41" s="172" t="s">
        <v>197</v>
      </c>
      <c r="B41" s="172" t="s">
        <v>70</v>
      </c>
      <c r="C41" s="181" t="s">
        <v>229</v>
      </c>
      <c r="D41" s="172" t="s">
        <v>233</v>
      </c>
      <c r="E41" s="172">
        <v>2050201</v>
      </c>
      <c r="F41" s="172" t="s">
        <v>99</v>
      </c>
      <c r="G41" s="172">
        <v>30107</v>
      </c>
      <c r="H41" s="172" t="s">
        <v>232</v>
      </c>
      <c r="I41" s="189">
        <v>294360</v>
      </c>
      <c r="J41" s="172">
        <v>294360</v>
      </c>
      <c r="K41" s="172"/>
      <c r="L41" s="172"/>
      <c r="M41" s="189">
        <v>294360</v>
      </c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</row>
    <row r="42" customHeight="1" spans="1:24">
      <c r="A42" s="172" t="s">
        <v>197</v>
      </c>
      <c r="B42" s="172" t="s">
        <v>70</v>
      </c>
      <c r="C42" s="181" t="s">
        <v>229</v>
      </c>
      <c r="D42" s="172" t="s">
        <v>233</v>
      </c>
      <c r="E42" s="172">
        <v>2050201</v>
      </c>
      <c r="F42" s="172" t="s">
        <v>99</v>
      </c>
      <c r="G42" s="172">
        <v>30107</v>
      </c>
      <c r="H42" s="172" t="s">
        <v>232</v>
      </c>
      <c r="I42" s="189">
        <v>550140</v>
      </c>
      <c r="J42" s="172">
        <v>550140</v>
      </c>
      <c r="K42" s="172"/>
      <c r="L42" s="172"/>
      <c r="M42" s="189">
        <v>550140</v>
      </c>
      <c r="N42" s="172"/>
      <c r="O42" s="172"/>
      <c r="P42" s="172"/>
      <c r="Q42" s="172"/>
      <c r="R42" s="172"/>
      <c r="S42" s="172"/>
      <c r="T42" s="172"/>
      <c r="U42" s="172"/>
      <c r="V42" s="172"/>
      <c r="W42" s="172"/>
      <c r="X42" s="172"/>
    </row>
    <row r="43" ht="17.25" customHeight="1" spans="1:24">
      <c r="A43" s="161" t="s">
        <v>169</v>
      </c>
      <c r="B43" s="162"/>
      <c r="C43" s="183"/>
      <c r="D43" s="183"/>
      <c r="E43" s="183"/>
      <c r="F43" s="183"/>
      <c r="G43" s="183"/>
      <c r="H43" s="184"/>
      <c r="I43" s="189">
        <v>8714107.29</v>
      </c>
      <c r="J43" s="189">
        <v>8714107.29</v>
      </c>
      <c r="K43" s="109"/>
      <c r="L43" s="109"/>
      <c r="M43" s="189">
        <v>8714107.29</v>
      </c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</row>
  </sheetData>
  <mergeCells count="31">
    <mergeCell ref="A3:X3"/>
    <mergeCell ref="A4:H4"/>
    <mergeCell ref="I5:X5"/>
    <mergeCell ref="J6:N6"/>
    <mergeCell ref="O6:Q6"/>
    <mergeCell ref="S6:X6"/>
    <mergeCell ref="A43:H43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30"/>
  <sheetViews>
    <sheetView showZeros="0" zoomScale="85" zoomScaleNormal="85" topLeftCell="C1" workbookViewId="0">
      <pane ySplit="1" topLeftCell="A2" activePane="bottomLeft" state="frozen"/>
      <selection/>
      <selection pane="bottomLeft" activeCell="I20" sqref="I20:I26"/>
    </sheetView>
  </sheetViews>
  <sheetFormatPr defaultColWidth="9.14166666666667" defaultRowHeight="14.25" customHeight="1"/>
  <cols>
    <col min="1" max="1" width="10.2833333333333" customWidth="1"/>
    <col min="2" max="2" width="20.1416666666667" customWidth="1"/>
    <col min="3" max="3" width="32.8416666666667" customWidth="1"/>
    <col min="4" max="4" width="23.8583333333333" hidden="1" customWidth="1"/>
    <col min="5" max="5" width="11.1416666666667" hidden="1" customWidth="1"/>
    <col min="6" max="6" width="24.1166666666667" hidden="1" customWidth="1"/>
    <col min="7" max="7" width="9.85833333333333" hidden="1" customWidth="1"/>
    <col min="8" max="8" width="17.7083333333333" hidden="1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83333333333" customWidth="1"/>
    <col min="22" max="22" width="20" customWidth="1"/>
    <col min="23" max="23" width="19.8583333333333" customWidth="1"/>
  </cols>
  <sheetData>
    <row r="1" customHeight="1" spans="1:23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</row>
    <row r="2" ht="13.5" customHeight="1" spans="2:23">
      <c r="B2" s="152"/>
      <c r="E2" s="153"/>
      <c r="F2" s="153"/>
      <c r="G2" s="153"/>
      <c r="H2" s="153"/>
      <c r="U2" s="152"/>
      <c r="W2" s="175" t="s">
        <v>236</v>
      </c>
    </row>
    <row r="3" ht="46.5" customHeight="1" spans="1:23">
      <c r="A3" s="117" t="str">
        <f>"2025"&amp;"年部门项目支出预算表"</f>
        <v>2025年部门项目支出预算表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</row>
    <row r="4" ht="13.5" customHeight="1" spans="1:23">
      <c r="A4" s="126" t="s">
        <v>1</v>
      </c>
      <c r="B4" s="154"/>
      <c r="C4" s="154"/>
      <c r="D4" s="154"/>
      <c r="E4" s="154"/>
      <c r="F4" s="154"/>
      <c r="G4" s="154"/>
      <c r="H4" s="154"/>
      <c r="I4" s="119"/>
      <c r="J4" s="119"/>
      <c r="K4" s="119"/>
      <c r="L4" s="119"/>
      <c r="M4" s="119"/>
      <c r="N4" s="119"/>
      <c r="O4" s="119"/>
      <c r="P4" s="119"/>
      <c r="Q4" s="119"/>
      <c r="U4" s="152"/>
      <c r="W4" s="131" t="s">
        <v>2</v>
      </c>
    </row>
    <row r="5" ht="21.75" customHeight="1" spans="1:23">
      <c r="A5" s="155" t="s">
        <v>237</v>
      </c>
      <c r="B5" s="85" t="s">
        <v>181</v>
      </c>
      <c r="C5" s="155" t="s">
        <v>182</v>
      </c>
      <c r="D5" s="155" t="s">
        <v>238</v>
      </c>
      <c r="E5" s="85" t="s">
        <v>183</v>
      </c>
      <c r="F5" s="85" t="s">
        <v>184</v>
      </c>
      <c r="G5" s="85" t="s">
        <v>239</v>
      </c>
      <c r="H5" s="85" t="s">
        <v>240</v>
      </c>
      <c r="I5" s="164" t="s">
        <v>56</v>
      </c>
      <c r="J5" s="165" t="s">
        <v>241</v>
      </c>
      <c r="K5" s="166"/>
      <c r="L5" s="166"/>
      <c r="M5" s="167"/>
      <c r="N5" s="165" t="s">
        <v>189</v>
      </c>
      <c r="O5" s="166"/>
      <c r="P5" s="167"/>
      <c r="Q5" s="85" t="s">
        <v>62</v>
      </c>
      <c r="R5" s="165" t="s">
        <v>63</v>
      </c>
      <c r="S5" s="166"/>
      <c r="T5" s="166"/>
      <c r="U5" s="166"/>
      <c r="V5" s="166"/>
      <c r="W5" s="167"/>
    </row>
    <row r="6" ht="21.75" customHeight="1" spans="1:23">
      <c r="A6" s="156"/>
      <c r="B6" s="157"/>
      <c r="C6" s="156"/>
      <c r="D6" s="156"/>
      <c r="E6" s="88"/>
      <c r="F6" s="88"/>
      <c r="G6" s="88"/>
      <c r="H6" s="88"/>
      <c r="I6" s="157"/>
      <c r="J6" s="168" t="s">
        <v>59</v>
      </c>
      <c r="K6" s="169"/>
      <c r="L6" s="85" t="s">
        <v>60</v>
      </c>
      <c r="M6" s="85" t="s">
        <v>61</v>
      </c>
      <c r="N6" s="85" t="s">
        <v>59</v>
      </c>
      <c r="O6" s="85" t="s">
        <v>60</v>
      </c>
      <c r="P6" s="85" t="s">
        <v>61</v>
      </c>
      <c r="Q6" s="88"/>
      <c r="R6" s="85" t="s">
        <v>58</v>
      </c>
      <c r="S6" s="85" t="s">
        <v>65</v>
      </c>
      <c r="T6" s="85" t="s">
        <v>195</v>
      </c>
      <c r="U6" s="85" t="s">
        <v>67</v>
      </c>
      <c r="V6" s="85" t="s">
        <v>68</v>
      </c>
      <c r="W6" s="85" t="s">
        <v>69</v>
      </c>
    </row>
    <row r="7" ht="21" customHeight="1" spans="1:23">
      <c r="A7" s="157"/>
      <c r="B7" s="157"/>
      <c r="C7" s="157"/>
      <c r="D7" s="157"/>
      <c r="E7" s="157"/>
      <c r="F7" s="157"/>
      <c r="G7" s="157"/>
      <c r="H7" s="157"/>
      <c r="I7" s="157"/>
      <c r="J7" s="170" t="s">
        <v>58</v>
      </c>
      <c r="K7" s="95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</row>
    <row r="8" ht="39.75" customHeight="1" spans="1:23">
      <c r="A8" s="158"/>
      <c r="B8" s="94"/>
      <c r="C8" s="158"/>
      <c r="D8" s="158"/>
      <c r="E8" s="91"/>
      <c r="F8" s="91"/>
      <c r="G8" s="91"/>
      <c r="H8" s="91"/>
      <c r="I8" s="94"/>
      <c r="J8" s="171" t="s">
        <v>58</v>
      </c>
      <c r="K8" s="171" t="s">
        <v>242</v>
      </c>
      <c r="L8" s="91"/>
      <c r="M8" s="91"/>
      <c r="N8" s="91"/>
      <c r="O8" s="91"/>
      <c r="P8" s="91"/>
      <c r="Q8" s="91"/>
      <c r="R8" s="91"/>
      <c r="S8" s="91"/>
      <c r="T8" s="91"/>
      <c r="U8" s="94"/>
      <c r="V8" s="91"/>
      <c r="W8" s="91"/>
    </row>
    <row r="9" ht="15" customHeight="1" spans="1:23">
      <c r="A9" s="24">
        <v>1</v>
      </c>
      <c r="B9" s="24">
        <v>2</v>
      </c>
      <c r="C9" s="24">
        <v>3</v>
      </c>
      <c r="D9" s="24">
        <v>4</v>
      </c>
      <c r="E9" s="24">
        <v>5</v>
      </c>
      <c r="F9" s="24">
        <v>6</v>
      </c>
      <c r="G9" s="24">
        <v>7</v>
      </c>
      <c r="H9" s="24">
        <v>8</v>
      </c>
      <c r="I9" s="24">
        <v>9</v>
      </c>
      <c r="J9" s="24">
        <v>10</v>
      </c>
      <c r="K9" s="24">
        <v>11</v>
      </c>
      <c r="L9" s="172">
        <v>12</v>
      </c>
      <c r="M9" s="172">
        <v>13</v>
      </c>
      <c r="N9" s="172">
        <v>14</v>
      </c>
      <c r="O9" s="172">
        <v>15</v>
      </c>
      <c r="P9" s="172">
        <v>16</v>
      </c>
      <c r="Q9" s="172">
        <v>17</v>
      </c>
      <c r="R9" s="172">
        <v>18</v>
      </c>
      <c r="S9" s="172">
        <v>19</v>
      </c>
      <c r="T9" s="172">
        <v>20</v>
      </c>
      <c r="U9" s="24">
        <v>21</v>
      </c>
      <c r="V9" s="172">
        <v>22</v>
      </c>
      <c r="W9" s="24">
        <v>23</v>
      </c>
    </row>
    <row r="10" ht="15" customHeight="1" spans="1:23">
      <c r="A10" s="159" t="s">
        <v>243</v>
      </c>
      <c r="B10" s="240" t="s">
        <v>244</v>
      </c>
      <c r="C10" s="24" t="s">
        <v>245</v>
      </c>
      <c r="D10" s="24" t="s">
        <v>70</v>
      </c>
      <c r="E10" s="24">
        <v>2050201</v>
      </c>
      <c r="F10" s="24" t="s">
        <v>99</v>
      </c>
      <c r="G10" s="24">
        <v>30206</v>
      </c>
      <c r="H10" s="24" t="s">
        <v>215</v>
      </c>
      <c r="I10" s="173">
        <v>20000</v>
      </c>
      <c r="J10" s="173">
        <v>20000</v>
      </c>
      <c r="K10" s="24">
        <v>20000</v>
      </c>
      <c r="L10" s="172"/>
      <c r="M10" s="172"/>
      <c r="N10" s="172"/>
      <c r="O10" s="172"/>
      <c r="P10" s="172"/>
      <c r="Q10" s="172"/>
      <c r="R10" s="172"/>
      <c r="S10" s="172"/>
      <c r="T10" s="172"/>
      <c r="U10" s="24"/>
      <c r="V10" s="172"/>
      <c r="W10" s="24"/>
    </row>
    <row r="11" ht="15" customHeight="1" spans="1:23">
      <c r="A11" s="159" t="s">
        <v>243</v>
      </c>
      <c r="B11" s="240" t="s">
        <v>244</v>
      </c>
      <c r="C11" s="24" t="s">
        <v>245</v>
      </c>
      <c r="D11" s="24" t="s">
        <v>70</v>
      </c>
      <c r="E11" s="24">
        <v>2050201</v>
      </c>
      <c r="F11" s="24" t="s">
        <v>99</v>
      </c>
      <c r="G11" s="24">
        <v>30213</v>
      </c>
      <c r="H11" s="24" t="s">
        <v>217</v>
      </c>
      <c r="I11" s="173">
        <v>10000</v>
      </c>
      <c r="J11" s="173">
        <v>10000</v>
      </c>
      <c r="K11" s="24">
        <v>10000</v>
      </c>
      <c r="L11" s="172"/>
      <c r="M11" s="172"/>
      <c r="N11" s="172"/>
      <c r="O11" s="172"/>
      <c r="P11" s="172"/>
      <c r="Q11" s="172"/>
      <c r="R11" s="172"/>
      <c r="S11" s="172"/>
      <c r="T11" s="172"/>
      <c r="U11" s="24"/>
      <c r="V11" s="172"/>
      <c r="W11" s="24"/>
    </row>
    <row r="12" ht="15" customHeight="1" spans="1:23">
      <c r="A12" s="159" t="s">
        <v>243</v>
      </c>
      <c r="B12" s="240" t="s">
        <v>244</v>
      </c>
      <c r="C12" s="24" t="s">
        <v>245</v>
      </c>
      <c r="D12" s="24" t="s">
        <v>70</v>
      </c>
      <c r="E12" s="24">
        <v>2050201</v>
      </c>
      <c r="F12" s="24" t="s">
        <v>99</v>
      </c>
      <c r="G12" s="24">
        <v>30227</v>
      </c>
      <c r="H12" s="24" t="s">
        <v>219</v>
      </c>
      <c r="I12" s="173">
        <v>628816.5</v>
      </c>
      <c r="J12" s="173">
        <v>628816.5</v>
      </c>
      <c r="K12" s="24">
        <v>628816.5</v>
      </c>
      <c r="L12" s="172"/>
      <c r="M12" s="172"/>
      <c r="N12" s="172"/>
      <c r="O12" s="172"/>
      <c r="P12" s="172"/>
      <c r="Q12" s="172"/>
      <c r="R12" s="172"/>
      <c r="S12" s="172"/>
      <c r="T12" s="172"/>
      <c r="U12" s="24"/>
      <c r="V12" s="172"/>
      <c r="W12" s="24"/>
    </row>
    <row r="13" ht="15" customHeight="1" spans="1:23">
      <c r="A13" s="159" t="s">
        <v>243</v>
      </c>
      <c r="B13" s="240" t="s">
        <v>244</v>
      </c>
      <c r="C13" s="24" t="s">
        <v>245</v>
      </c>
      <c r="D13" s="24" t="s">
        <v>70</v>
      </c>
      <c r="E13" s="24">
        <v>2050201</v>
      </c>
      <c r="F13" s="24" t="s">
        <v>99</v>
      </c>
      <c r="G13" s="24">
        <v>30201</v>
      </c>
      <c r="H13" s="24" t="s">
        <v>200</v>
      </c>
      <c r="I13" s="173">
        <v>350000</v>
      </c>
      <c r="J13" s="173">
        <v>350000</v>
      </c>
      <c r="K13" s="24">
        <v>350000</v>
      </c>
      <c r="L13" s="172"/>
      <c r="M13" s="172"/>
      <c r="N13" s="172"/>
      <c r="O13" s="172"/>
      <c r="P13" s="172"/>
      <c r="Q13" s="172"/>
      <c r="R13" s="172"/>
      <c r="S13" s="172"/>
      <c r="T13" s="172"/>
      <c r="U13" s="24"/>
      <c r="V13" s="172"/>
      <c r="W13" s="24"/>
    </row>
    <row r="14" ht="15" customHeight="1" spans="1:23">
      <c r="A14" s="159" t="s">
        <v>243</v>
      </c>
      <c r="B14" s="240" t="s">
        <v>244</v>
      </c>
      <c r="C14" s="24" t="s">
        <v>245</v>
      </c>
      <c r="D14" s="24" t="s">
        <v>70</v>
      </c>
      <c r="E14" s="24">
        <v>2050201</v>
      </c>
      <c r="F14" s="24" t="s">
        <v>99</v>
      </c>
      <c r="G14" s="24">
        <v>30205</v>
      </c>
      <c r="H14" s="24" t="s">
        <v>214</v>
      </c>
      <c r="I14" s="173">
        <v>20000</v>
      </c>
      <c r="J14" s="173">
        <v>20000</v>
      </c>
      <c r="K14" s="24">
        <v>20000</v>
      </c>
      <c r="L14" s="172"/>
      <c r="M14" s="172"/>
      <c r="N14" s="172"/>
      <c r="O14" s="172"/>
      <c r="P14" s="172"/>
      <c r="Q14" s="172"/>
      <c r="R14" s="172"/>
      <c r="S14" s="172"/>
      <c r="T14" s="172"/>
      <c r="U14" s="24"/>
      <c r="V14" s="172"/>
      <c r="W14" s="24"/>
    </row>
    <row r="15" ht="15" customHeight="1" spans="1:23">
      <c r="A15" s="159" t="s">
        <v>243</v>
      </c>
      <c r="B15" s="240" t="s">
        <v>244</v>
      </c>
      <c r="C15" s="24" t="s">
        <v>245</v>
      </c>
      <c r="D15" s="24" t="s">
        <v>70</v>
      </c>
      <c r="E15" s="24">
        <v>2050201</v>
      </c>
      <c r="F15" s="24" t="s">
        <v>99</v>
      </c>
      <c r="G15" s="24">
        <v>31003</v>
      </c>
      <c r="H15" s="24" t="s">
        <v>246</v>
      </c>
      <c r="I15" s="173">
        <v>50000</v>
      </c>
      <c r="J15" s="173">
        <v>50000</v>
      </c>
      <c r="K15" s="24">
        <v>50000</v>
      </c>
      <c r="L15" s="172"/>
      <c r="M15" s="172"/>
      <c r="N15" s="172"/>
      <c r="O15" s="172"/>
      <c r="P15" s="172"/>
      <c r="Q15" s="172"/>
      <c r="R15" s="172"/>
      <c r="S15" s="172"/>
      <c r="T15" s="172"/>
      <c r="U15" s="24"/>
      <c r="V15" s="172"/>
      <c r="W15" s="24"/>
    </row>
    <row r="16" ht="15" customHeight="1" spans="1:23">
      <c r="A16" s="159" t="s">
        <v>243</v>
      </c>
      <c r="B16" s="240" t="s">
        <v>244</v>
      </c>
      <c r="C16" s="24" t="s">
        <v>245</v>
      </c>
      <c r="D16" s="24" t="s">
        <v>70</v>
      </c>
      <c r="E16" s="24">
        <v>2050201</v>
      </c>
      <c r="F16" s="24" t="s">
        <v>99</v>
      </c>
      <c r="G16" s="24">
        <v>30207</v>
      </c>
      <c r="H16" s="24" t="s">
        <v>216</v>
      </c>
      <c r="I16" s="173">
        <v>1000</v>
      </c>
      <c r="J16" s="173">
        <v>1000</v>
      </c>
      <c r="K16" s="24">
        <v>1000</v>
      </c>
      <c r="L16" s="172"/>
      <c r="M16" s="172"/>
      <c r="N16" s="172"/>
      <c r="O16" s="172"/>
      <c r="P16" s="172"/>
      <c r="Q16" s="172"/>
      <c r="R16" s="172"/>
      <c r="S16" s="172"/>
      <c r="T16" s="172"/>
      <c r="U16" s="24"/>
      <c r="V16" s="172"/>
      <c r="W16" s="24"/>
    </row>
    <row r="17" ht="15" customHeight="1" spans="1:23">
      <c r="A17" s="159" t="s">
        <v>243</v>
      </c>
      <c r="B17" s="240" t="s">
        <v>244</v>
      </c>
      <c r="C17" s="24" t="s">
        <v>245</v>
      </c>
      <c r="D17" s="24" t="s">
        <v>70</v>
      </c>
      <c r="E17" s="24">
        <v>2050201</v>
      </c>
      <c r="F17" s="24" t="s">
        <v>99</v>
      </c>
      <c r="G17" s="24">
        <v>30209</v>
      </c>
      <c r="H17" s="24" t="s">
        <v>247</v>
      </c>
      <c r="I17" s="173">
        <v>261488.45</v>
      </c>
      <c r="J17" s="173">
        <v>261488.45</v>
      </c>
      <c r="K17" s="24">
        <v>261488.45</v>
      </c>
      <c r="L17" s="172"/>
      <c r="M17" s="172"/>
      <c r="N17" s="172"/>
      <c r="O17" s="172"/>
      <c r="P17" s="172"/>
      <c r="Q17" s="172"/>
      <c r="R17" s="172"/>
      <c r="S17" s="172"/>
      <c r="T17" s="172"/>
      <c r="U17" s="24"/>
      <c r="V17" s="172"/>
      <c r="W17" s="24"/>
    </row>
    <row r="18" ht="15" customHeight="1" spans="1:23">
      <c r="A18" s="159" t="s">
        <v>243</v>
      </c>
      <c r="B18" s="240" t="s">
        <v>248</v>
      </c>
      <c r="C18" s="24" t="s">
        <v>249</v>
      </c>
      <c r="D18" s="24" t="s">
        <v>70</v>
      </c>
      <c r="E18" s="24">
        <v>2050999</v>
      </c>
      <c r="F18" s="24" t="s">
        <v>101</v>
      </c>
      <c r="G18" s="24">
        <v>30227</v>
      </c>
      <c r="H18" s="24" t="s">
        <v>219</v>
      </c>
      <c r="I18" s="173">
        <v>413100</v>
      </c>
      <c r="J18" s="173">
        <v>413100</v>
      </c>
      <c r="K18" s="24">
        <v>413100</v>
      </c>
      <c r="L18" s="172"/>
      <c r="M18" s="172"/>
      <c r="N18" s="172"/>
      <c r="O18" s="172"/>
      <c r="P18" s="172"/>
      <c r="Q18" s="172"/>
      <c r="R18" s="172"/>
      <c r="S18" s="172"/>
      <c r="T18" s="172"/>
      <c r="U18" s="24"/>
      <c r="V18" s="172"/>
      <c r="W18" s="24"/>
    </row>
    <row r="19" ht="15" customHeight="1" spans="1:23">
      <c r="A19" s="159" t="s">
        <v>250</v>
      </c>
      <c r="B19" s="240" t="s">
        <v>251</v>
      </c>
      <c r="C19" s="24" t="s">
        <v>252</v>
      </c>
      <c r="D19" s="24" t="s">
        <v>70</v>
      </c>
      <c r="E19" s="24">
        <v>2050201</v>
      </c>
      <c r="F19" s="24" t="s">
        <v>99</v>
      </c>
      <c r="G19" s="24">
        <v>30308</v>
      </c>
      <c r="H19" s="24" t="s">
        <v>253</v>
      </c>
      <c r="I19" s="24">
        <v>576</v>
      </c>
      <c r="J19" s="24">
        <v>576</v>
      </c>
      <c r="K19" s="24">
        <v>576</v>
      </c>
      <c r="L19" s="172"/>
      <c r="M19" s="172"/>
      <c r="N19" s="172"/>
      <c r="O19" s="172"/>
      <c r="P19" s="172"/>
      <c r="Q19" s="172"/>
      <c r="R19" s="172"/>
      <c r="S19" s="172"/>
      <c r="T19" s="172"/>
      <c r="U19" s="24"/>
      <c r="V19" s="172"/>
      <c r="W19" s="24"/>
    </row>
    <row r="20" ht="15" customHeight="1" spans="1:23">
      <c r="A20" s="159" t="s">
        <v>243</v>
      </c>
      <c r="B20" s="241" t="s">
        <v>254</v>
      </c>
      <c r="C20" s="24" t="s">
        <v>255</v>
      </c>
      <c r="D20" s="24" t="s">
        <v>70</v>
      </c>
      <c r="E20" s="24">
        <v>2050999</v>
      </c>
      <c r="F20" s="24" t="s">
        <v>101</v>
      </c>
      <c r="G20" s="24">
        <v>30205</v>
      </c>
      <c r="H20" s="24" t="s">
        <v>214</v>
      </c>
      <c r="I20" s="173">
        <v>30000</v>
      </c>
      <c r="J20" s="173">
        <v>30000</v>
      </c>
      <c r="K20" s="24">
        <v>30000</v>
      </c>
      <c r="L20" s="172"/>
      <c r="M20" s="172"/>
      <c r="N20" s="172"/>
      <c r="O20" s="172"/>
      <c r="P20" s="172"/>
      <c r="Q20" s="172"/>
      <c r="R20" s="172"/>
      <c r="S20" s="172"/>
      <c r="T20" s="172"/>
      <c r="U20" s="24"/>
      <c r="V20" s="172"/>
      <c r="W20" s="24"/>
    </row>
    <row r="21" ht="15" customHeight="1" spans="1:23">
      <c r="A21" s="159" t="s">
        <v>243</v>
      </c>
      <c r="B21" s="241" t="s">
        <v>254</v>
      </c>
      <c r="C21" s="24" t="s">
        <v>255</v>
      </c>
      <c r="D21" s="24" t="s">
        <v>70</v>
      </c>
      <c r="E21" s="24">
        <v>2050999</v>
      </c>
      <c r="F21" s="24" t="s">
        <v>101</v>
      </c>
      <c r="G21" s="24">
        <v>30201</v>
      </c>
      <c r="H21" s="24" t="s">
        <v>200</v>
      </c>
      <c r="I21" s="173">
        <v>278000</v>
      </c>
      <c r="J21" s="173">
        <v>278000</v>
      </c>
      <c r="K21" s="24">
        <v>278000</v>
      </c>
      <c r="L21" s="172"/>
      <c r="M21" s="172"/>
      <c r="N21" s="172"/>
      <c r="O21" s="172"/>
      <c r="P21" s="172"/>
      <c r="Q21" s="172"/>
      <c r="R21" s="172"/>
      <c r="S21" s="172"/>
      <c r="T21" s="172"/>
      <c r="U21" s="24"/>
      <c r="V21" s="172"/>
      <c r="W21" s="24"/>
    </row>
    <row r="22" ht="15" customHeight="1" spans="1:23">
      <c r="A22" s="159" t="s">
        <v>243</v>
      </c>
      <c r="B22" s="241" t="s">
        <v>254</v>
      </c>
      <c r="C22" s="24" t="s">
        <v>255</v>
      </c>
      <c r="D22" s="24" t="s">
        <v>70</v>
      </c>
      <c r="E22" s="24">
        <v>2050999</v>
      </c>
      <c r="F22" s="24" t="s">
        <v>101</v>
      </c>
      <c r="G22" s="24">
        <v>30227</v>
      </c>
      <c r="H22" s="24" t="s">
        <v>219</v>
      </c>
      <c r="I22" s="173">
        <v>70000</v>
      </c>
      <c r="J22" s="173">
        <v>70000</v>
      </c>
      <c r="K22" s="24">
        <v>70000</v>
      </c>
      <c r="L22" s="172"/>
      <c r="M22" s="172"/>
      <c r="N22" s="172"/>
      <c r="O22" s="172"/>
      <c r="P22" s="172"/>
      <c r="Q22" s="172"/>
      <c r="R22" s="172"/>
      <c r="S22" s="172"/>
      <c r="T22" s="172"/>
      <c r="U22" s="24"/>
      <c r="V22" s="172"/>
      <c r="W22" s="24"/>
    </row>
    <row r="23" ht="15" customHeight="1" spans="1:23">
      <c r="A23" s="159" t="s">
        <v>243</v>
      </c>
      <c r="B23" s="241" t="s">
        <v>254</v>
      </c>
      <c r="C23" s="24" t="s">
        <v>255</v>
      </c>
      <c r="D23" s="24" t="s">
        <v>70</v>
      </c>
      <c r="E23" s="24">
        <v>2050999</v>
      </c>
      <c r="F23" s="24" t="s">
        <v>101</v>
      </c>
      <c r="G23" s="24">
        <v>30206</v>
      </c>
      <c r="H23" s="24" t="s">
        <v>215</v>
      </c>
      <c r="I23" s="173">
        <v>30000</v>
      </c>
      <c r="J23" s="173">
        <v>30000</v>
      </c>
      <c r="K23" s="24">
        <v>30000</v>
      </c>
      <c r="L23" s="172"/>
      <c r="M23" s="172"/>
      <c r="N23" s="172"/>
      <c r="O23" s="172"/>
      <c r="P23" s="172"/>
      <c r="Q23" s="172"/>
      <c r="R23" s="172"/>
      <c r="S23" s="172"/>
      <c r="T23" s="172"/>
      <c r="U23" s="24"/>
      <c r="V23" s="172"/>
      <c r="W23" s="24"/>
    </row>
    <row r="24" ht="15" customHeight="1" spans="1:23">
      <c r="A24" s="159" t="s">
        <v>243</v>
      </c>
      <c r="B24" s="241" t="s">
        <v>254</v>
      </c>
      <c r="C24" s="24" t="s">
        <v>255</v>
      </c>
      <c r="D24" s="24" t="s">
        <v>70</v>
      </c>
      <c r="E24" s="24">
        <v>2050999</v>
      </c>
      <c r="F24" s="24" t="s">
        <v>101</v>
      </c>
      <c r="G24" s="24">
        <v>30207</v>
      </c>
      <c r="H24" s="24" t="s">
        <v>216</v>
      </c>
      <c r="I24" s="173">
        <v>2000</v>
      </c>
      <c r="J24" s="173">
        <v>2000</v>
      </c>
      <c r="K24" s="24">
        <v>2000</v>
      </c>
      <c r="L24" s="172"/>
      <c r="M24" s="172"/>
      <c r="N24" s="172"/>
      <c r="O24" s="172"/>
      <c r="P24" s="172"/>
      <c r="Q24" s="172"/>
      <c r="R24" s="172"/>
      <c r="S24" s="172"/>
      <c r="T24" s="172"/>
      <c r="U24" s="24"/>
      <c r="V24" s="172"/>
      <c r="W24" s="24"/>
    </row>
    <row r="25" ht="15" customHeight="1" spans="1:23">
      <c r="A25" s="159" t="s">
        <v>243</v>
      </c>
      <c r="B25" s="241" t="s">
        <v>254</v>
      </c>
      <c r="C25" s="24" t="s">
        <v>255</v>
      </c>
      <c r="D25" s="24" t="s">
        <v>70</v>
      </c>
      <c r="E25" s="24">
        <v>2050999</v>
      </c>
      <c r="F25" s="24" t="s">
        <v>101</v>
      </c>
      <c r="G25" s="24">
        <v>30213</v>
      </c>
      <c r="H25" s="24" t="s">
        <v>217</v>
      </c>
      <c r="I25" s="173">
        <v>10000</v>
      </c>
      <c r="J25" s="173">
        <v>10000</v>
      </c>
      <c r="K25" s="24">
        <v>10000</v>
      </c>
      <c r="L25" s="172"/>
      <c r="M25" s="172"/>
      <c r="N25" s="172"/>
      <c r="O25" s="172"/>
      <c r="P25" s="172"/>
      <c r="Q25" s="172"/>
      <c r="R25" s="172"/>
      <c r="S25" s="172"/>
      <c r="T25" s="172"/>
      <c r="U25" s="24"/>
      <c r="V25" s="172"/>
      <c r="W25" s="24"/>
    </row>
    <row r="26" ht="15" customHeight="1" spans="1:23">
      <c r="A26" s="159" t="s">
        <v>243</v>
      </c>
      <c r="B26" s="241" t="s">
        <v>254</v>
      </c>
      <c r="C26" s="24" t="s">
        <v>255</v>
      </c>
      <c r="D26" s="24" t="s">
        <v>70</v>
      </c>
      <c r="E26" s="24">
        <v>2050999</v>
      </c>
      <c r="F26" s="24" t="s">
        <v>101</v>
      </c>
      <c r="G26" s="24">
        <v>31003</v>
      </c>
      <c r="H26" s="24" t="s">
        <v>246</v>
      </c>
      <c r="I26" s="173">
        <v>180000</v>
      </c>
      <c r="J26" s="173">
        <v>180000</v>
      </c>
      <c r="K26" s="24">
        <v>180000</v>
      </c>
      <c r="L26" s="172"/>
      <c r="M26" s="172"/>
      <c r="N26" s="172"/>
      <c r="O26" s="172"/>
      <c r="P26" s="172"/>
      <c r="Q26" s="172"/>
      <c r="R26" s="172"/>
      <c r="S26" s="172"/>
      <c r="T26" s="172"/>
      <c r="U26" s="24"/>
      <c r="V26" s="172"/>
      <c r="W26" s="24"/>
    </row>
    <row r="27" ht="18.75" customHeight="1" spans="1:23">
      <c r="A27" s="161" t="s">
        <v>169</v>
      </c>
      <c r="B27" s="162"/>
      <c r="C27" s="162"/>
      <c r="D27" s="162"/>
      <c r="E27" s="162"/>
      <c r="F27" s="162"/>
      <c r="G27" s="162"/>
      <c r="H27" s="163"/>
      <c r="I27" s="109">
        <v>2354980.95</v>
      </c>
      <c r="J27" s="109">
        <v>2354980.95</v>
      </c>
      <c r="K27" s="109">
        <v>2354980.95</v>
      </c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</row>
    <row r="30" customHeight="1" spans="9:9">
      <c r="I30" s="174"/>
    </row>
  </sheetData>
  <mergeCells count="28">
    <mergeCell ref="A3:W3"/>
    <mergeCell ref="A4:H4"/>
    <mergeCell ref="J5:M5"/>
    <mergeCell ref="N5:P5"/>
    <mergeCell ref="R5:W5"/>
    <mergeCell ref="A27:H27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47"/>
  <sheetViews>
    <sheetView showZeros="0" zoomScale="85" zoomScaleNormal="85" workbookViewId="0">
      <pane ySplit="1" topLeftCell="A11" activePane="bottomLeft" state="frozen"/>
      <selection/>
      <selection pane="bottomLeft" activeCell="A19" sqref="A19:A24"/>
    </sheetView>
  </sheetViews>
  <sheetFormatPr defaultColWidth="9.14166666666667" defaultRowHeight="12" customHeight="1"/>
  <cols>
    <col min="1" max="1" width="34.2833333333333" style="1" customWidth="1"/>
    <col min="2" max="2" width="29" style="1" customWidth="1"/>
    <col min="3" max="5" width="23.575" style="1" customWidth="1"/>
    <col min="6" max="6" width="11.2833333333333" style="1" customWidth="1"/>
    <col min="7" max="7" width="25.1416666666667" style="1" customWidth="1"/>
    <col min="8" max="8" width="15.575" style="1" customWidth="1"/>
    <col min="9" max="9" width="13.425" style="1" customWidth="1"/>
    <col min="10" max="10" width="18.8583333333333" style="1" customWidth="1"/>
    <col min="11" max="16384" width="9.14166666666667" style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8" customHeight="1" spans="10:10">
      <c r="J2" s="4" t="s">
        <v>256</v>
      </c>
    </row>
    <row r="3" ht="39.75" customHeight="1" spans="1:10">
      <c r="A3" s="61" t="str">
        <f>"2025"&amp;"年部门项目支出绩效目标表"</f>
        <v>2025年部门项目支出绩效目标表</v>
      </c>
      <c r="B3" s="5"/>
      <c r="C3" s="5"/>
      <c r="D3" s="5"/>
      <c r="E3" s="5"/>
      <c r="F3" s="62"/>
      <c r="G3" s="5"/>
      <c r="H3" s="62"/>
      <c r="I3" s="62"/>
      <c r="J3" s="5"/>
    </row>
    <row r="4" ht="17.25" customHeight="1" spans="1:1">
      <c r="A4" s="6" t="s">
        <v>1</v>
      </c>
    </row>
    <row r="5" ht="44.25" customHeight="1" spans="1:10">
      <c r="A5" s="63" t="s">
        <v>182</v>
      </c>
      <c r="B5" s="63" t="s">
        <v>257</v>
      </c>
      <c r="C5" s="63" t="s">
        <v>258</v>
      </c>
      <c r="D5" s="63" t="s">
        <v>259</v>
      </c>
      <c r="E5" s="63" t="s">
        <v>260</v>
      </c>
      <c r="F5" s="64" t="s">
        <v>261</v>
      </c>
      <c r="G5" s="63" t="s">
        <v>262</v>
      </c>
      <c r="H5" s="64" t="s">
        <v>263</v>
      </c>
      <c r="I5" s="64" t="s">
        <v>264</v>
      </c>
      <c r="J5" s="63" t="s">
        <v>265</v>
      </c>
    </row>
    <row r="6" ht="18.75" customHeight="1" spans="1:10">
      <c r="A6" s="147">
        <v>1</v>
      </c>
      <c r="B6" s="147">
        <v>2</v>
      </c>
      <c r="C6" s="147">
        <v>3</v>
      </c>
      <c r="D6" s="147">
        <v>4</v>
      </c>
      <c r="E6" s="147">
        <v>5</v>
      </c>
      <c r="F6" s="36">
        <v>6</v>
      </c>
      <c r="G6" s="147">
        <v>7</v>
      </c>
      <c r="H6" s="36">
        <v>8</v>
      </c>
      <c r="I6" s="36">
        <v>9</v>
      </c>
      <c r="J6" s="147">
        <v>10</v>
      </c>
    </row>
    <row r="7" ht="42" customHeight="1" spans="1:10">
      <c r="A7" s="148" t="s">
        <v>255</v>
      </c>
      <c r="B7" s="148" t="s">
        <v>266</v>
      </c>
      <c r="C7" s="65" t="s">
        <v>267</v>
      </c>
      <c r="D7" s="65" t="s">
        <v>268</v>
      </c>
      <c r="E7" s="50" t="s">
        <v>269</v>
      </c>
      <c r="F7" s="23" t="s">
        <v>270</v>
      </c>
      <c r="G7" s="50">
        <v>1</v>
      </c>
      <c r="H7" s="23" t="s">
        <v>271</v>
      </c>
      <c r="I7" s="23" t="s">
        <v>272</v>
      </c>
      <c r="J7" s="50" t="s">
        <v>273</v>
      </c>
    </row>
    <row r="8" ht="42" customHeight="1" spans="1:10">
      <c r="A8" s="149"/>
      <c r="B8" s="149"/>
      <c r="C8" s="65" t="s">
        <v>267</v>
      </c>
      <c r="D8" s="65" t="s">
        <v>268</v>
      </c>
      <c r="E8" s="50" t="s">
        <v>269</v>
      </c>
      <c r="F8" s="23" t="s">
        <v>270</v>
      </c>
      <c r="G8" s="50">
        <v>1</v>
      </c>
      <c r="H8" s="23" t="s">
        <v>271</v>
      </c>
      <c r="I8" s="23" t="s">
        <v>272</v>
      </c>
      <c r="J8" s="50" t="s">
        <v>273</v>
      </c>
    </row>
    <row r="9" ht="42" customHeight="1" spans="1:10">
      <c r="A9" s="149"/>
      <c r="B9" s="149"/>
      <c r="C9" s="65" t="s">
        <v>267</v>
      </c>
      <c r="D9" s="65" t="s">
        <v>274</v>
      </c>
      <c r="E9" s="50" t="s">
        <v>275</v>
      </c>
      <c r="F9" s="23" t="s">
        <v>270</v>
      </c>
      <c r="G9" s="50">
        <v>6</v>
      </c>
      <c r="H9" s="23" t="s">
        <v>276</v>
      </c>
      <c r="I9" s="23" t="s">
        <v>272</v>
      </c>
      <c r="J9" s="50" t="s">
        <v>277</v>
      </c>
    </row>
    <row r="10" ht="42" customHeight="1" spans="1:10">
      <c r="A10" s="149"/>
      <c r="B10" s="149"/>
      <c r="C10" s="65" t="s">
        <v>267</v>
      </c>
      <c r="D10" s="65" t="s">
        <v>274</v>
      </c>
      <c r="E10" s="50" t="s">
        <v>275</v>
      </c>
      <c r="F10" s="23" t="s">
        <v>270</v>
      </c>
      <c r="G10" s="50">
        <v>6</v>
      </c>
      <c r="H10" s="23" t="s">
        <v>276</v>
      </c>
      <c r="I10" s="23" t="s">
        <v>272</v>
      </c>
      <c r="J10" s="50" t="s">
        <v>277</v>
      </c>
    </row>
    <row r="11" ht="42" customHeight="1" spans="1:10">
      <c r="A11" s="149"/>
      <c r="B11" s="149"/>
      <c r="C11" s="65" t="s">
        <v>267</v>
      </c>
      <c r="D11" s="65" t="s">
        <v>278</v>
      </c>
      <c r="E11" s="50" t="s">
        <v>279</v>
      </c>
      <c r="F11" s="23" t="s">
        <v>270</v>
      </c>
      <c r="G11" s="50">
        <v>12</v>
      </c>
      <c r="H11" s="23" t="s">
        <v>280</v>
      </c>
      <c r="I11" s="23" t="s">
        <v>272</v>
      </c>
      <c r="J11" s="50" t="s">
        <v>281</v>
      </c>
    </row>
    <row r="12" ht="42" customHeight="1" spans="1:10">
      <c r="A12" s="149"/>
      <c r="B12" s="149"/>
      <c r="C12" s="65" t="s">
        <v>267</v>
      </c>
      <c r="D12" s="65" t="s">
        <v>278</v>
      </c>
      <c r="E12" s="50" t="s">
        <v>279</v>
      </c>
      <c r="F12" s="23" t="s">
        <v>270</v>
      </c>
      <c r="G12" s="50">
        <v>12</v>
      </c>
      <c r="H12" s="23" t="s">
        <v>280</v>
      </c>
      <c r="I12" s="23" t="s">
        <v>272</v>
      </c>
      <c r="J12" s="50" t="s">
        <v>281</v>
      </c>
    </row>
    <row r="13" ht="42" customHeight="1" spans="1:10">
      <c r="A13" s="149"/>
      <c r="B13" s="149"/>
      <c r="C13" s="65" t="s">
        <v>282</v>
      </c>
      <c r="D13" s="65" t="s">
        <v>283</v>
      </c>
      <c r="E13" s="50" t="s">
        <v>284</v>
      </c>
      <c r="F13" s="23" t="s">
        <v>285</v>
      </c>
      <c r="G13" s="50">
        <v>90</v>
      </c>
      <c r="H13" s="23" t="s">
        <v>286</v>
      </c>
      <c r="I13" s="23" t="s">
        <v>272</v>
      </c>
      <c r="J13" s="50" t="s">
        <v>287</v>
      </c>
    </row>
    <row r="14" ht="42" customHeight="1" spans="1:10">
      <c r="A14" s="149"/>
      <c r="B14" s="149"/>
      <c r="C14" s="65" t="s">
        <v>282</v>
      </c>
      <c r="D14" s="65" t="s">
        <v>288</v>
      </c>
      <c r="E14" s="50" t="s">
        <v>289</v>
      </c>
      <c r="F14" s="23" t="s">
        <v>290</v>
      </c>
      <c r="G14" s="50">
        <v>92</v>
      </c>
      <c r="H14" s="23" t="s">
        <v>286</v>
      </c>
      <c r="I14" s="23" t="s">
        <v>272</v>
      </c>
      <c r="J14" s="50" t="s">
        <v>291</v>
      </c>
    </row>
    <row r="15" ht="42" customHeight="1" spans="1:10">
      <c r="A15" s="149"/>
      <c r="B15" s="149"/>
      <c r="C15" s="65" t="s">
        <v>282</v>
      </c>
      <c r="D15" s="65" t="s">
        <v>292</v>
      </c>
      <c r="E15" s="50" t="s">
        <v>293</v>
      </c>
      <c r="F15" s="23" t="s">
        <v>290</v>
      </c>
      <c r="G15" s="50">
        <v>95</v>
      </c>
      <c r="H15" s="23" t="s">
        <v>286</v>
      </c>
      <c r="I15" s="23" t="s">
        <v>272</v>
      </c>
      <c r="J15" s="50" t="s">
        <v>294</v>
      </c>
    </row>
    <row r="16" ht="42" customHeight="1" spans="1:10">
      <c r="A16" s="149"/>
      <c r="B16" s="149"/>
      <c r="C16" s="65" t="s">
        <v>282</v>
      </c>
      <c r="D16" s="65" t="s">
        <v>292</v>
      </c>
      <c r="E16" s="50" t="s">
        <v>293</v>
      </c>
      <c r="F16" s="23" t="s">
        <v>290</v>
      </c>
      <c r="G16" s="50">
        <v>95</v>
      </c>
      <c r="H16" s="23" t="s">
        <v>286</v>
      </c>
      <c r="I16" s="23" t="s">
        <v>272</v>
      </c>
      <c r="J16" s="50" t="s">
        <v>294</v>
      </c>
    </row>
    <row r="17" ht="42" customHeight="1" spans="1:10">
      <c r="A17" s="149"/>
      <c r="B17" s="149"/>
      <c r="C17" s="65" t="s">
        <v>295</v>
      </c>
      <c r="D17" s="65" t="s">
        <v>296</v>
      </c>
      <c r="E17" s="50" t="s">
        <v>297</v>
      </c>
      <c r="F17" s="23" t="s">
        <v>290</v>
      </c>
      <c r="G17" s="50">
        <v>95</v>
      </c>
      <c r="H17" s="23" t="s">
        <v>286</v>
      </c>
      <c r="I17" s="23" t="s">
        <v>272</v>
      </c>
      <c r="J17" s="50" t="s">
        <v>298</v>
      </c>
    </row>
    <row r="18" ht="42" customHeight="1" spans="1:10">
      <c r="A18" s="150"/>
      <c r="B18" s="150"/>
      <c r="C18" s="31" t="s">
        <v>295</v>
      </c>
      <c r="D18" s="31" t="s">
        <v>296</v>
      </c>
      <c r="E18" s="30" t="s">
        <v>297</v>
      </c>
      <c r="F18" s="31" t="s">
        <v>290</v>
      </c>
      <c r="G18" s="30">
        <v>95</v>
      </c>
      <c r="H18" s="31" t="s">
        <v>286</v>
      </c>
      <c r="I18" s="31" t="s">
        <v>272</v>
      </c>
      <c r="J18" s="30" t="s">
        <v>298</v>
      </c>
    </row>
    <row r="19" ht="42" customHeight="1" spans="1:10">
      <c r="A19" s="149" t="s">
        <v>252</v>
      </c>
      <c r="B19" s="149" t="s">
        <v>299</v>
      </c>
      <c r="C19" s="31" t="s">
        <v>267</v>
      </c>
      <c r="D19" s="31" t="s">
        <v>268</v>
      </c>
      <c r="E19" s="30" t="s">
        <v>300</v>
      </c>
      <c r="F19" s="31" t="s">
        <v>270</v>
      </c>
      <c r="G19" s="30">
        <v>100</v>
      </c>
      <c r="H19" s="31" t="s">
        <v>286</v>
      </c>
      <c r="I19" s="31" t="s">
        <v>272</v>
      </c>
      <c r="J19" s="30" t="s">
        <v>301</v>
      </c>
    </row>
    <row r="20" ht="42" customHeight="1" spans="1:10">
      <c r="A20" s="149"/>
      <c r="B20" s="149"/>
      <c r="C20" s="31" t="s">
        <v>267</v>
      </c>
      <c r="D20" s="31" t="s">
        <v>274</v>
      </c>
      <c r="E20" s="30" t="s">
        <v>302</v>
      </c>
      <c r="F20" s="31" t="s">
        <v>270</v>
      </c>
      <c r="G20" s="30">
        <v>100</v>
      </c>
      <c r="H20" s="31" t="s">
        <v>286</v>
      </c>
      <c r="I20" s="31" t="s">
        <v>272</v>
      </c>
      <c r="J20" s="30" t="s">
        <v>301</v>
      </c>
    </row>
    <row r="21" ht="42" customHeight="1" spans="1:10">
      <c r="A21" s="149"/>
      <c r="B21" s="149"/>
      <c r="C21" s="31" t="s">
        <v>267</v>
      </c>
      <c r="D21" s="31" t="s">
        <v>278</v>
      </c>
      <c r="E21" s="30" t="s">
        <v>303</v>
      </c>
      <c r="F21" s="31" t="s">
        <v>270</v>
      </c>
      <c r="G21" s="30">
        <v>100</v>
      </c>
      <c r="H21" s="31" t="s">
        <v>286</v>
      </c>
      <c r="I21" s="31" t="s">
        <v>272</v>
      </c>
      <c r="J21" s="30" t="s">
        <v>304</v>
      </c>
    </row>
    <row r="22" ht="42" customHeight="1" spans="1:10">
      <c r="A22" s="149"/>
      <c r="B22" s="149"/>
      <c r="C22" s="31" t="s">
        <v>267</v>
      </c>
      <c r="D22" s="31" t="s">
        <v>305</v>
      </c>
      <c r="E22" s="30" t="s">
        <v>306</v>
      </c>
      <c r="F22" s="31" t="s">
        <v>270</v>
      </c>
      <c r="G22" s="30">
        <v>576</v>
      </c>
      <c r="H22" s="31" t="s">
        <v>307</v>
      </c>
      <c r="I22" s="31" t="s">
        <v>272</v>
      </c>
      <c r="J22" s="30" t="s">
        <v>308</v>
      </c>
    </row>
    <row r="23" ht="42" customHeight="1" spans="1:10">
      <c r="A23" s="149"/>
      <c r="B23" s="149"/>
      <c r="C23" s="31" t="s">
        <v>282</v>
      </c>
      <c r="D23" s="31" t="s">
        <v>288</v>
      </c>
      <c r="E23" s="30" t="s">
        <v>309</v>
      </c>
      <c r="F23" s="31" t="s">
        <v>290</v>
      </c>
      <c r="G23" s="30">
        <v>100</v>
      </c>
      <c r="H23" s="31" t="s">
        <v>286</v>
      </c>
      <c r="I23" s="31" t="s">
        <v>272</v>
      </c>
      <c r="J23" s="30" t="s">
        <v>310</v>
      </c>
    </row>
    <row r="24" ht="42" customHeight="1" spans="1:10">
      <c r="A24" s="150"/>
      <c r="B24" s="150"/>
      <c r="C24" s="31" t="s">
        <v>295</v>
      </c>
      <c r="D24" s="31" t="s">
        <v>296</v>
      </c>
      <c r="E24" s="30" t="s">
        <v>311</v>
      </c>
      <c r="F24" s="31" t="s">
        <v>290</v>
      </c>
      <c r="G24" s="30">
        <v>95</v>
      </c>
      <c r="H24" s="31" t="s">
        <v>286</v>
      </c>
      <c r="I24" s="31" t="s">
        <v>272</v>
      </c>
      <c r="J24" s="30" t="s">
        <v>310</v>
      </c>
    </row>
    <row r="25" ht="42" customHeight="1" spans="1:10">
      <c r="A25" s="149" t="s">
        <v>249</v>
      </c>
      <c r="B25" s="149" t="s">
        <v>312</v>
      </c>
      <c r="C25" s="31" t="s">
        <v>267</v>
      </c>
      <c r="D25" s="31" t="s">
        <v>268</v>
      </c>
      <c r="E25" s="30" t="s">
        <v>313</v>
      </c>
      <c r="F25" s="31" t="s">
        <v>270</v>
      </c>
      <c r="G25" s="30">
        <v>500</v>
      </c>
      <c r="H25" s="31" t="s">
        <v>314</v>
      </c>
      <c r="I25" s="31" t="s">
        <v>272</v>
      </c>
      <c r="J25" s="30" t="s">
        <v>315</v>
      </c>
    </row>
    <row r="26" ht="42" customHeight="1" spans="1:10">
      <c r="A26" s="149"/>
      <c r="B26" s="149"/>
      <c r="C26" s="31" t="s">
        <v>267</v>
      </c>
      <c r="D26" s="31" t="s">
        <v>274</v>
      </c>
      <c r="E26" s="30" t="s">
        <v>316</v>
      </c>
      <c r="F26" s="31" t="s">
        <v>270</v>
      </c>
      <c r="G26" s="30">
        <v>100</v>
      </c>
      <c r="H26" s="31" t="s">
        <v>286</v>
      </c>
      <c r="I26" s="31" t="s">
        <v>272</v>
      </c>
      <c r="J26" s="30" t="s">
        <v>317</v>
      </c>
    </row>
    <row r="27" ht="42" customHeight="1" spans="1:10">
      <c r="A27" s="149"/>
      <c r="B27" s="149"/>
      <c r="C27" s="31" t="s">
        <v>267</v>
      </c>
      <c r="D27" s="31" t="s">
        <v>274</v>
      </c>
      <c r="E27" s="30" t="s">
        <v>318</v>
      </c>
      <c r="F27" s="31" t="s">
        <v>290</v>
      </c>
      <c r="G27" s="30">
        <v>100</v>
      </c>
      <c r="H27" s="31" t="s">
        <v>286</v>
      </c>
      <c r="I27" s="31" t="s">
        <v>272</v>
      </c>
      <c r="J27" s="30" t="s">
        <v>319</v>
      </c>
    </row>
    <row r="28" ht="42" customHeight="1" spans="1:10">
      <c r="A28" s="149"/>
      <c r="B28" s="149"/>
      <c r="C28" s="31" t="s">
        <v>267</v>
      </c>
      <c r="D28" s="31" t="s">
        <v>278</v>
      </c>
      <c r="E28" s="30" t="s">
        <v>320</v>
      </c>
      <c r="F28" s="31" t="s">
        <v>270</v>
      </c>
      <c r="G28" s="30">
        <v>100</v>
      </c>
      <c r="H28" s="31" t="s">
        <v>286</v>
      </c>
      <c r="I28" s="31" t="s">
        <v>272</v>
      </c>
      <c r="J28" s="30" t="s">
        <v>321</v>
      </c>
    </row>
    <row r="29" ht="42" customHeight="1" spans="1:10">
      <c r="A29" s="149"/>
      <c r="B29" s="149"/>
      <c r="C29" s="31" t="s">
        <v>282</v>
      </c>
      <c r="D29" s="31" t="s">
        <v>283</v>
      </c>
      <c r="E29" s="30" t="s">
        <v>322</v>
      </c>
      <c r="F29" s="31" t="s">
        <v>270</v>
      </c>
      <c r="G29" s="30">
        <v>2025</v>
      </c>
      <c r="H29" s="31" t="s">
        <v>323</v>
      </c>
      <c r="I29" s="31" t="s">
        <v>272</v>
      </c>
      <c r="J29" s="30" t="s">
        <v>324</v>
      </c>
    </row>
    <row r="30" ht="42" customHeight="1" spans="1:10">
      <c r="A30" s="149"/>
      <c r="B30" s="149"/>
      <c r="C30" s="31" t="s">
        <v>282</v>
      </c>
      <c r="D30" s="31" t="s">
        <v>283</v>
      </c>
      <c r="E30" s="30" t="s">
        <v>325</v>
      </c>
      <c r="F30" s="31" t="s">
        <v>270</v>
      </c>
      <c r="G30" s="30">
        <v>4050</v>
      </c>
      <c r="H30" s="31" t="s">
        <v>323</v>
      </c>
      <c r="I30" s="31" t="s">
        <v>272</v>
      </c>
      <c r="J30" s="30" t="s">
        <v>324</v>
      </c>
    </row>
    <row r="31" ht="42" customHeight="1" spans="1:10">
      <c r="A31" s="149"/>
      <c r="B31" s="149"/>
      <c r="C31" s="31" t="s">
        <v>282</v>
      </c>
      <c r="D31" s="31" t="s">
        <v>288</v>
      </c>
      <c r="E31" s="30" t="s">
        <v>309</v>
      </c>
      <c r="F31" s="31" t="s">
        <v>290</v>
      </c>
      <c r="G31" s="30">
        <v>95</v>
      </c>
      <c r="H31" s="31" t="s">
        <v>286</v>
      </c>
      <c r="I31" s="31" t="s">
        <v>272</v>
      </c>
      <c r="J31" s="30" t="s">
        <v>326</v>
      </c>
    </row>
    <row r="32" ht="42" customHeight="1" spans="1:10">
      <c r="A32" s="149"/>
      <c r="B32" s="149"/>
      <c r="C32" s="31" t="s">
        <v>282</v>
      </c>
      <c r="D32" s="31" t="s">
        <v>292</v>
      </c>
      <c r="E32" s="30" t="s">
        <v>327</v>
      </c>
      <c r="F32" s="31" t="s">
        <v>270</v>
      </c>
      <c r="G32" s="30">
        <v>1</v>
      </c>
      <c r="H32" s="31" t="s">
        <v>328</v>
      </c>
      <c r="I32" s="31" t="s">
        <v>272</v>
      </c>
      <c r="J32" s="30" t="s">
        <v>329</v>
      </c>
    </row>
    <row r="33" ht="42" customHeight="1" spans="1:10">
      <c r="A33" s="150"/>
      <c r="B33" s="150"/>
      <c r="C33" s="31" t="s">
        <v>295</v>
      </c>
      <c r="D33" s="31" t="s">
        <v>296</v>
      </c>
      <c r="E33" s="30" t="s">
        <v>330</v>
      </c>
      <c r="F33" s="31" t="s">
        <v>290</v>
      </c>
      <c r="G33" s="30">
        <v>95</v>
      </c>
      <c r="H33" s="31" t="s">
        <v>286</v>
      </c>
      <c r="I33" s="31" t="s">
        <v>272</v>
      </c>
      <c r="J33" s="30" t="s">
        <v>331</v>
      </c>
    </row>
    <row r="34" ht="42" customHeight="1" spans="1:10">
      <c r="A34" s="149" t="s">
        <v>245</v>
      </c>
      <c r="B34" s="149" t="s">
        <v>332</v>
      </c>
      <c r="C34" s="31" t="s">
        <v>267</v>
      </c>
      <c r="D34" s="31" t="s">
        <v>268</v>
      </c>
      <c r="E34" s="30" t="s">
        <v>333</v>
      </c>
      <c r="F34" s="31" t="s">
        <v>270</v>
      </c>
      <c r="G34" s="30">
        <v>13</v>
      </c>
      <c r="H34" s="31" t="s">
        <v>334</v>
      </c>
      <c r="I34" s="31" t="s">
        <v>272</v>
      </c>
      <c r="J34" s="30" t="s">
        <v>335</v>
      </c>
    </row>
    <row r="35" ht="42" customHeight="1" spans="1:10">
      <c r="A35" s="149"/>
      <c r="B35" s="149"/>
      <c r="C35" s="31" t="s">
        <v>267</v>
      </c>
      <c r="D35" s="31" t="s">
        <v>268</v>
      </c>
      <c r="E35" s="30" t="s">
        <v>336</v>
      </c>
      <c r="F35" s="31" t="s">
        <v>337</v>
      </c>
      <c r="G35" s="30">
        <v>18</v>
      </c>
      <c r="H35" s="31" t="s">
        <v>338</v>
      </c>
      <c r="I35" s="31" t="s">
        <v>272</v>
      </c>
      <c r="J35" s="30" t="s">
        <v>339</v>
      </c>
    </row>
    <row r="36" ht="42" customHeight="1" spans="1:10">
      <c r="A36" s="149"/>
      <c r="B36" s="149"/>
      <c r="C36" s="31" t="s">
        <v>267</v>
      </c>
      <c r="D36" s="31" t="s">
        <v>274</v>
      </c>
      <c r="E36" s="30" t="s">
        <v>340</v>
      </c>
      <c r="F36" s="31" t="s">
        <v>270</v>
      </c>
      <c r="G36" s="30">
        <v>100</v>
      </c>
      <c r="H36" s="31" t="s">
        <v>286</v>
      </c>
      <c r="I36" s="31" t="s">
        <v>272</v>
      </c>
      <c r="J36" s="30" t="s">
        <v>341</v>
      </c>
    </row>
    <row r="37" ht="42" customHeight="1" spans="1:10">
      <c r="A37" s="149"/>
      <c r="B37" s="149"/>
      <c r="C37" s="31" t="s">
        <v>267</v>
      </c>
      <c r="D37" s="31" t="s">
        <v>274</v>
      </c>
      <c r="E37" s="30" t="s">
        <v>342</v>
      </c>
      <c r="F37" s="31" t="s">
        <v>270</v>
      </c>
      <c r="G37" s="30">
        <v>100</v>
      </c>
      <c r="H37" s="31" t="s">
        <v>286</v>
      </c>
      <c r="I37" s="31" t="s">
        <v>272</v>
      </c>
      <c r="J37" s="30" t="s">
        <v>343</v>
      </c>
    </row>
    <row r="38" ht="42" customHeight="1" spans="1:10">
      <c r="A38" s="149"/>
      <c r="B38" s="149"/>
      <c r="C38" s="31" t="s">
        <v>267</v>
      </c>
      <c r="D38" s="31" t="s">
        <v>274</v>
      </c>
      <c r="E38" s="30" t="s">
        <v>344</v>
      </c>
      <c r="F38" s="31" t="s">
        <v>285</v>
      </c>
      <c r="G38" s="151">
        <v>46022</v>
      </c>
      <c r="H38" s="31" t="s">
        <v>328</v>
      </c>
      <c r="I38" s="31" t="s">
        <v>272</v>
      </c>
      <c r="J38" s="30" t="s">
        <v>345</v>
      </c>
    </row>
    <row r="39" ht="42" customHeight="1" spans="1:10">
      <c r="A39" s="149"/>
      <c r="B39" s="149"/>
      <c r="C39" s="31" t="s">
        <v>267</v>
      </c>
      <c r="D39" s="31" t="s">
        <v>278</v>
      </c>
      <c r="E39" s="30" t="s">
        <v>346</v>
      </c>
      <c r="F39" s="31" t="s">
        <v>270</v>
      </c>
      <c r="G39" s="151">
        <v>46022</v>
      </c>
      <c r="H39" s="31" t="s">
        <v>328</v>
      </c>
      <c r="I39" s="31" t="s">
        <v>272</v>
      </c>
      <c r="J39" s="30" t="s">
        <v>347</v>
      </c>
    </row>
    <row r="40" ht="42" customHeight="1" spans="1:10">
      <c r="A40" s="149"/>
      <c r="B40" s="149"/>
      <c r="C40" s="31" t="s">
        <v>267</v>
      </c>
      <c r="D40" s="31" t="s">
        <v>305</v>
      </c>
      <c r="E40" s="30" t="s">
        <v>306</v>
      </c>
      <c r="F40" s="31" t="s">
        <v>270</v>
      </c>
      <c r="G40" s="30">
        <v>1341304.95</v>
      </c>
      <c r="H40" s="31" t="s">
        <v>307</v>
      </c>
      <c r="I40" s="31" t="s">
        <v>272</v>
      </c>
      <c r="J40" s="30" t="s">
        <v>308</v>
      </c>
    </row>
    <row r="41" ht="42" customHeight="1" spans="1:10">
      <c r="A41" s="149"/>
      <c r="B41" s="149"/>
      <c r="C41" s="31" t="s">
        <v>282</v>
      </c>
      <c r="D41" s="31" t="s">
        <v>288</v>
      </c>
      <c r="E41" s="30" t="s">
        <v>348</v>
      </c>
      <c r="F41" s="31" t="s">
        <v>290</v>
      </c>
      <c r="G41" s="30">
        <v>100</v>
      </c>
      <c r="H41" s="31" t="s">
        <v>286</v>
      </c>
      <c r="I41" s="31" t="s">
        <v>272</v>
      </c>
      <c r="J41" s="30" t="s">
        <v>349</v>
      </c>
    </row>
    <row r="42" ht="42" customHeight="1" spans="1:10">
      <c r="A42" s="149"/>
      <c r="B42" s="149"/>
      <c r="C42" s="31" t="s">
        <v>282</v>
      </c>
      <c r="D42" s="31" t="s">
        <v>288</v>
      </c>
      <c r="E42" s="30" t="s">
        <v>350</v>
      </c>
      <c r="F42" s="31" t="s">
        <v>290</v>
      </c>
      <c r="G42" s="30">
        <v>100</v>
      </c>
      <c r="H42" s="31" t="s">
        <v>286</v>
      </c>
      <c r="I42" s="31" t="s">
        <v>272</v>
      </c>
      <c r="J42" s="30" t="s">
        <v>351</v>
      </c>
    </row>
    <row r="43" ht="42" customHeight="1" spans="1:10">
      <c r="A43" s="149"/>
      <c r="B43" s="149"/>
      <c r="C43" s="31" t="s">
        <v>282</v>
      </c>
      <c r="D43" s="31" t="s">
        <v>288</v>
      </c>
      <c r="E43" s="30" t="s">
        <v>352</v>
      </c>
      <c r="F43" s="31" t="s">
        <v>290</v>
      </c>
      <c r="G43" s="30">
        <v>100</v>
      </c>
      <c r="H43" s="31" t="s">
        <v>286</v>
      </c>
      <c r="I43" s="31" t="s">
        <v>272</v>
      </c>
      <c r="J43" s="30" t="s">
        <v>353</v>
      </c>
    </row>
    <row r="44" ht="42" customHeight="1" spans="1:10">
      <c r="A44" s="149"/>
      <c r="B44" s="149"/>
      <c r="C44" s="31" t="s">
        <v>282</v>
      </c>
      <c r="D44" s="31" t="s">
        <v>292</v>
      </c>
      <c r="E44" s="30" t="s">
        <v>327</v>
      </c>
      <c r="F44" s="31" t="s">
        <v>270</v>
      </c>
      <c r="G44" s="30">
        <v>1</v>
      </c>
      <c r="H44" s="31" t="s">
        <v>328</v>
      </c>
      <c r="I44" s="31" t="s">
        <v>272</v>
      </c>
      <c r="J44" s="30" t="s">
        <v>354</v>
      </c>
    </row>
    <row r="45" ht="42" customHeight="1" spans="1:10">
      <c r="A45" s="149"/>
      <c r="B45" s="149"/>
      <c r="C45" s="31" t="s">
        <v>295</v>
      </c>
      <c r="D45" s="31" t="s">
        <v>296</v>
      </c>
      <c r="E45" s="30" t="s">
        <v>355</v>
      </c>
      <c r="F45" s="31" t="s">
        <v>290</v>
      </c>
      <c r="G45" s="30">
        <v>96</v>
      </c>
      <c r="H45" s="31" t="s">
        <v>286</v>
      </c>
      <c r="I45" s="31" t="s">
        <v>272</v>
      </c>
      <c r="J45" s="30" t="s">
        <v>356</v>
      </c>
    </row>
    <row r="46" ht="42" customHeight="1" spans="1:10">
      <c r="A46" s="149"/>
      <c r="B46" s="149"/>
      <c r="C46" s="31" t="s">
        <v>295</v>
      </c>
      <c r="D46" s="31" t="s">
        <v>296</v>
      </c>
      <c r="E46" s="30" t="s">
        <v>357</v>
      </c>
      <c r="F46" s="31" t="s">
        <v>290</v>
      </c>
      <c r="G46" s="30">
        <v>94</v>
      </c>
      <c r="H46" s="31" t="s">
        <v>286</v>
      </c>
      <c r="I46" s="31" t="s">
        <v>272</v>
      </c>
      <c r="J46" s="30" t="s">
        <v>356</v>
      </c>
    </row>
    <row r="47" ht="42" customHeight="1" spans="1:10">
      <c r="A47" s="150"/>
      <c r="B47" s="150"/>
      <c r="C47" s="31" t="s">
        <v>295</v>
      </c>
      <c r="D47" s="31" t="s">
        <v>296</v>
      </c>
      <c r="E47" s="30" t="s">
        <v>358</v>
      </c>
      <c r="F47" s="31" t="s">
        <v>290</v>
      </c>
      <c r="G47" s="30">
        <v>98</v>
      </c>
      <c r="H47" s="31" t="s">
        <v>286</v>
      </c>
      <c r="I47" s="31" t="s">
        <v>272</v>
      </c>
      <c r="J47" s="30" t="s">
        <v>356</v>
      </c>
    </row>
  </sheetData>
  <mergeCells count="10">
    <mergeCell ref="A3:J3"/>
    <mergeCell ref="A4:H4"/>
    <mergeCell ref="A7:A18"/>
    <mergeCell ref="A19:A24"/>
    <mergeCell ref="A25:A33"/>
    <mergeCell ref="A34:A47"/>
    <mergeCell ref="B7:B18"/>
    <mergeCell ref="B19:B24"/>
    <mergeCell ref="B25:B33"/>
    <mergeCell ref="B34:B47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Ssong</cp:lastModifiedBy>
  <dcterms:created xsi:type="dcterms:W3CDTF">2025-02-06T07:09:00Z</dcterms:created>
  <dcterms:modified xsi:type="dcterms:W3CDTF">2025-05-21T01:16:24Z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E0D4FA663D6A41CF8BCB475DFD87C93D_13</vt:lpwstr>
  </property>
  <property fmtid="{D5CDD505-2E9C-101B-9397-08002B2CF9AE}" pid="3" name="KSOProductBuildVer">
    <vt:lpwstr>2052-12.1.0.21171</vt:lpwstr>
  </property>
</Properties>
</file>