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2025年龙潭预算公开\"/>
    </mc:Choice>
  </mc:AlternateContent>
  <bookViews>
    <workbookView xWindow="0" yWindow="0" windowWidth="27945" windowHeight="12375" tabRatio="894" firstSheet="6" activeTab="9"/>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7" l="1"/>
  <c r="F6" i="17"/>
  <c r="E6" i="17"/>
  <c r="A3" i="17"/>
  <c r="A3" i="16"/>
  <c r="A3" i="15"/>
  <c r="A3" i="14"/>
  <c r="A3" i="13"/>
  <c r="A3" i="12"/>
  <c r="A3" i="11"/>
  <c r="A3" i="10"/>
  <c r="A3" i="9"/>
  <c r="A3" i="8"/>
  <c r="A3" i="7"/>
  <c r="A4" i="6"/>
  <c r="A3" i="6"/>
  <c r="A4" i="5"/>
  <c r="A3" i="5"/>
  <c r="A4" i="4"/>
  <c r="A3" i="4"/>
  <c r="A4" i="3"/>
  <c r="A3" i="3"/>
  <c r="A4" i="2"/>
  <c r="A3" i="2"/>
  <c r="A4" i="1"/>
  <c r="A3" i="1"/>
</calcChain>
</file>

<file path=xl/sharedStrings.xml><?xml version="1.0" encoding="utf-8"?>
<sst xmlns="http://schemas.openxmlformats.org/spreadsheetml/2006/main" count="1840" uniqueCount="617">
  <si>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</si>
  <si>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</si>
  <si>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</si>
  <si>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</si>
  <si>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</si>
  <si>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</si>
  <si>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</si>
  <si>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</si>
  <si>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</si>
  <si>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</si>
  <si>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</si>
  <si>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</si>
  <si>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</si>
  <si>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</si>
  <si>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</si>
  <si>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</si>
  <si>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</si>
  <si>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</si>
  <si>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</si>
  <si>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</si>
  <si>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</si>
  <si>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</si>
  <si>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</si>
  <si>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</si>
  <si>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</si>
  <si>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</si>
  <si>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</si>
  <si>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</si>
  <si>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</si>
  <si>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</si>
  <si>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</si>
  <si>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</si>
  <si>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</si>
  <si>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</si>
  <si>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</si>
  <si>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</si>
  <si>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</si>
  <si>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</si>
  <si>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</si>
  <si>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</si>
  <si>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</si>
  <si>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</si>
  <si>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</si>
  <si>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</si>
  <si>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</si>
  <si>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</si>
  <si>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</si>
  <si>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</si>
  <si>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</si>
  <si>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</si>
  <si>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</si>
  <si>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</si>
  <si>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</si>
  <si>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</si>
  <si>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</si>
  <si>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</si>
  <si>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</si>
  <si>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</si>
  <si>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</si>
  <si>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</si>
  <si>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</si>
  <si>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</si>
  <si>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</si>
  <si>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</si>
  <si>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</si>
  <si>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</si>
  <si>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</si>
  <si>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</si>
  <si>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</si>
  <si>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105047</t>
  </si>
  <si>
    <t>西山区团结龙潭中心学校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</si>
  <si>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</si>
  <si>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</si>
  <si>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</si>
  <si>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</si>
  <si>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</si>
  <si>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</si>
  <si>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</si>
  <si>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</si>
  <si>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</si>
  <si>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</si>
  <si>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</si>
  <si>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</si>
  <si>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</si>
  <si>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</si>
  <si>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</si>
  <si>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</si>
  <si>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</si>
  <si>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</si>
  <si>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</si>
  <si>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</si>
  <si>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</si>
  <si>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</si>
  <si>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</si>
  <si>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</si>
  <si>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</si>
  <si>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</si>
  <si>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</si>
  <si>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</si>
  <si>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</si>
  <si>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</si>
  <si>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</si>
  <si>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</si>
  <si>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2050202</t>
  </si>
  <si>
    <t>小学教育</t>
  </si>
  <si>
    <t>20507</t>
  </si>
  <si>
    <t>特殊教育</t>
  </si>
  <si>
    <t>2050701</t>
  </si>
  <si>
    <t>特殊学校教育</t>
  </si>
  <si>
    <t>20509</t>
  </si>
  <si>
    <t>教育费附加安排的支出</t>
  </si>
  <si>
    <t>2050901</t>
  </si>
  <si>
    <t>农村中小学校舍建设</t>
  </si>
  <si>
    <t>2050999</t>
  </si>
  <si>
    <t>其他教育费附加安排的支出</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</si>
  <si>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</si>
  <si>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</si>
  <si>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</si>
  <si>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</si>
  <si>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</si>
  <si>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</si>
  <si>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</si>
  <si>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</si>
  <si>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</si>
  <si>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</si>
  <si>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</si>
  <si>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</si>
  <si>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</si>
  <si>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</si>
  <si>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</si>
  <si>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</si>
  <si>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</si>
  <si>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</si>
  <si>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</si>
  <si>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</si>
  <si>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</si>
  <si>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</si>
  <si>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</si>
  <si>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</si>
  <si>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</si>
  <si>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</si>
  <si>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</si>
  <si>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</si>
  <si>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</si>
  <si>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</si>
  <si>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</si>
  <si>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</si>
  <si>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</si>
  <si>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</si>
  <si>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</si>
  <si>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</si>
  <si>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</si>
  <si>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</si>
  <si>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</si>
  <si>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</si>
  <si>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</si>
  <si>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</si>
  <si>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</si>
  <si>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</si>
  <si>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</si>
  <si>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</si>
  <si>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</si>
  <si>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</si>
  <si>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</si>
  <si>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</si>
  <si>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</si>
  <si>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</si>
  <si>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</si>
  <si>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</si>
  <si>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</si>
  <si>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</si>
  <si>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</si>
  <si>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</si>
  <si>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</si>
  <si>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</si>
  <si>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</si>
  <si>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</si>
  <si>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</si>
  <si>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</si>
  <si>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</si>
  <si>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</si>
  <si>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</si>
  <si>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</si>
  <si>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</si>
  <si>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</si>
  <si>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</si>
  <si>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</si>
  <si>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</si>
  <si>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</si>
  <si>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本部门无“三公”经费预算支出，此表无数据。</t>
  </si>
  <si>
    <t>预算04表</t>
  </si>
  <si>
    <t>单位名称：西山区团结龙潭中心学校</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</si>
  <si>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</si>
  <si>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</si>
  <si>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</si>
  <si>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</si>
  <si>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</si>
  <si>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</si>
  <si>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</si>
  <si>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</si>
  <si>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</si>
  <si>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</si>
  <si>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</si>
  <si>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</si>
  <si>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</si>
  <si>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</si>
  <si>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</si>
  <si>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</si>
  <si>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</si>
  <si>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</si>
  <si>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昆明市西山区教育体育局</t>
  </si>
  <si>
    <t>530112210000000005252</t>
  </si>
  <si>
    <t>养老保险</t>
  </si>
  <si>
    <t>30108</t>
  </si>
  <si>
    <t>机关事业单位基本养老保险缴费</t>
  </si>
  <si>
    <t>基本医疗保险（事业）</t>
  </si>
  <si>
    <t>30110</t>
  </si>
  <si>
    <t>职工基本医疗保险缴费</t>
  </si>
  <si>
    <t>公务员医疗统筹</t>
  </si>
  <si>
    <t>30111</t>
  </si>
  <si>
    <t>公务员医疗补助缴费</t>
  </si>
  <si>
    <t>失业保险</t>
  </si>
  <si>
    <t>30112</t>
  </si>
  <si>
    <t>其他社会保障缴费</t>
  </si>
  <si>
    <t>工伤保险</t>
  </si>
  <si>
    <t>重特病医疗统筹</t>
  </si>
  <si>
    <t>530112241100002474386</t>
  </si>
  <si>
    <t>学前教育生均公用经费</t>
  </si>
  <si>
    <t>30201</t>
  </si>
  <si>
    <t>办公费</t>
  </si>
  <si>
    <t>区属学校、幼儿园党建经费</t>
  </si>
  <si>
    <t>教育部门培训费</t>
  </si>
  <si>
    <t>30216</t>
  </si>
  <si>
    <t>培训费</t>
  </si>
  <si>
    <t>教育部门福利费</t>
  </si>
  <si>
    <t>30229</t>
  </si>
  <si>
    <t>福利费</t>
  </si>
  <si>
    <t>530112231100001449215</t>
  </si>
  <si>
    <t>离退休人员福利费</t>
  </si>
  <si>
    <t>530112231100001303740</t>
  </si>
  <si>
    <t>遗属补助</t>
  </si>
  <si>
    <t>30305</t>
  </si>
  <si>
    <t>生活补助</t>
  </si>
  <si>
    <t>530112210000000005250</t>
  </si>
  <si>
    <t>事业基本工资</t>
  </si>
  <si>
    <t>30101</t>
  </si>
  <si>
    <t>基本工资</t>
  </si>
  <si>
    <t>事业津贴补贴</t>
  </si>
  <si>
    <t>30102</t>
  </si>
  <si>
    <t>津贴补贴</t>
  </si>
  <si>
    <t>山区学校乡镇补贴</t>
  </si>
  <si>
    <t>事业乡镇岗位补贴</t>
  </si>
  <si>
    <t>530112231100001449212</t>
  </si>
  <si>
    <t>事业年终一次性奖金</t>
  </si>
  <si>
    <t>30103</t>
  </si>
  <si>
    <t>奖金</t>
  </si>
  <si>
    <t>奖励性绩效工资</t>
  </si>
  <si>
    <t>30107</t>
  </si>
  <si>
    <t>绩效工资</t>
  </si>
  <si>
    <t>基础性绩效工资</t>
  </si>
  <si>
    <t>电费</t>
  </si>
  <si>
    <t>30206</t>
  </si>
  <si>
    <t>差旅费</t>
  </si>
  <si>
    <t>30211</t>
  </si>
  <si>
    <t>530112210000000005253</t>
  </si>
  <si>
    <t>30113</t>
  </si>
  <si>
    <t>530112231100001449213</t>
  </si>
  <si>
    <t>残疾人就业保障金</t>
  </si>
  <si>
    <t>30299</t>
  </si>
  <si>
    <t>其他商品和服务支出</t>
  </si>
  <si>
    <t>事业政府综合目标奖</t>
  </si>
  <si>
    <t>事业绩效奖励（2017提高部分）</t>
  </si>
  <si>
    <t>退休人员生活补助</t>
  </si>
  <si>
    <t>530112231100001303739</t>
  </si>
  <si>
    <t>退休人员公用经费</t>
  </si>
  <si>
    <t>530112241100002474385</t>
  </si>
  <si>
    <t>教育部门临聘人员工资</t>
  </si>
  <si>
    <t>30199</t>
  </si>
  <si>
    <t>其他工资福利支出</t>
  </si>
  <si>
    <t>教育部门临聘人员保险</t>
  </si>
  <si>
    <t>530112210000000005260</t>
  </si>
  <si>
    <t>事业工会经费</t>
  </si>
  <si>
    <t>30228</t>
  </si>
  <si>
    <t>工会经费</t>
  </si>
  <si>
    <t>预算05-1表</t>
  </si>
  <si>
    <t>项目分类</t>
  </si>
  <si>
    <t>项目单位</t>
  </si>
  <si>
    <t>经济科目编码</t>
  </si>
  <si>
    <t>经济科目名称</t>
  </si>
  <si>
    <t>本年拨款</t>
  </si>
  <si>
    <t>其中：本次下达</t>
  </si>
  <si>
    <t>专项业务类</t>
  </si>
  <si>
    <t>530112231100001327862</t>
  </si>
  <si>
    <t>西山区校园人防建设项目补助经费</t>
  </si>
  <si>
    <t>30227</t>
  </si>
  <si>
    <t>委托业务费</t>
  </si>
  <si>
    <t>530112231100001328981</t>
  </si>
  <si>
    <t>幼儿园运转补助经费</t>
  </si>
  <si>
    <t>30226</t>
  </si>
  <si>
    <t>劳务费</t>
  </si>
  <si>
    <t>民生类</t>
  </si>
  <si>
    <t>530112241100003049883</t>
  </si>
  <si>
    <t>学前教育家庭经济困难学生补助经费</t>
  </si>
  <si>
    <t>30308</t>
  </si>
  <si>
    <t>助学金</t>
  </si>
  <si>
    <t>530112241100002473282</t>
  </si>
  <si>
    <t>义务教育家庭经济困难学生生活补助经费</t>
  </si>
  <si>
    <t>530112241100002473283</t>
  </si>
  <si>
    <t>农村义务教育学生营养改善计划补助资金</t>
  </si>
  <si>
    <t>530112241100002473293</t>
  </si>
  <si>
    <t>城乡小学生均公用经费</t>
  </si>
  <si>
    <t>530112241100002473296</t>
  </si>
  <si>
    <t>特殊教育补助经费</t>
  </si>
  <si>
    <t>530112241100002473299</t>
  </si>
  <si>
    <t>100人以下农村小学校点补充公用经费</t>
  </si>
  <si>
    <t>530112241100002473311</t>
  </si>
  <si>
    <t>西山区营养改善计划及寄宿制学校后勤服务补助经费</t>
  </si>
  <si>
    <t>事业发展类</t>
  </si>
  <si>
    <t>学校食堂食材采购资金</t>
  </si>
  <si>
    <t>530112231100001804694</t>
  </si>
  <si>
    <t>薄改环节能力提升改造项目</t>
  </si>
  <si>
    <t>30213</t>
  </si>
  <si>
    <t>维修（护）费</t>
  </si>
  <si>
    <t>530112231100002035645</t>
  </si>
  <si>
    <t>2025年秋季学期课后服务收入资金</t>
  </si>
  <si>
    <t>预算05-2表</t>
  </si>
  <si>
    <t>项目年度绩效目标</t>
  </si>
  <si>
    <t>一级指标</t>
  </si>
  <si>
    <t>二级指标</t>
  </si>
  <si>
    <t>三级指标</t>
  </si>
  <si>
    <t>指标性质</t>
  </si>
  <si>
    <t>指标值</t>
  </si>
  <si>
    <t>度量单位</t>
  </si>
  <si>
    <t>指标属性</t>
  </si>
  <si>
    <t>指标内容</t>
  </si>
  <si>
    <t>完成学校食堂扩建工程。团结龙潭中心学校食堂扩建工程，计划扩建一栋二层餐厅，扩建面积约521.18m2,缓解师生就餐难题；计划于本年度完成项目及支付。</t>
  </si>
  <si>
    <t>产出指标</t>
  </si>
  <si>
    <t>数量指标</t>
  </si>
  <si>
    <t>工程总量</t>
  </si>
  <si>
    <t>&gt;=</t>
  </si>
  <si>
    <t>521.8</t>
  </si>
  <si>
    <t>平方米</t>
  </si>
  <si>
    <t>定量指标</t>
  </si>
  <si>
    <t>反映新建、改造、修缮工程量完成情况。</t>
  </si>
  <si>
    <t>质量指标</t>
  </si>
  <si>
    <t>安全事故发生率</t>
  </si>
  <si>
    <t>&lt;=</t>
  </si>
  <si>
    <t>%</t>
  </si>
  <si>
    <t>反映工程实施期间的安全目标。</t>
  </si>
  <si>
    <t>竣工验收合格率</t>
  </si>
  <si>
    <t>95</t>
  </si>
  <si>
    <t>反映项目验收情况。
竣工验收合格率=（验收合格单元工程数量/完工单元工程总数）×100%。</t>
  </si>
  <si>
    <t>设计变更率</t>
  </si>
  <si>
    <t>反映项目设计变更情况。
设计变更率=（项目变更金额/项目总预算金额）*00%。</t>
  </si>
  <si>
    <t>时效指标</t>
  </si>
  <si>
    <t>计划完工率</t>
  </si>
  <si>
    <t>100</t>
  </si>
  <si>
    <t>反映工程按计划完工情况。
计划完工率=实际完成工程项目个数/按计划应完成项目个数。</t>
  </si>
  <si>
    <t>效益指标</t>
  </si>
  <si>
    <t>社会效益</t>
  </si>
  <si>
    <t>综合使用率</t>
  </si>
  <si>
    <t>反映设施建成后的利用、使用的情况。
综合使用率=（投入使用的基础建设工程建设内容/完成建设内容）*100%</t>
  </si>
  <si>
    <t>受益人群覆盖率</t>
  </si>
  <si>
    <t>反映项目设计受益人群或地区的实现情况。
受益人群覆盖率=（实际实现受益人群数/计划实现受益人群数）*100%</t>
  </si>
  <si>
    <t>可持续影响</t>
  </si>
  <si>
    <t>使用年限</t>
  </si>
  <si>
    <t>=</t>
  </si>
  <si>
    <t>75</t>
  </si>
  <si>
    <t>年</t>
  </si>
  <si>
    <t>通过工程设计使用年限反映可持续的效果。</t>
  </si>
  <si>
    <t>满意度指标</t>
  </si>
  <si>
    <t>服务对象满意度</t>
  </si>
  <si>
    <t>受益人群满意度</t>
  </si>
  <si>
    <t>调查人群中对设施建设或设施运行的满意度。
受益人群覆盖率=（调查人群中对设施建设或设施运行的人数/问卷调查人数）*100%</t>
  </si>
  <si>
    <t>1.加强教师队伍建设：努力加强师资队伍建设，探索在教育实践中促进教师专业化成长的方式与策略，引领不同层次的教师跨入实现自我发展、自我创新。着重抓好指导新教师顺利过渡适应期和青年教师的专业发展工作。
2.落实班级精细管理：本年将对班级管理的重点将放在 “精细化”方面：其一，就是要追求精，也就是要把班级管理工作放在十分重要的位置。班长可以根据实际情况，把每一时期的班级工作重点明确一下，也就是说工作中主要要完成的工作有哪些，从而保证管理有了成效；其二，就是指细，也就是要把幼儿班级管理的工作进一步细化，如建立一套可实施的，完整的幼儿班级规章制度，从而保证所有的事情都有章可循；其三，就是化，也就是要以制度的形式，落实班级管理的各项事务，从而保证幼儿遵守这一制度变成一种行为习惯。
3.完善校园文化建设：本年度将在不断扩充幼儿游戏活动场地的同时，还将不断丰富校园文化建设，在整合幼儿园课程特色和园所文化的基础上，拟定以鲁迅先生“植根于爱”的教育思想作为办园宗旨，以“爱—序—习—和”为办园理念，以民族团结教育为办园方向，以儿童文学欣赏教育为办园特色，以习近平主席提出的“四有教师”为团队建设目标。围绕上述校园文化体系，将对幼儿园的软环境做整体规划和重新布置，扎实体现“环境为教育服务”这一理念。
4.加大园所宣传力度：本年度将丰富面对家长开放的途径和内容，要求每一位教师每周在家长群里发2个孩子在园参加各种活动的视频，同时针对防疫期间家长不能进入园所，无法看到“家长园地”的内容，教师把教学进度、教学内容、一周食谱等内容及时发送至家长群，最大程度呈现幼儿在园的方方面面，让家长更加真实地了解孩子在园的生活学习情况。同时将加强信息宣传工作，畅通宣传途径，成立以园长为组长的宣传小组，采集、撰写行政、党建、班组、亲子等多种形式的活动信息，在幼儿园公众号上积极发布，同时积极投稿各级媒体，保证活动简讯数量和质量都能递增。同时要做好资料汇编工作。</t>
  </si>
  <si>
    <t>临聘任教职工人数</t>
  </si>
  <si>
    <t>1.00</t>
  </si>
  <si>
    <t>人</t>
  </si>
  <si>
    <t>按幼儿园工作发展需要录用临时聘用劳务派遣</t>
  </si>
  <si>
    <t>保障教育教学正常运转</t>
  </si>
  <si>
    <t>月</t>
  </si>
  <si>
    <t>定性指标</t>
  </si>
  <si>
    <t>园工作计划、教师教育教学计划。</t>
  </si>
  <si>
    <t>临聘任教职工工资发放人数</t>
  </si>
  <si>
    <t>按幼儿园工作发展需要聘用临时工</t>
  </si>
  <si>
    <t>按预算执行进度完成保障教育教学运转</t>
  </si>
  <si>
    <t>园工作计划教师教育教学计划</t>
  </si>
  <si>
    <t>成本指标</t>
  </si>
  <si>
    <t>经济成本指标</t>
  </si>
  <si>
    <t>30600</t>
  </si>
  <si>
    <t>元</t>
  </si>
  <si>
    <t>反映本年度工资支出总额</t>
  </si>
  <si>
    <t>幼儿家长对政策的知晓度</t>
  </si>
  <si>
    <t>家长对政策的知晓度及问卷调查</t>
  </si>
  <si>
    <t>全体教职工对政策的知晓度</t>
  </si>
  <si>
    <t>职工对政策的知晓度</t>
  </si>
  <si>
    <t>幼儿园教育教学</t>
  </si>
  <si>
    <t>所</t>
  </si>
  <si>
    <t>按园工作计划、教师教育教学计划</t>
  </si>
  <si>
    <t>教师</t>
  </si>
  <si>
    <t>2023年园工作计划</t>
  </si>
  <si>
    <t>家长</t>
  </si>
  <si>
    <t>学校严格按进度组织实施，严格按照《云南省市财政支出预算执行进度考核办法》（云财预【2017】92号）文件规定，切实加快支出进度、加强资金管理、提高资金使用效益。形成“用钱必问效、无效必问责”的工作常态、确实提高财政资金使用效益。在本年11月内达到支出100%进度要求。
严格按照《云南省财政厅  云南省教育厅关于印发云南省城乡义务教育学校公用经费管理办法的通知》（云财教【2017】388号）文件的规定，按学校年度公用经费预算总额10%安排教师培训费、专项用于教师相关支出，其中、参加培训的差旅费等支出的开支标准按照区有关规定执行。实现城乡义务教育在更高层次的均衡发展，促进教育公平、提高教育质量，促进基本公共服务均等化，构建社会主义和谐社会，建设人力资源强国。</t>
  </si>
  <si>
    <t>小学阶段应补助人数</t>
  </si>
  <si>
    <t>900</t>
  </si>
  <si>
    <t>小学阶段应补助人数，</t>
  </si>
  <si>
    <t>寄宿生应补助人数</t>
  </si>
  <si>
    <t>66</t>
  </si>
  <si>
    <t>补助范围占在校学生数比例</t>
  </si>
  <si>
    <t>教师培训费占学校年度公用经费的比例</t>
  </si>
  <si>
    <t>补助资金当年到位率</t>
  </si>
  <si>
    <t>117504</t>
  </si>
  <si>
    <t>补助标准：720元/人、寄宿生300元/人，其中中央占80%，省级占4%，市级占3.2%，区级占12.8%</t>
  </si>
  <si>
    <t>九年义务教育巩固率</t>
  </si>
  <si>
    <t>93</t>
  </si>
  <si>
    <t>补助对象政策的知晓度</t>
  </si>
  <si>
    <t>义务教育免费年限</t>
  </si>
  <si>
    <t>学生满意度</t>
  </si>
  <si>
    <t>家长满意度</t>
  </si>
  <si>
    <t>我校本年度将计划按照特殊教育学校和随班就读残疾学生生均公用经费拨款标准按照6000元/生.年执行，保障学校正常运转，不因资金短缺而影响学校正常的教育教学秩序，残疾学生入学率逐步提高。2025年，将计划组织教师开展特殊教育知识培训，开展送教上门相关工作。保证我校特殊教育儿童教育正常，顺利开展。</t>
  </si>
  <si>
    <t>补助人数</t>
  </si>
  <si>
    <t>补助人数*6000*12.8%</t>
  </si>
  <si>
    <t>开展送教上门活动次数</t>
  </si>
  <si>
    <t>次</t>
  </si>
  <si>
    <t>反应开展送教上门活动次数</t>
  </si>
  <si>
    <t>教师特殊教育教学水平</t>
  </si>
  <si>
    <t>提升</t>
  </si>
  <si>
    <t>年度</t>
  </si>
  <si>
    <t>反应教师特殊教育教学水平</t>
  </si>
  <si>
    <t>补助人数覆盖率</t>
  </si>
  <si>
    <t>反应补助人数覆盖率</t>
  </si>
  <si>
    <t>完成时间</t>
  </si>
  <si>
    <t>按时间完成</t>
  </si>
  <si>
    <t>6000</t>
  </si>
  <si>
    <t>元/人</t>
  </si>
  <si>
    <t>补助标准</t>
  </si>
  <si>
    <t>保障残疾儿童正常入学</t>
  </si>
  <si>
    <t>反应残疾儿童入学率</t>
  </si>
  <si>
    <t>残疾儿童义务教育年限</t>
  </si>
  <si>
    <t>90</t>
  </si>
  <si>
    <t>学校计划委托保安公司对我校8名保安人员进行业务培训，工资待遇发放工作。通过强化人防建设，建立业务素质过硬的保安队伍，消除校园安全隐患，构建和谐校园，为学生提供一个优质安全的校园环境，确保学生健康成长。</t>
  </si>
  <si>
    <t>工资发放人数</t>
  </si>
  <si>
    <t>人(人次、家)</t>
  </si>
  <si>
    <t>反映获补助人员、企业的数量情况，也适用补贴、资助等形式的补助。</t>
  </si>
  <si>
    <t>增设安保覆盖情况</t>
  </si>
  <si>
    <t xml:space="preserve">反映增设安保覆盖率。
</t>
  </si>
  <si>
    <t>提升业务素质</t>
  </si>
  <si>
    <t>反映安保人员业务素质的提升</t>
  </si>
  <si>
    <t>发放及时率</t>
  </si>
  <si>
    <t>反映发放单位及时发放补助资金的情况。
发放及时率=在时限内发放资金/应发放资金*100%</t>
  </si>
  <si>
    <t>370800</t>
  </si>
  <si>
    <t>反映该项目本年发放资金总额</t>
  </si>
  <si>
    <t>经济效益</t>
  </si>
  <si>
    <t>公办补助标准</t>
  </si>
  <si>
    <t>4050</t>
  </si>
  <si>
    <t>元/人*月</t>
  </si>
  <si>
    <t>反映补助标准。</t>
  </si>
  <si>
    <t>政策知晓率</t>
  </si>
  <si>
    <t>反映补助政策的宣传效果情况。
政策知晓率=调查中补助政策知晓人数/调查总人数*100%</t>
  </si>
  <si>
    <t>受益对象满意度</t>
  </si>
  <si>
    <t>反映获补助受益对象的满意程度。</t>
  </si>
  <si>
    <t>通过专项经费保障食宿管理人员的工资，解决学校在食宿管理方面的问题。保障农村寄宿制学校中小学生的食宿安全。</t>
  </si>
  <si>
    <t>反映补助人数</t>
  </si>
  <si>
    <t>补助范围占后勤工作人员比例</t>
  </si>
  <si>
    <t>反映补助人数覆盖率</t>
  </si>
  <si>
    <t>年内完成农村寄宿制学校食宿管理人员的工资给付</t>
  </si>
  <si>
    <t>'2024年12月底前</t>
  </si>
  <si>
    <t>反映完成时限</t>
  </si>
  <si>
    <t>每个月工资拨付</t>
  </si>
  <si>
    <t>每月月底前</t>
  </si>
  <si>
    <t>号</t>
  </si>
  <si>
    <t>661308</t>
  </si>
  <si>
    <t>反映该项目本年度总成本。</t>
  </si>
  <si>
    <t>社会成本指标</t>
  </si>
  <si>
    <t>2550</t>
  </si>
  <si>
    <t>反映该项目本年度人均月成本成本。</t>
  </si>
  <si>
    <t>增加了农村地区的就业率，保障了农村寄宿制学校学生的安全，改善了学校的办学条件。</t>
  </si>
  <si>
    <t>改善办学条件、保障学生安全</t>
  </si>
  <si>
    <t>反映办学条件改善情况</t>
  </si>
  <si>
    <t>健全了农村寄宿制学校食宿管理方面的长效机制，有利于学校的持续健康发展。</t>
  </si>
  <si>
    <t>学校持续发展</t>
  </si>
  <si>
    <t>反映学校发展情况</t>
  </si>
  <si>
    <t>反映服务对象的满意程度。</t>
  </si>
  <si>
    <t>根据《昆明市学前教育家庭经济困难儿童资助管理办法》的通知（昆教规[2019]1号）、昆明市财政局 昆明市教育体育局关于下达2024年学前教育家庭经济困难学生资助中央省级和市级资金的通知昆财教〔2024〕81号等文件精神，以300元/生.学年的标准，完成我校2025学年学前教育阶段家庭经济困难儿童进行资助。</t>
  </si>
  <si>
    <t>资助人数</t>
  </si>
  <si>
    <t>20</t>
  </si>
  <si>
    <t>按照资助人数占在校生的比例结合实际情况调整资助人数，学前教育家庭经济困难儿童资助标准为300元/生/年，中央资金80%、省级资金4%、市级资金3.2%、区级资金12.8%。</t>
  </si>
  <si>
    <t>资助人数占在园幼儿数比例</t>
  </si>
  <si>
    <t>30</t>
  </si>
  <si>
    <t>建档立卡学生全覆盖</t>
  </si>
  <si>
    <t>补助资金及时、足额到位</t>
  </si>
  <si>
    <t>项目完成进度</t>
  </si>
  <si>
    <t>项目春季、秋季学期期末前完成资助名单上报及资金发放</t>
  </si>
  <si>
    <t>768</t>
  </si>
  <si>
    <t>资助标准300元/生.学年，预算资助人数20人，资金占比：中央承担80%、省级承担4%、市级承担3.2%、区级资金12.8%</t>
  </si>
  <si>
    <t>保障补助对象政策的知晓度</t>
  </si>
  <si>
    <t>提高困难儿童入园率</t>
  </si>
  <si>
    <t>困难儿童入园率提高到95%以上</t>
  </si>
  <si>
    <t>切实落实资助政策</t>
  </si>
  <si>
    <t>根据《昆明市城乡义务教育阶段寄宿学生生活费补助资金管理办法》义务教育家庭经济困难学生生活补助标椎为：宿制家庭经济困难学生小学1000元/ 生.学年，初中1250元/生.学年；非寄宿制建档立卡等四类家庭经济困难学生小学500元/生.学年，初中625元/生.学年；按照中央承担50%、省级承担10%、市级承担*8%、区级承担32%的比率资助义务教育阶段在籍在校的家庭经济困难学生。</t>
  </si>
  <si>
    <t>小学寄宿制资助人数</t>
  </si>
  <si>
    <t>脱贫家庭学生等四类家庭经济困难学生全覆盖，小学寄宿制资助标椎为1000元/生/学年，补助资金由中央、省级、市级和县区共同承担，其中中央承担50%、省级承担10%、市级承担*8%、区级资金32%。</t>
  </si>
  <si>
    <t>小学非寄宿制资助人数</t>
  </si>
  <si>
    <t>156</t>
  </si>
  <si>
    <t>脱贫家庭学生等四类家庭经济困难学生全覆盖，小学非寄宿制资助标椎为500元/生/学年，补助资金由中央、省级、市级和县区共同承担，其中中央承担50%、省级承担10%、市级承担*8%、区级资金32%。</t>
  </si>
  <si>
    <t>脱贫家庭学生覆盖率</t>
  </si>
  <si>
    <t>根据政策要求，脱贫家庭学生覆盖率达到100</t>
  </si>
  <si>
    <t>发放及时率在时限内发放资金/应发放资金*100%</t>
  </si>
  <si>
    <t>寄宿小1000元，中1250元；非寄宿小500元，中625元</t>
  </si>
  <si>
    <t>元/人年</t>
  </si>
  <si>
    <t>小学寄宿制资助标椎为1000元/生/学年，初中寄宿制资助标椎为1250元/生/学年，小学非寄宿制资助标椎为500元/生/学年，初中非寄宿制资助标椎为625元/生/学年，补助资金由中央、省级、市级和县区共同承担，其中中央承担50%、省级承担10%、市级承担*8%、区级资金32%。</t>
  </si>
  <si>
    <t>保障补助对象政策的知晓度100%</t>
  </si>
  <si>
    <t>九年义务教育巩固率达到93%以上</t>
  </si>
  <si>
    <t>受助学生满意度</t>
  </si>
  <si>
    <t>资助对象的满意程度高，切实落实资助政策</t>
  </si>
  <si>
    <t>家长的满意程度高，切实落实资助政策</t>
  </si>
  <si>
    <t>按在校学生数及时足额下达补助资金，切实提高村小学和教学点运转水平，加强教师培训力度，提高教育质量，办成学生及家长满意的学校。根据支付进度要求合理安排资金的支付，做好支付计划，资金的支付要符合经费管理规定，按时完成支出进度，提高资金的使用效益。</t>
  </si>
  <si>
    <t>寄宿生补助人数</t>
  </si>
  <si>
    <t>补助人数：学生64人、寄宿生20人，标准：720元/人、寄宿生300元/人，其中中央占80%，省级占4%，市级占3.2%，区级占12.8%</t>
  </si>
  <si>
    <t>64</t>
  </si>
  <si>
    <t>补助标准达标率</t>
  </si>
  <si>
    <t>按时完成资金支付进度</t>
  </si>
  <si>
    <t>支出进度：3月达到20%、4月达到35%、5月达到50%，6月达到60%、7月达到67%，8月达到74%、9月达到80%，10月达到90%，11月达到100%。</t>
  </si>
  <si>
    <t>5898.24</t>
  </si>
  <si>
    <t>教师培训费不低于学校年度公用经费总额的10%</t>
  </si>
  <si>
    <t>补助对象对政策的知晓度</t>
  </si>
  <si>
    <t>群众满意度</t>
  </si>
  <si>
    <t>80</t>
  </si>
  <si>
    <t>2024年度，在碧鸡、海口、团结地区的15所学校（共计31个校点）实施农村义务教育学生营养改善计划，预计受益学生人数10739人。以农村义务教育学生营养改善计划实名制信息系统中实绩享受营养改善计划政策的学生人数为依据，按时、足额下达农村义务教育营养改善计划地方试点县资金。按照《关于提高农村义务教育学营养改善计划补助标准的紧急通知》（昆学生营养办〔2014〕4号）、教育部等十五部门关于印发《农村义务教育学生营养改善计划实施细则》等五个配套文件的通知、《财政部财政部教育部关于深入实施农村义务教育营养改善计划的通知》（财教〔2021〕174号）等文件要求，农村义务教育营养改善计划地方试点县拨款标准按照每生每天5元标准执行，资金全部由财政资金承担，全年按照教育部等十五部门关于印发《农村义务教育学生营养改善计划实施细则》等五个配套文件的通知、《昆明市西山区人民政府关于印发西山区农村义务教育学生营养改善计划实施方案的通知》（西政发〔2012〕22号）等文件要求，确保我区农村地区义务教育阶段在校学生全部纳入政策实施范围，持续改善我区农村义务教育阶段学生营养状况，不断提高农村学生健康水平。</t>
  </si>
  <si>
    <t>满分10分，扣完为止</t>
  </si>
  <si>
    <t>补助资金到位率</t>
  </si>
  <si>
    <t>满分20分，扣完为止</t>
  </si>
  <si>
    <t>2024年度工作实施时间</t>
  </si>
  <si>
    <t>满分10分，2022年春季学期完成50%得5分，每少10个百分点扣1分；秋季学期完成剩下的50%得5分，每少10个百分点扣1分。</t>
  </si>
  <si>
    <t>48200</t>
  </si>
  <si>
    <t>反应本单位资金预算总额</t>
  </si>
  <si>
    <t>补助对象对政策的知晓率</t>
  </si>
  <si>
    <t>满分15分，扣完为止</t>
  </si>
  <si>
    <t>学生及家长满意度</t>
  </si>
  <si>
    <t>85</t>
  </si>
  <si>
    <t>完成学校食堂食材采购</t>
  </si>
  <si>
    <t>获补对象数</t>
  </si>
  <si>
    <t>代收费资金利用率</t>
  </si>
  <si>
    <t>为切实提升学校育人水平,进一步做好我区义务教育阶段学校课后服务工作(以下简称“课后服务”),努力办好人民满意的教育,结合我校实际,
科学制定工作方案。各校要充分认识推进校内课后服务工
作的重要意义,科学合理制定工作方案,将午间服务(含午餐、
午休或午自习)、下午放学后服务和晚自习时间统一纳入课后服
务管理,确保学校课后服务全覆盖和有需求的学生全覆盖。</t>
  </si>
  <si>
    <t>在校实际学生人数（除去文件要求减免学生）</t>
  </si>
  <si>
    <t>和每学期学籍匹配</t>
  </si>
  <si>
    <t>收取课后服务费学员的名单参照学籍标准</t>
  </si>
  <si>
    <t>完成年度课后服务工作计划，保障全部参加课后服务,课后服务时间全部达标</t>
  </si>
  <si>
    <t>年初制定的工作计划</t>
  </si>
  <si>
    <t>在计划内完成</t>
  </si>
  <si>
    <t>有效解决家长接送问题；有效解决学生学业及全方面发展。促进学生全面发展</t>
  </si>
  <si>
    <t>受益学生人数</t>
  </si>
  <si>
    <t>人次</t>
  </si>
  <si>
    <t>学校原则上每周5天都要开展课后服
执行减免政策,对家
庭经济困难学生和涉农街道办事处寄宿制学校学生免收费,
务。下午课后服务结束时间原则上不早于当地正常下班时间</t>
  </si>
  <si>
    <t>家长及学生满意度</t>
  </si>
  <si>
    <t>助推学生过重
作业负担和校外培训负担、家庭教育支出和家长精力负担明显
减轻。</t>
  </si>
  <si>
    <t>预算06表</t>
  </si>
  <si>
    <t>政府性基金预算支出预算表</t>
  </si>
  <si>
    <t>政府性基金预算支出</t>
  </si>
  <si>
    <t>本部门无政府基金支出，此表无数据。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</si>
  <si>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</si>
  <si>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</si>
  <si>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</si>
  <si>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</si>
  <si>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</si>
  <si>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</si>
  <si>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</si>
  <si>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</si>
  <si>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</si>
  <si>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</si>
  <si>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</si>
  <si>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一般公用经费支出</t>
  </si>
  <si>
    <t>服务类采购计划（教师培训费）</t>
  </si>
  <si>
    <t>服务</t>
  </si>
  <si>
    <t>项</t>
  </si>
  <si>
    <t>西山区校园人防建设项目</t>
  </si>
  <si>
    <t>安全服务</t>
  </si>
  <si>
    <t>后勤物业服务统一采购计划</t>
  </si>
  <si>
    <t>食堂工作人员服务类采购</t>
  </si>
  <si>
    <t>宿管人员服务采购</t>
  </si>
  <si>
    <t>学校学生生均公用经费</t>
  </si>
  <si>
    <t>服务类采购计划（培训费）</t>
  </si>
  <si>
    <t>服务类采购项目</t>
  </si>
  <si>
    <t>2025年货物类采购计划</t>
  </si>
  <si>
    <t>货物类</t>
  </si>
  <si>
    <t>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</si>
  <si>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</si>
  <si>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</si>
  <si>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</si>
  <si>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</si>
  <si>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</si>
  <si>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</si>
  <si>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</si>
  <si>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</si>
  <si>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本部门无政府购买服务预算支出，此表无数据。</t>
  </si>
  <si>
    <t>预算09-1表</t>
  </si>
  <si>
    <t>单位名称（项目）</t>
  </si>
  <si>
    <t>地区</t>
  </si>
  <si>
    <t>本部门无对下转移支付预算，此表无数据。</t>
  </si>
  <si>
    <t>预算09-2表</t>
  </si>
  <si>
    <t xml:space="preserve">预算10表
</t>
  </si>
  <si>
    <t>资产类别</t>
  </si>
  <si>
    <t>资产分类代码.名称</t>
  </si>
  <si>
    <t>资产名称</t>
  </si>
  <si>
    <t>计量单位</t>
  </si>
  <si>
    <t>财政部门批复数（元）</t>
  </si>
  <si>
    <t>单价</t>
  </si>
  <si>
    <t>金额</t>
  </si>
  <si>
    <t>本部门无新增资产配，此表无数据。</t>
  </si>
  <si>
    <t>预算11表</t>
  </si>
  <si>
    <t>上级补助</t>
  </si>
  <si>
    <t>本部门无上级补助项目，此表无数据。</t>
  </si>
  <si>
    <t>预算12表</t>
  </si>
  <si>
    <t>项目级次</t>
  </si>
  <si>
    <t>311 专项业务类</t>
  </si>
  <si>
    <t>本级</t>
  </si>
  <si>
    <t>312 民生类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</si>
</sst>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yyyy\-mm\-dd\ hh:mm:ss"/>
    <numFmt numFmtId="179" formatCode="yyyy\-mm\-dd"/>
    <numFmt numFmtId="180" formatCode="#,##0.00;\-#,##0.00;;@"/>
    <numFmt numFmtId="181" formatCode="hh:mm:ss"/>
    <numFmt numFmtId="182" formatCode="#,##0;\-#,##0;;@"/>
  </numFmts>
  <fonts count="20">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1"/>
      <name val="宋体"/>
      <charset val="134"/>
    </font>
    <font>
      <sz val="10"/>
      <name val="宋体"/>
      <charset val="134"/>
    </font>
    <font>
      <sz val="10"/>
      <color rgb="FF000000"/>
      <name val="Arial"/>
      <family val="2"/>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sz val="11"/>
      <name val="Microsoft Sans Serif"/>
      <charset val="1"/>
    </font>
    <font>
      <b/>
      <sz val="18"/>
      <color rgb="FF000000"/>
      <name val="宋体"/>
      <charset val="134"/>
    </font>
    <font>
      <sz val="9.75"/>
      <color rgb="FF000000"/>
      <name val="SimSun"/>
      <charset val="134"/>
    </font>
    <font>
      <b/>
      <sz val="9"/>
      <color rgb="FF000000"/>
      <name val="宋体"/>
      <charset val="134"/>
    </font>
    <font>
      <sz val="9"/>
      <name val="Microsoft YaHei UI"/>
      <charset val="134"/>
    </font>
    <font>
      <sz val="9"/>
      <name val="宋体"/>
      <charset val="134"/>
      <scheme val="minor"/>
    </font>
  </fonts>
  <fills count="3">
    <fill>
      <patternFill patternType="none"/>
    </fill>
    <fill>
      <patternFill patternType="gray125"/>
    </fill>
    <fill>
      <patternFill patternType="solid">
        <fgColor rgb="FFFFFFFF"/>
        <bgColor indexed="64"/>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D4D4D4"/>
      </left>
      <right style="thin">
        <color rgb="FFD4D4D4"/>
      </right>
      <top style="thin">
        <color rgb="FFD4D4D4"/>
      </top>
      <bottom style="thin">
        <color rgb="FFD4D4D4"/>
      </bottom>
      <diagonal/>
    </border>
    <border>
      <left style="thin">
        <color rgb="FF000000"/>
      </left>
      <right style="thin">
        <color rgb="FF000000"/>
      </right>
      <top style="thin">
        <color auto="1"/>
      </top>
      <bottom style="thin">
        <color rgb="FF000000"/>
      </bottom>
      <diagonal/>
    </border>
  </borders>
  <cellStyleXfs count="10">
    <xf numFmtId="0" fontId="0" fillId="0" borderId="0"/>
    <xf numFmtId="178" fontId="13" fillId="0" borderId="7">
      <alignment horizontal="right" vertical="center"/>
    </xf>
    <xf numFmtId="179" fontId="13" fillId="0" borderId="7">
      <alignment horizontal="right" vertical="center"/>
    </xf>
    <xf numFmtId="10" fontId="13" fillId="0" borderId="7">
      <alignment horizontal="right" vertical="center"/>
    </xf>
    <xf numFmtId="180" fontId="13" fillId="0" borderId="7">
      <alignment horizontal="right" vertical="center"/>
    </xf>
    <xf numFmtId="49" fontId="13" fillId="0" borderId="7">
      <alignment horizontal="left" vertical="center" wrapText="1"/>
    </xf>
    <xf numFmtId="180" fontId="13" fillId="0" borderId="7">
      <alignment horizontal="right" vertical="center"/>
    </xf>
    <xf numFmtId="181" fontId="13" fillId="0" borderId="7">
      <alignment horizontal="right" vertical="center"/>
    </xf>
    <xf numFmtId="182" fontId="13" fillId="0" borderId="7">
      <alignment horizontal="right" vertical="center"/>
    </xf>
    <xf numFmtId="0" fontId="18" fillId="0" borderId="0">
      <alignment vertical="top"/>
      <protection locked="0"/>
    </xf>
  </cellStyleXfs>
  <cellXfs count="290">
    <xf numFmtId="0" fontId="0" fillId="0" borderId="0" xfId="0" applyFont="1" applyBorder="1"/>
    <xf numFmtId="0" fontId="0" fillId="0" borderId="0" xfId="0"/>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7" xfId="0" applyFont="1" applyFill="1" applyBorder="1" applyAlignment="1">
      <alignment horizontal="center" vertical="center"/>
    </xf>
    <xf numFmtId="180" fontId="5" fillId="0" borderId="7" xfId="6" applyFont="1" applyAlignment="1">
      <alignment horizontal="left" vertical="center"/>
    </xf>
    <xf numFmtId="180" fontId="5" fillId="0" borderId="7" xfId="6" applyFont="1">
      <alignment horizontal="right" vertical="center"/>
    </xf>
    <xf numFmtId="0" fontId="2" fillId="2" borderId="7"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protection locked="0"/>
    </xf>
    <xf numFmtId="180" fontId="5" fillId="0" borderId="7" xfId="0" applyNumberFormat="1" applyFont="1" applyBorder="1" applyAlignment="1">
      <alignment horizontal="right" vertical="center"/>
    </xf>
    <xf numFmtId="49" fontId="5" fillId="0" borderId="7" xfId="5" applyFont="1">
      <alignment horizontal="left" vertical="center" wrapText="1"/>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6" fillId="0" borderId="0" xfId="9" applyFont="1" applyAlignment="1" applyProtection="1"/>
    <xf numFmtId="0" fontId="7" fillId="0" borderId="0" xfId="9" applyFont="1" applyAlignment="1" applyProtection="1"/>
    <xf numFmtId="0" fontId="1" fillId="0" borderId="7" xfId="0" applyFont="1" applyFill="1" applyBorder="1" applyAlignment="1" applyProtection="1">
      <alignment horizontal="center" vertical="center"/>
      <protection locked="0"/>
    </xf>
    <xf numFmtId="4" fontId="5" fillId="0" borderId="7" xfId="6" applyNumberFormat="1" applyFont="1" applyFill="1" applyBorder="1">
      <alignment horizontal="right" vertical="center"/>
    </xf>
    <xf numFmtId="0" fontId="8" fillId="0" borderId="0" xfId="0" applyFont="1" applyFill="1" applyBorder="1" applyProtection="1">
      <protection locked="0"/>
    </xf>
    <xf numFmtId="0" fontId="8" fillId="0" borderId="0" xfId="0" applyFont="1" applyFill="1" applyBorder="1"/>
    <xf numFmtId="0" fontId="1" fillId="0" borderId="0"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0" xfId="0" applyFont="1" applyFill="1" applyBorder="1" applyAlignment="1" applyProtection="1">
      <alignment horizontal="right" vertical="center" wrapText="1"/>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7" fillId="0" borderId="0" xfId="9" applyFont="1" applyAlignment="1" applyProtection="1">
      <alignment vertical="center"/>
    </xf>
    <xf numFmtId="0" fontId="1" fillId="0" borderId="0" xfId="0" applyFont="1" applyFill="1" applyBorder="1" applyAlignment="1">
      <alignment horizontal="right"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80" fontId="5"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4" fillId="0" borderId="0" xfId="0" applyFont="1" applyBorder="1" applyProtection="1">
      <protection locked="0"/>
    </xf>
    <xf numFmtId="0" fontId="4" fillId="0" borderId="0" xfId="0" applyFont="1" applyBorder="1" applyAlignment="1">
      <alignment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0" xfId="0" applyFont="1" applyBorder="1" applyAlignment="1" applyProtection="1">
      <alignment vertical="top" wrapText="1"/>
      <protection locked="0"/>
    </xf>
    <xf numFmtId="0" fontId="4" fillId="0" borderId="12" xfId="0" applyFont="1" applyBorder="1" applyAlignment="1" applyProtection="1">
      <alignment horizontal="center" vertical="center" wrapText="1"/>
      <protection locked="0"/>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0" xfId="0" applyFont="1" applyBorder="1"/>
    <xf numFmtId="182" fontId="5" fillId="0" borderId="7" xfId="8" applyNumberFormat="1" applyFont="1" applyBorder="1" applyAlignment="1">
      <alignment horizontal="center" vertical="center"/>
    </xf>
    <xf numFmtId="182" fontId="5" fillId="0" borderId="7" xfId="0" applyNumberFormat="1" applyFont="1" applyBorder="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pplyProtection="1">
      <alignment horizontal="left" vertical="center"/>
      <protection locked="0"/>
    </xf>
    <xf numFmtId="3" fontId="2" fillId="0" borderId="7" xfId="0" applyNumberFormat="1" applyFont="1" applyBorder="1" applyAlignment="1">
      <alignment horizontal="right" vertical="center"/>
    </xf>
    <xf numFmtId="4" fontId="2" fillId="0" borderId="7" xfId="0" applyNumberFormat="1" applyFont="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1" fillId="0" borderId="0" xfId="0" applyFont="1" applyFill="1" applyBorder="1" applyAlignment="1" applyProtection="1">
      <alignment horizontal="right"/>
      <protection locked="0"/>
    </xf>
    <xf numFmtId="49" fontId="11"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7"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vertical="top"/>
    </xf>
    <xf numFmtId="49" fontId="1" fillId="0" borderId="0" xfId="0" applyNumberFormat="1" applyFont="1" applyBorder="1"/>
    <xf numFmtId="0" fontId="1" fillId="0" borderId="15" xfId="0" applyFont="1" applyBorder="1" applyAlignment="1">
      <alignment horizontal="center" vertical="center"/>
    </xf>
    <xf numFmtId="0" fontId="2" fillId="2" borderId="8" xfId="0" applyFont="1" applyFill="1" applyBorder="1" applyAlignment="1" applyProtection="1">
      <alignment horizontal="left" vertical="center" wrapText="1"/>
      <protection locked="0"/>
    </xf>
    <xf numFmtId="0" fontId="4" fillId="2" borderId="16" xfId="0" applyNumberFormat="1" applyFont="1" applyFill="1" applyBorder="1" applyAlignment="1">
      <alignment horizontal="left" vertical="center"/>
    </xf>
    <xf numFmtId="0" fontId="2" fillId="2" borderId="8" xfId="0" applyFont="1" applyFill="1" applyBorder="1" applyAlignment="1" applyProtection="1">
      <alignment horizontal="left" vertical="center"/>
      <protection locked="0"/>
    </xf>
    <xf numFmtId="0" fontId="4" fillId="2" borderId="17" xfId="0" applyNumberFormat="1" applyFont="1" applyFill="1" applyBorder="1" applyAlignment="1">
      <alignment horizontal="left" vertical="center"/>
    </xf>
    <xf numFmtId="0" fontId="4" fillId="2" borderId="18" xfId="0" applyNumberFormat="1" applyFont="1" applyFill="1" applyBorder="1" applyAlignment="1">
      <alignment horizontal="left" vertical="center"/>
    </xf>
    <xf numFmtId="0" fontId="4" fillId="2" borderId="19" xfId="0" applyNumberFormat="1" applyFont="1" applyFill="1" applyBorder="1" applyAlignment="1">
      <alignment horizontal="left" vertical="center"/>
    </xf>
    <xf numFmtId="0" fontId="4" fillId="0" borderId="7" xfId="0" applyFont="1" applyBorder="1" applyAlignment="1">
      <alignment horizontal="center" vertical="center" wrapText="1"/>
    </xf>
    <xf numFmtId="0" fontId="1" fillId="0" borderId="15" xfId="0" applyFont="1" applyBorder="1" applyAlignment="1" applyProtection="1">
      <alignment horizontal="center" vertical="center"/>
      <protection locked="0"/>
    </xf>
    <xf numFmtId="4" fontId="2" fillId="2" borderId="8" xfId="0" applyNumberFormat="1" applyFont="1" applyFill="1" applyBorder="1" applyAlignment="1" applyProtection="1">
      <alignment horizontal="right" vertical="center"/>
      <protection locked="0"/>
    </xf>
    <xf numFmtId="0" fontId="0" fillId="0" borderId="8" xfId="0" applyFont="1" applyBorder="1"/>
    <xf numFmtId="180" fontId="5" fillId="0" borderId="8" xfId="0" applyNumberFormat="1" applyFont="1" applyBorder="1" applyAlignment="1">
      <alignment horizontal="right"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1"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protection locked="0"/>
    </xf>
    <xf numFmtId="0" fontId="14" fillId="0" borderId="0" xfId="9" applyFont="1" applyAlignment="1" applyProtection="1"/>
    <xf numFmtId="180" fontId="13" fillId="0" borderId="7" xfId="6" applyProtection="1">
      <alignment horizontal="right" vertical="center"/>
      <protection locked="0"/>
    </xf>
    <xf numFmtId="0" fontId="2" fillId="0" borderId="0" xfId="0" applyFont="1" applyFill="1" applyBorder="1" applyAlignment="1">
      <alignment horizontal="right" vertical="center" wrapText="1"/>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7" xfId="0" applyNumberFormat="1" applyFont="1" applyFill="1" applyBorder="1" applyAlignment="1">
      <alignment horizontal="center" vertical="center"/>
    </xf>
    <xf numFmtId="4" fontId="2" fillId="0" borderId="7" xfId="0" applyNumberFormat="1" applyFont="1" applyBorder="1" applyAlignment="1" applyProtection="1">
      <alignment horizontal="right" vertical="center" wrapText="1"/>
      <protection locked="0"/>
    </xf>
    <xf numFmtId="4" fontId="2" fillId="0" borderId="7" xfId="0" applyNumberFormat="1" applyFont="1" applyBorder="1" applyAlignment="1">
      <alignment horizontal="right"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6" fillId="0" borderId="7" xfId="0" applyFont="1" applyFill="1" applyBorder="1" applyAlignment="1" applyProtection="1">
      <alignment horizontal="center" vertical="center" wrapText="1"/>
      <protection locked="0"/>
    </xf>
    <xf numFmtId="0" fontId="2" fillId="0" borderId="7" xfId="0" applyFont="1" applyFill="1" applyBorder="1" applyAlignment="1" applyProtection="1">
      <alignment vertical="center" wrapText="1"/>
      <protection locked="0"/>
    </xf>
    <xf numFmtId="4" fontId="2" fillId="0" borderId="7" xfId="0" applyNumberFormat="1" applyFont="1" applyBorder="1" applyAlignment="1" applyProtection="1">
      <alignment horizontal="right" vertical="center"/>
      <protection locked="0"/>
    </xf>
    <xf numFmtId="0" fontId="2" fillId="0" borderId="7" xfId="0" applyFont="1" applyFill="1" applyBorder="1" applyAlignment="1">
      <alignment horizontal="left" vertical="center"/>
    </xf>
    <xf numFmtId="0" fontId="17" fillId="0" borderId="7" xfId="0" applyFont="1" applyFill="1" applyBorder="1" applyAlignment="1">
      <alignment horizontal="center" vertical="center"/>
    </xf>
    <xf numFmtId="0" fontId="17" fillId="0" borderId="7" xfId="0" applyFont="1" applyBorder="1" applyAlignment="1">
      <alignment horizontal="right" vertical="center"/>
    </xf>
    <xf numFmtId="0" fontId="2" fillId="0" borderId="7" xfId="0" applyFont="1" applyBorder="1" applyAlignment="1">
      <alignment horizontal="right" vertical="center"/>
    </xf>
    <xf numFmtId="0" fontId="17" fillId="0" borderId="7" xfId="0" applyFont="1" applyFill="1" applyBorder="1" applyAlignment="1" applyProtection="1">
      <alignment horizontal="center" vertical="center" wrapText="1"/>
      <protection locked="0"/>
    </xf>
    <xf numFmtId="4" fontId="17" fillId="0" borderId="7" xfId="0" applyNumberFormat="1" applyFont="1" applyBorder="1" applyAlignment="1" applyProtection="1">
      <alignment horizontal="right" vertical="center"/>
      <protection locked="0"/>
    </xf>
    <xf numFmtId="0" fontId="16"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1" fillId="0" borderId="12" xfId="0" applyFont="1" applyFill="1" applyBorder="1" applyAlignment="1" applyProtection="1">
      <alignment horizontal="center" vertical="center" wrapText="1"/>
      <protection locked="0"/>
    </xf>
    <xf numFmtId="0" fontId="2" fillId="0" borderId="7" xfId="0" applyFont="1" applyFill="1" applyBorder="1" applyAlignment="1" applyProtection="1">
      <alignment vertical="center"/>
      <protection locked="0"/>
    </xf>
    <xf numFmtId="4" fontId="17" fillId="0" borderId="7" xfId="0" applyNumberFormat="1" applyFont="1" applyBorder="1" applyAlignment="1">
      <alignment horizontal="right" vertical="center"/>
    </xf>
    <xf numFmtId="0" fontId="9" fillId="0" borderId="0" xfId="0" applyFont="1" applyFill="1" applyBorder="1" applyAlignment="1" applyProtection="1">
      <alignment horizontal="center" vertical="center" wrapText="1"/>
      <protection locked="0"/>
    </xf>
    <xf numFmtId="0" fontId="0" fillId="0" borderId="0" xfId="0" applyFont="1" applyFill="1" applyBorder="1"/>
    <xf numFmtId="0" fontId="1" fillId="2" borderId="0" xfId="0" applyFont="1" applyFill="1" applyBorder="1" applyAlignment="1" applyProtection="1">
      <alignment horizontal="left" vertical="center" wrapText="1"/>
      <protection locked="0"/>
    </xf>
    <xf numFmtId="0" fontId="0" fillId="0" borderId="0" xfId="0" applyBorder="1" applyAlignment="1">
      <alignment horizontal="left" vertical="center"/>
    </xf>
    <xf numFmtId="0" fontId="16" fillId="0" borderId="7" xfId="0" applyFont="1" applyFill="1" applyBorder="1" applyAlignment="1" applyProtection="1">
      <alignment horizontal="center" vertical="center" wrapText="1"/>
      <protection locked="0"/>
    </xf>
    <xf numFmtId="0" fontId="16" fillId="0" borderId="7" xfId="0" applyFont="1" applyFill="1" applyBorder="1" applyAlignment="1" applyProtection="1">
      <alignment vertical="top" wrapText="1"/>
      <protection locked="0"/>
    </xf>
    <xf numFmtId="0" fontId="2" fillId="0" borderId="0" xfId="0" applyFont="1" applyFill="1" applyBorder="1" applyAlignment="1" applyProtection="1">
      <alignment horizontal="right" vertical="center" wrapText="1"/>
      <protection locked="0"/>
    </xf>
    <xf numFmtId="0" fontId="1" fillId="0" borderId="3"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49" fontId="5" fillId="0" borderId="7" xfId="5" applyFont="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0" borderId="12"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6" fillId="0" borderId="2"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7" xfId="0" applyFont="1" applyFill="1" applyBorder="1" applyAlignment="1">
      <alignment horizontal="left" vertical="center"/>
    </xf>
    <xf numFmtId="0" fontId="16" fillId="0" borderId="1" xfId="0" applyFont="1" applyFill="1" applyBorder="1" applyAlignment="1">
      <alignment horizontal="center" vertical="center"/>
    </xf>
    <xf numFmtId="0" fontId="16" fillId="0" borderId="6"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7" xfId="0" applyFont="1" applyBorder="1" applyAlignment="1">
      <alignment horizontal="center" vertical="center"/>
    </xf>
    <xf numFmtId="0" fontId="4" fillId="0" borderId="1" xfId="0" applyFont="1" applyFill="1" applyBorder="1" applyAlignment="1" applyProtection="1">
      <alignment horizontal="center" vertical="center"/>
      <protection locked="0"/>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15" fillId="0" borderId="0" xfId="0" applyFont="1" applyFill="1" applyBorder="1" applyAlignment="1">
      <alignment horizontal="center" vertical="center"/>
    </xf>
    <xf numFmtId="0" fontId="8" fillId="0" borderId="0" xfId="0" applyFont="1" applyFill="1" applyBorder="1"/>
    <xf numFmtId="0" fontId="8" fillId="0" borderId="0" xfId="0" applyFont="1" applyFill="1" applyBorder="1" applyProtection="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protection locked="0"/>
    </xf>
    <xf numFmtId="0" fontId="8" fillId="0" borderId="7" xfId="0" applyFont="1" applyFill="1" applyBorder="1" applyAlignment="1" applyProtection="1">
      <alignment vertical="top" wrapText="1"/>
      <protection locked="0"/>
    </xf>
    <xf numFmtId="0" fontId="1" fillId="0" borderId="7"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righ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2" fillId="0" borderId="8" xfId="0" applyFont="1" applyBorder="1" applyAlignment="1">
      <alignment horizontal="left" vertical="center"/>
    </xf>
    <xf numFmtId="0" fontId="2" fillId="2" borderId="8" xfId="0" applyFont="1" applyFill="1" applyBorder="1" applyAlignment="1">
      <alignment horizontal="left"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2" borderId="1" xfId="0" applyFont="1" applyFill="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49" fontId="5" fillId="0" borderId="7" xfId="5" applyFont="1" applyAlignment="1">
      <alignment horizontal="left" vertical="center" wrapText="1" indent="1"/>
    </xf>
    <xf numFmtId="49" fontId="5" fillId="0" borderId="7" xfId="5" applyFont="1">
      <alignment horizontal="left" vertical="center" wrapText="1"/>
    </xf>
    <xf numFmtId="0" fontId="12"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right"/>
      <protection locked="0"/>
    </xf>
    <xf numFmtId="0" fontId="4" fillId="0" borderId="2" xfId="0" applyFont="1" applyFill="1" applyBorder="1" applyAlignment="1">
      <alignment horizontal="center" vertical="center"/>
    </xf>
    <xf numFmtId="0" fontId="1"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49" fontId="4" fillId="0" borderId="5" xfId="0" applyNumberFormat="1" applyFont="1" applyFill="1" applyBorder="1" applyAlignment="1" applyProtection="1">
      <alignment horizontal="center" vertical="center" wrapText="1"/>
      <protection locked="0"/>
    </xf>
    <xf numFmtId="0" fontId="10" fillId="0" borderId="0" xfId="0" applyFont="1" applyBorder="1" applyAlignment="1">
      <alignment horizontal="center" vertical="center" wrapText="1"/>
    </xf>
    <xf numFmtId="0" fontId="2" fillId="0" borderId="0" xfId="0" applyFont="1" applyBorder="1" applyAlignment="1">
      <alignment horizontal="left" vertical="center"/>
    </xf>
    <xf numFmtId="0" fontId="4" fillId="0" borderId="0" xfId="0" applyFont="1" applyBorder="1" applyProtection="1">
      <protection locked="0"/>
    </xf>
    <xf numFmtId="0" fontId="4" fillId="0" borderId="0" xfId="0" applyFont="1" applyBorder="1"/>
    <xf numFmtId="0" fontId="4"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protection locked="0"/>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2" borderId="12" xfId="0" applyFont="1" applyFill="1" applyBorder="1" applyAlignment="1">
      <alignment horizontal="right" vertical="center"/>
    </xf>
    <xf numFmtId="0" fontId="2" fillId="2" borderId="0" xfId="0" applyFont="1" applyFill="1" applyBorder="1" applyAlignment="1">
      <alignment horizontal="left" vertical="center"/>
    </xf>
    <xf numFmtId="180" fontId="5" fillId="0" borderId="0" xfId="0" applyNumberFormat="1" applyFont="1" applyBorder="1" applyAlignment="1">
      <alignment horizontal="left" vertical="center"/>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2" fillId="0" borderId="0" xfId="0" applyFont="1" applyBorder="1" applyAlignment="1">
      <alignment horizontal="left" vertical="center" wrapText="1"/>
    </xf>
    <xf numFmtId="0" fontId="4" fillId="0" borderId="0" xfId="0" applyFont="1" applyBorder="1" applyAlignment="1">
      <alignment wrapText="1"/>
    </xf>
    <xf numFmtId="0" fontId="2" fillId="2" borderId="12" xfId="0" applyFont="1" applyFill="1" applyBorder="1" applyAlignment="1">
      <alignment horizontal="left" vertical="center"/>
    </xf>
    <xf numFmtId="0" fontId="10"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2" fillId="0" borderId="0" xfId="0" applyFont="1" applyFill="1" applyBorder="1" applyAlignment="1" applyProtection="1">
      <alignment horizontal="right" vertical="top" wrapText="1"/>
      <protection locked="0"/>
    </xf>
    <xf numFmtId="0" fontId="8" fillId="0" borderId="0" xfId="0" applyFont="1" applyFill="1" applyBorder="1" applyAlignment="1" applyProtection="1">
      <alignment vertical="top"/>
      <protection locked="0"/>
    </xf>
    <xf numFmtId="0" fontId="8" fillId="0" borderId="0" xfId="0" applyFont="1" applyFill="1" applyBorder="1" applyAlignment="1">
      <alignment vertical="top"/>
    </xf>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4" fillId="0" borderId="0" xfId="0" applyFont="1" applyFill="1" applyBorder="1" applyAlignment="1">
      <alignment horizontal="left" vertical="center"/>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4" fillId="0" borderId="1"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cellXfs>
  <cellStyles count="10">
    <cellStyle name="DateStyle" xfId="2"/>
    <cellStyle name="DateTimeStyle" xfId="1"/>
    <cellStyle name="IntegralNumberStyle" xfId="8"/>
    <cellStyle name="MoneyStyle" xfId="6"/>
    <cellStyle name="Normal" xfId="9"/>
    <cellStyle name="NumberStyle" xfId="4"/>
    <cellStyle name="PercentStyle" xfId="3"/>
    <cellStyle name="TextStyle" xfId="5"/>
    <cellStyle name="TimeStyle" xfId="7"/>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D37"/>
  <sheetViews>
    <sheetView showGridLines="0" showZeros="0" zoomScaleNormal="100" workbookViewId="0">
      <pane ySplit="1" topLeftCell="A2" activePane="bottomLeft" state="frozen"/>
      <selection activeCell="A50" sqref="A50"/>
      <selection pane="bottomLeft" activeCell="A50" sqref="A50"/>
    </sheetView>
  </sheetViews>
  <sheetFormatPr defaultColWidth="8.625" defaultRowHeight="12.75" customHeight="1"/>
  <cols>
    <col min="1" max="4" width="41" style="2" customWidth="1"/>
    <col min="5" max="16384" width="8.625" style="2"/>
  </cols>
  <sheetData>
    <row r="1" spans="1:4" ht="12.75" customHeight="1">
      <c r="A1" s="3"/>
      <c r="B1" s="3"/>
      <c r="C1" s="3"/>
      <c r="D1" s="3"/>
    </row>
    <row r="2" spans="1:4" ht="15" customHeight="1">
      <c r="A2" s="29"/>
      <c r="B2" s="29"/>
      <c r="C2" s="29"/>
      <c r="D2" s="38" t="s">
        <v>0</v>
      </c>
    </row>
    <row r="3" spans="1:4" ht="41.25" customHeight="1">
      <c r="A3" s="130" t="str">
        <f>"2025"&amp;"年部门财务收支预算总表"</f>
        <v>2025年部门财务收支预算总表</v>
      </c>
      <c r="B3" s="131"/>
      <c r="C3" s="131"/>
      <c r="D3" s="131"/>
    </row>
    <row r="4" spans="1:4" ht="17.25" customHeight="1">
      <c r="A4" s="132" t="str">
        <f>"单位名称："&amp;"西山区团结龙潭中心学校"</f>
        <v>单位名称：西山区团结龙潭中心学校</v>
      </c>
      <c r="B4" s="133"/>
      <c r="D4" s="108" t="s">
        <v>1</v>
      </c>
    </row>
    <row r="5" spans="1:4" ht="23.25" customHeight="1">
      <c r="A5" s="134" t="s">
        <v>2</v>
      </c>
      <c r="B5" s="135"/>
      <c r="C5" s="134" t="s">
        <v>3</v>
      </c>
      <c r="D5" s="135"/>
    </row>
    <row r="6" spans="1:4" ht="24" customHeight="1">
      <c r="A6" s="114" t="s">
        <v>4</v>
      </c>
      <c r="B6" s="114" t="s">
        <v>5</v>
      </c>
      <c r="C6" s="114" t="s">
        <v>6</v>
      </c>
      <c r="D6" s="114" t="s">
        <v>5</v>
      </c>
    </row>
    <row r="7" spans="1:4" ht="17.25" customHeight="1">
      <c r="A7" s="115" t="s">
        <v>7</v>
      </c>
      <c r="B7" s="116">
        <v>12245963.26</v>
      </c>
      <c r="C7" s="115" t="s">
        <v>8</v>
      </c>
      <c r="D7" s="116"/>
    </row>
    <row r="8" spans="1:4" ht="17.25" customHeight="1">
      <c r="A8" s="115" t="s">
        <v>9</v>
      </c>
      <c r="B8" s="116"/>
      <c r="C8" s="115" t="s">
        <v>10</v>
      </c>
      <c r="D8" s="116"/>
    </row>
    <row r="9" spans="1:4" ht="17.25" customHeight="1">
      <c r="A9" s="115" t="s">
        <v>11</v>
      </c>
      <c r="B9" s="116"/>
      <c r="C9" s="128" t="s">
        <v>12</v>
      </c>
      <c r="D9" s="116"/>
    </row>
    <row r="10" spans="1:4" ht="17.25" customHeight="1">
      <c r="A10" s="115" t="s">
        <v>13</v>
      </c>
      <c r="B10" s="116"/>
      <c r="C10" s="128" t="s">
        <v>14</v>
      </c>
      <c r="D10" s="116"/>
    </row>
    <row r="11" spans="1:4" ht="17.25" customHeight="1">
      <c r="A11" s="115" t="s">
        <v>15</v>
      </c>
      <c r="B11" s="116">
        <v>2100000</v>
      </c>
      <c r="C11" s="128" t="s">
        <v>16</v>
      </c>
      <c r="D11" s="116">
        <v>12143061.74</v>
      </c>
    </row>
    <row r="12" spans="1:4" ht="17.25" customHeight="1">
      <c r="A12" s="115" t="s">
        <v>17</v>
      </c>
      <c r="B12" s="116"/>
      <c r="C12" s="128" t="s">
        <v>18</v>
      </c>
      <c r="D12" s="116"/>
    </row>
    <row r="13" spans="1:4" ht="17.25" customHeight="1">
      <c r="A13" s="115" t="s">
        <v>19</v>
      </c>
      <c r="B13" s="116"/>
      <c r="C13" s="20" t="s">
        <v>20</v>
      </c>
      <c r="D13" s="116"/>
    </row>
    <row r="14" spans="1:4" ht="17.25" customHeight="1">
      <c r="A14" s="115" t="s">
        <v>21</v>
      </c>
      <c r="B14" s="116"/>
      <c r="C14" s="20" t="s">
        <v>22</v>
      </c>
      <c r="D14" s="116">
        <v>994229.16</v>
      </c>
    </row>
    <row r="15" spans="1:4" ht="17.25" customHeight="1">
      <c r="A15" s="115" t="s">
        <v>23</v>
      </c>
      <c r="B15" s="116"/>
      <c r="C15" s="20" t="s">
        <v>24</v>
      </c>
      <c r="D15" s="116">
        <v>571532.36</v>
      </c>
    </row>
    <row r="16" spans="1:4" ht="17.25" customHeight="1">
      <c r="A16" s="115" t="s">
        <v>25</v>
      </c>
      <c r="B16" s="116">
        <v>2100000</v>
      </c>
      <c r="C16" s="20" t="s">
        <v>26</v>
      </c>
      <c r="D16" s="116"/>
    </row>
    <row r="17" spans="1:4" ht="17.25" customHeight="1">
      <c r="A17" s="117"/>
      <c r="B17" s="116"/>
      <c r="C17" s="20" t="s">
        <v>27</v>
      </c>
      <c r="D17" s="70"/>
    </row>
    <row r="18" spans="1:4" ht="17.25" customHeight="1">
      <c r="A18" s="118"/>
      <c r="B18" s="119"/>
      <c r="C18" s="20" t="s">
        <v>28</v>
      </c>
      <c r="D18" s="70"/>
    </row>
    <row r="19" spans="1:4" ht="17.25" customHeight="1">
      <c r="A19" s="118"/>
      <c r="B19" s="119"/>
      <c r="C19" s="20" t="s">
        <v>29</v>
      </c>
      <c r="D19" s="70"/>
    </row>
    <row r="20" spans="1:4" ht="17.25" customHeight="1">
      <c r="A20" s="118"/>
      <c r="B20" s="119"/>
      <c r="C20" s="20" t="s">
        <v>30</v>
      </c>
      <c r="D20" s="70"/>
    </row>
    <row r="21" spans="1:4" ht="17.25" customHeight="1">
      <c r="A21" s="118"/>
      <c r="B21" s="119"/>
      <c r="C21" s="20" t="s">
        <v>31</v>
      </c>
      <c r="D21" s="70"/>
    </row>
    <row r="22" spans="1:4" ht="17.25" customHeight="1">
      <c r="A22" s="118"/>
      <c r="B22" s="119"/>
      <c r="C22" s="20" t="s">
        <v>32</v>
      </c>
      <c r="D22" s="70"/>
    </row>
    <row r="23" spans="1:4" ht="17.25" customHeight="1">
      <c r="A23" s="118"/>
      <c r="B23" s="119"/>
      <c r="C23" s="20" t="s">
        <v>33</v>
      </c>
      <c r="D23" s="70"/>
    </row>
    <row r="24" spans="1:4" ht="17.25" customHeight="1">
      <c r="A24" s="118"/>
      <c r="B24" s="119"/>
      <c r="C24" s="20" t="s">
        <v>34</v>
      </c>
      <c r="D24" s="70"/>
    </row>
    <row r="25" spans="1:4" ht="17.25" customHeight="1">
      <c r="A25" s="118"/>
      <c r="B25" s="119"/>
      <c r="C25" s="20" t="s">
        <v>35</v>
      </c>
      <c r="D25" s="70">
        <v>637140</v>
      </c>
    </row>
    <row r="26" spans="1:4" ht="17.25" customHeight="1">
      <c r="A26" s="118"/>
      <c r="B26" s="119"/>
      <c r="C26" s="20" t="s">
        <v>36</v>
      </c>
      <c r="D26" s="70"/>
    </row>
    <row r="27" spans="1:4" ht="17.25" customHeight="1">
      <c r="A27" s="118"/>
      <c r="B27" s="119"/>
      <c r="C27" s="117" t="s">
        <v>37</v>
      </c>
      <c r="D27" s="70"/>
    </row>
    <row r="28" spans="1:4" ht="17.25" customHeight="1">
      <c r="A28" s="118"/>
      <c r="B28" s="119"/>
      <c r="C28" s="20" t="s">
        <v>38</v>
      </c>
      <c r="D28" s="70"/>
    </row>
    <row r="29" spans="1:4" ht="16.5" customHeight="1">
      <c r="A29" s="118"/>
      <c r="B29" s="119"/>
      <c r="C29" s="20" t="s">
        <v>39</v>
      </c>
      <c r="D29" s="70"/>
    </row>
    <row r="30" spans="1:4" ht="16.5" customHeight="1">
      <c r="A30" s="118"/>
      <c r="B30" s="119"/>
      <c r="C30" s="117" t="s">
        <v>40</v>
      </c>
      <c r="D30" s="70"/>
    </row>
    <row r="31" spans="1:4" ht="17.25" customHeight="1">
      <c r="A31" s="118"/>
      <c r="B31" s="119"/>
      <c r="C31" s="117" t="s">
        <v>41</v>
      </c>
      <c r="D31" s="70"/>
    </row>
    <row r="32" spans="1:4" ht="17.25" customHeight="1">
      <c r="A32" s="118"/>
      <c r="B32" s="119"/>
      <c r="C32" s="20" t="s">
        <v>42</v>
      </c>
      <c r="D32" s="70"/>
    </row>
    <row r="33" spans="1:4" ht="16.5" customHeight="1">
      <c r="A33" s="118" t="s">
        <v>43</v>
      </c>
      <c r="B33" s="129">
        <v>14345963.26</v>
      </c>
      <c r="C33" s="118" t="s">
        <v>44</v>
      </c>
      <c r="D33" s="122">
        <v>14345963.26</v>
      </c>
    </row>
    <row r="34" spans="1:4" ht="16.5" customHeight="1">
      <c r="A34" s="117" t="s">
        <v>45</v>
      </c>
      <c r="B34" s="48"/>
      <c r="C34" s="117" t="s">
        <v>46</v>
      </c>
      <c r="D34" s="48"/>
    </row>
    <row r="35" spans="1:4" ht="16.5" customHeight="1">
      <c r="A35" s="20" t="s">
        <v>47</v>
      </c>
      <c r="B35" s="48"/>
      <c r="C35" s="20" t="s">
        <v>47</v>
      </c>
      <c r="D35" s="48"/>
    </row>
    <row r="36" spans="1:4" ht="16.5" customHeight="1">
      <c r="A36" s="20" t="s">
        <v>48</v>
      </c>
      <c r="B36" s="48"/>
      <c r="C36" s="20" t="s">
        <v>49</v>
      </c>
      <c r="D36" s="48"/>
    </row>
    <row r="37" spans="1:4" ht="16.5" customHeight="1">
      <c r="A37" s="121" t="s">
        <v>50</v>
      </c>
      <c r="B37" s="122">
        <v>14345963.26</v>
      </c>
      <c r="C37" s="121" t="s">
        <v>51</v>
      </c>
      <c r="D37" s="122">
        <v>14345963.26</v>
      </c>
    </row>
  </sheetData>
  <mergeCells count="4">
    <mergeCell ref="A3:D3"/>
    <mergeCell ref="A4:B4"/>
    <mergeCell ref="A5:B5"/>
    <mergeCell ref="C5:D5"/>
  </mergeCells>
  <phoneticPr fontId="19" type="noConversion"/>
  <printOptions horizontalCentered="1"/>
  <pageMargins left="0.96" right="0.96" top="0.72" bottom="0.72" header="0" footer="0"/>
  <pageSetup paperSize="9" scale="62"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F11"/>
  <sheetViews>
    <sheetView showZeros="0" tabSelected="1" zoomScaleNormal="100" workbookViewId="0">
      <pane ySplit="1" topLeftCell="A3" activePane="bottomLeft" state="frozen"/>
      <selection activeCell="A50" sqref="A50"/>
      <selection pane="bottomLeft" activeCell="A50" sqref="A50"/>
    </sheetView>
  </sheetViews>
  <sheetFormatPr defaultColWidth="9.125" defaultRowHeight="14.25" customHeight="1"/>
  <cols>
    <col min="1" max="1" width="32.125" style="2" customWidth="1"/>
    <col min="2" max="2" width="20.75" style="2" customWidth="1"/>
    <col min="3" max="3" width="32.125" style="2" customWidth="1"/>
    <col min="4" max="4" width="27.75" style="2" customWidth="1"/>
    <col min="5" max="6" width="36.75" style="2" customWidth="1"/>
    <col min="7" max="16384" width="9.125" style="2"/>
  </cols>
  <sheetData>
    <row r="1" spans="1:6" ht="14.25" customHeight="1">
      <c r="A1" s="3"/>
      <c r="B1" s="3"/>
      <c r="C1" s="3"/>
      <c r="D1" s="3"/>
      <c r="E1" s="3"/>
      <c r="F1" s="3"/>
    </row>
    <row r="2" spans="1:6" ht="12" customHeight="1">
      <c r="A2" s="75"/>
      <c r="B2" s="76"/>
      <c r="C2" s="75"/>
      <c r="D2" s="77"/>
      <c r="E2" s="77"/>
      <c r="F2" s="78" t="s">
        <v>556</v>
      </c>
    </row>
    <row r="3" spans="1:6" ht="42" customHeight="1">
      <c r="A3" s="226" t="str">
        <f>"2025"&amp;"年部门政府性基金预算支出预算表"</f>
        <v>2025年部门政府性基金预算支出预算表</v>
      </c>
      <c r="B3" s="226" t="s">
        <v>557</v>
      </c>
      <c r="C3" s="227"/>
      <c r="D3" s="164"/>
      <c r="E3" s="164"/>
      <c r="F3" s="164"/>
    </row>
    <row r="4" spans="1:6" ht="13.5" customHeight="1">
      <c r="A4" s="223" t="s">
        <v>191</v>
      </c>
      <c r="B4" s="223"/>
      <c r="C4" s="228"/>
      <c r="D4" s="77"/>
      <c r="E4" s="77"/>
      <c r="F4" s="78" t="s">
        <v>1</v>
      </c>
    </row>
    <row r="5" spans="1:6" ht="19.5" customHeight="1">
      <c r="A5" s="171" t="s">
        <v>193</v>
      </c>
      <c r="B5" s="232" t="s">
        <v>72</v>
      </c>
      <c r="C5" s="171" t="s">
        <v>73</v>
      </c>
      <c r="D5" s="229" t="s">
        <v>558</v>
      </c>
      <c r="E5" s="168"/>
      <c r="F5" s="169"/>
    </row>
    <row r="6" spans="1:6" ht="18.75" customHeight="1">
      <c r="A6" s="231"/>
      <c r="B6" s="233"/>
      <c r="C6" s="231"/>
      <c r="D6" s="10" t="s">
        <v>55</v>
      </c>
      <c r="E6" s="9" t="s">
        <v>75</v>
      </c>
      <c r="F6" s="10" t="s">
        <v>76</v>
      </c>
    </row>
    <row r="7" spans="1:6" ht="18.75" customHeight="1">
      <c r="A7" s="40">
        <v>1</v>
      </c>
      <c r="B7" s="79" t="s">
        <v>83</v>
      </c>
      <c r="C7" s="40">
        <v>3</v>
      </c>
      <c r="D7" s="80">
        <v>4</v>
      </c>
      <c r="E7" s="80">
        <v>5</v>
      </c>
      <c r="F7" s="80">
        <v>6</v>
      </c>
    </row>
    <row r="8" spans="1:6" ht="21" customHeight="1">
      <c r="A8" s="20"/>
      <c r="B8" s="20"/>
      <c r="C8" s="20"/>
      <c r="D8" s="48"/>
      <c r="E8" s="48"/>
      <c r="F8" s="48"/>
    </row>
    <row r="9" spans="1:6" ht="21" customHeight="1">
      <c r="A9" s="20"/>
      <c r="B9" s="20"/>
      <c r="C9" s="20"/>
      <c r="D9" s="48"/>
      <c r="E9" s="48"/>
      <c r="F9" s="48"/>
    </row>
    <row r="10" spans="1:6" ht="18.75" customHeight="1">
      <c r="A10" s="138" t="s">
        <v>181</v>
      </c>
      <c r="B10" s="138" t="s">
        <v>181</v>
      </c>
      <c r="C10" s="230" t="s">
        <v>181</v>
      </c>
      <c r="D10" s="48"/>
      <c r="E10" s="48"/>
      <c r="F10" s="48"/>
    </row>
    <row r="11" spans="1:6" ht="14.25" customHeight="1">
      <c r="A11" s="24" t="s">
        <v>559</v>
      </c>
    </row>
  </sheetData>
  <mergeCells count="7">
    <mergeCell ref="A3:F3"/>
    <mergeCell ref="A4:C4"/>
    <mergeCell ref="D5:F5"/>
    <mergeCell ref="A10:C10"/>
    <mergeCell ref="A5:A6"/>
    <mergeCell ref="B5:B6"/>
    <mergeCell ref="C5:C6"/>
  </mergeCells>
  <phoneticPr fontId="19" type="noConversion"/>
  <printOptions horizontalCentered="1"/>
  <pageMargins left="0.37" right="0.37" top="0.56000000000000005" bottom="0.56000000000000005" header="0.48" footer="0.48"/>
  <pageSetup paperSize="9" scale="65"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S20"/>
  <sheetViews>
    <sheetView showZeros="0" topLeftCell="B1" zoomScaleNormal="100" workbookViewId="0">
      <pane ySplit="1" topLeftCell="A3" activePane="bottomLeft" state="frozen"/>
      <selection activeCell="A50" sqref="A50"/>
      <selection pane="bottomLeft" activeCell="A50" sqref="A50"/>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spans="1:19" ht="14.25" customHeight="1">
      <c r="A1" s="49"/>
      <c r="B1" s="49"/>
      <c r="C1" s="49"/>
      <c r="D1" s="49"/>
      <c r="E1" s="49"/>
      <c r="F1" s="49"/>
      <c r="G1" s="49"/>
      <c r="H1" s="49"/>
      <c r="I1" s="49"/>
      <c r="J1" s="49"/>
      <c r="K1" s="49"/>
      <c r="L1" s="49"/>
      <c r="M1" s="49"/>
      <c r="N1" s="49"/>
      <c r="O1" s="49"/>
      <c r="P1" s="49"/>
      <c r="Q1" s="49"/>
      <c r="R1" s="49"/>
      <c r="S1" s="49"/>
    </row>
    <row r="2" spans="1:19" ht="15.75" customHeight="1">
      <c r="B2" s="51"/>
      <c r="C2" s="51"/>
      <c r="R2" s="72"/>
      <c r="S2" s="72" t="s">
        <v>560</v>
      </c>
    </row>
    <row r="3" spans="1:19" ht="41.25" customHeight="1">
      <c r="A3" s="234" t="str">
        <f>"2025"&amp;"年部门政府采购预算表"</f>
        <v>2025年部门政府采购预算表</v>
      </c>
      <c r="B3" s="183"/>
      <c r="C3" s="183"/>
      <c r="D3" s="184"/>
      <c r="E3" s="184"/>
      <c r="F3" s="184"/>
      <c r="G3" s="184"/>
      <c r="H3" s="184"/>
      <c r="I3" s="184"/>
      <c r="J3" s="184"/>
      <c r="K3" s="184"/>
      <c r="L3" s="184"/>
      <c r="M3" s="183"/>
      <c r="N3" s="184"/>
      <c r="O3" s="184"/>
      <c r="P3" s="183"/>
      <c r="Q3" s="184"/>
      <c r="R3" s="183"/>
      <c r="S3" s="183"/>
    </row>
    <row r="4" spans="1:19" ht="18.75" customHeight="1">
      <c r="A4" s="235" t="s">
        <v>191</v>
      </c>
      <c r="B4" s="236"/>
      <c r="C4" s="236"/>
      <c r="D4" s="237"/>
      <c r="E4" s="237"/>
      <c r="F4" s="237"/>
      <c r="G4" s="237"/>
      <c r="H4" s="237"/>
      <c r="I4" s="64"/>
      <c r="J4" s="64"/>
      <c r="K4" s="64"/>
      <c r="L4" s="64"/>
      <c r="R4" s="73"/>
      <c r="S4" s="74" t="s">
        <v>1</v>
      </c>
    </row>
    <row r="5" spans="1:19" ht="15.75" customHeight="1">
      <c r="A5" s="212" t="s">
        <v>192</v>
      </c>
      <c r="B5" s="249" t="s">
        <v>193</v>
      </c>
      <c r="C5" s="249" t="s">
        <v>561</v>
      </c>
      <c r="D5" s="251" t="s">
        <v>562</v>
      </c>
      <c r="E5" s="251" t="s">
        <v>563</v>
      </c>
      <c r="F5" s="251" t="s">
        <v>564</v>
      </c>
      <c r="G5" s="251" t="s">
        <v>565</v>
      </c>
      <c r="H5" s="251" t="s">
        <v>566</v>
      </c>
      <c r="I5" s="238" t="s">
        <v>200</v>
      </c>
      <c r="J5" s="238"/>
      <c r="K5" s="238"/>
      <c r="L5" s="238"/>
      <c r="M5" s="191"/>
      <c r="N5" s="238"/>
      <c r="O5" s="238"/>
      <c r="P5" s="189"/>
      <c r="Q5" s="238"/>
      <c r="R5" s="191"/>
      <c r="S5" s="192"/>
    </row>
    <row r="6" spans="1:19" ht="17.25" customHeight="1">
      <c r="A6" s="213"/>
      <c r="B6" s="250"/>
      <c r="C6" s="250"/>
      <c r="D6" s="252"/>
      <c r="E6" s="252"/>
      <c r="F6" s="252"/>
      <c r="G6" s="252"/>
      <c r="H6" s="252"/>
      <c r="I6" s="252" t="s">
        <v>55</v>
      </c>
      <c r="J6" s="252" t="s">
        <v>58</v>
      </c>
      <c r="K6" s="252" t="s">
        <v>567</v>
      </c>
      <c r="L6" s="252" t="s">
        <v>568</v>
      </c>
      <c r="M6" s="254" t="s">
        <v>569</v>
      </c>
      <c r="N6" s="239" t="s">
        <v>570</v>
      </c>
      <c r="O6" s="239"/>
      <c r="P6" s="240"/>
      <c r="Q6" s="239"/>
      <c r="R6" s="241"/>
      <c r="S6" s="242"/>
    </row>
    <row r="7" spans="1:19" ht="54" customHeight="1">
      <c r="A7" s="214"/>
      <c r="B7" s="242"/>
      <c r="C7" s="242"/>
      <c r="D7" s="253"/>
      <c r="E7" s="253"/>
      <c r="F7" s="253"/>
      <c r="G7" s="253"/>
      <c r="H7" s="253"/>
      <c r="I7" s="253"/>
      <c r="J7" s="253" t="s">
        <v>57</v>
      </c>
      <c r="K7" s="253"/>
      <c r="L7" s="253"/>
      <c r="M7" s="255"/>
      <c r="N7" s="55" t="s">
        <v>57</v>
      </c>
      <c r="O7" s="55" t="s">
        <v>64</v>
      </c>
      <c r="P7" s="54" t="s">
        <v>65</v>
      </c>
      <c r="Q7" s="55" t="s">
        <v>66</v>
      </c>
      <c r="R7" s="61" t="s">
        <v>67</v>
      </c>
      <c r="S7" s="54" t="s">
        <v>68</v>
      </c>
    </row>
    <row r="8" spans="1:19" ht="18" customHeight="1">
      <c r="A8" s="65">
        <v>1</v>
      </c>
      <c r="B8" s="65" t="s">
        <v>83</v>
      </c>
      <c r="C8" s="66">
        <v>3</v>
      </c>
      <c r="D8" s="66">
        <v>4</v>
      </c>
      <c r="E8" s="65">
        <v>5</v>
      </c>
      <c r="F8" s="65">
        <v>6</v>
      </c>
      <c r="G8" s="65">
        <v>7</v>
      </c>
      <c r="H8" s="65">
        <v>8</v>
      </c>
      <c r="I8" s="65">
        <v>9</v>
      </c>
      <c r="J8" s="65">
        <v>10</v>
      </c>
      <c r="K8" s="65">
        <v>11</v>
      </c>
      <c r="L8" s="65">
        <v>12</v>
      </c>
      <c r="M8" s="65">
        <v>13</v>
      </c>
      <c r="N8" s="65">
        <v>14</v>
      </c>
      <c r="O8" s="65">
        <v>15</v>
      </c>
      <c r="P8" s="65">
        <v>16</v>
      </c>
      <c r="Q8" s="65">
        <v>17</v>
      </c>
      <c r="R8" s="65">
        <v>18</v>
      </c>
      <c r="S8" s="65">
        <v>19</v>
      </c>
    </row>
    <row r="9" spans="1:19" ht="18" customHeight="1">
      <c r="A9" s="67" t="s">
        <v>210</v>
      </c>
      <c r="B9" s="68" t="s">
        <v>70</v>
      </c>
      <c r="C9" s="68" t="s">
        <v>571</v>
      </c>
      <c r="D9" s="67" t="s">
        <v>572</v>
      </c>
      <c r="E9" s="67" t="s">
        <v>573</v>
      </c>
      <c r="F9" s="67" t="s">
        <v>574</v>
      </c>
      <c r="G9" s="69">
        <v>1</v>
      </c>
      <c r="H9" s="70"/>
      <c r="I9" s="70">
        <v>40000</v>
      </c>
      <c r="J9" s="70">
        <v>40000</v>
      </c>
      <c r="K9" s="70"/>
      <c r="L9" s="70"/>
      <c r="M9" s="71"/>
      <c r="N9" s="70"/>
      <c r="O9" s="70"/>
      <c r="P9" s="71"/>
      <c r="Q9" s="70"/>
      <c r="R9" s="71"/>
      <c r="S9" s="71"/>
    </row>
    <row r="10" spans="1:19" ht="18" customHeight="1">
      <c r="A10" s="67" t="s">
        <v>210</v>
      </c>
      <c r="B10" s="68" t="s">
        <v>70</v>
      </c>
      <c r="C10" s="68" t="s">
        <v>293</v>
      </c>
      <c r="D10" s="67" t="s">
        <v>575</v>
      </c>
      <c r="E10" s="67" t="s">
        <v>576</v>
      </c>
      <c r="F10" s="67" t="s">
        <v>574</v>
      </c>
      <c r="G10" s="69">
        <v>1</v>
      </c>
      <c r="H10" s="70"/>
      <c r="I10" s="70">
        <v>370800</v>
      </c>
      <c r="J10" s="70">
        <v>370800</v>
      </c>
      <c r="K10" s="70"/>
      <c r="L10" s="70"/>
      <c r="M10" s="71"/>
      <c r="N10" s="70"/>
      <c r="O10" s="70"/>
      <c r="P10" s="71"/>
      <c r="Q10" s="70"/>
      <c r="R10" s="71"/>
      <c r="S10" s="71"/>
    </row>
    <row r="11" spans="1:19" ht="18" customHeight="1">
      <c r="A11" s="67" t="s">
        <v>210</v>
      </c>
      <c r="B11" s="68" t="s">
        <v>70</v>
      </c>
      <c r="C11" s="68" t="s">
        <v>310</v>
      </c>
      <c r="D11" s="67" t="s">
        <v>577</v>
      </c>
      <c r="E11" s="67" t="s">
        <v>573</v>
      </c>
      <c r="F11" s="67" t="s">
        <v>574</v>
      </c>
      <c r="G11" s="69">
        <v>1</v>
      </c>
      <c r="H11" s="70"/>
      <c r="I11" s="70">
        <v>80000</v>
      </c>
      <c r="J11" s="70">
        <v>80000</v>
      </c>
      <c r="K11" s="70"/>
      <c r="L11" s="70"/>
      <c r="M11" s="71"/>
      <c r="N11" s="70"/>
      <c r="O11" s="70"/>
      <c r="P11" s="71"/>
      <c r="Q11" s="70"/>
      <c r="R11" s="71"/>
      <c r="S11" s="71"/>
    </row>
    <row r="12" spans="1:19" ht="18" customHeight="1">
      <c r="A12" s="67" t="s">
        <v>210</v>
      </c>
      <c r="B12" s="68" t="s">
        <v>70</v>
      </c>
      <c r="C12" s="68" t="s">
        <v>316</v>
      </c>
      <c r="D12" s="67" t="s">
        <v>578</v>
      </c>
      <c r="E12" s="67" t="s">
        <v>573</v>
      </c>
      <c r="F12" s="67" t="s">
        <v>574</v>
      </c>
      <c r="G12" s="69">
        <v>1</v>
      </c>
      <c r="H12" s="70"/>
      <c r="I12" s="70">
        <v>482808</v>
      </c>
      <c r="J12" s="70">
        <v>482808</v>
      </c>
      <c r="K12" s="70"/>
      <c r="L12" s="70"/>
      <c r="M12" s="71"/>
      <c r="N12" s="70"/>
      <c r="O12" s="70"/>
      <c r="P12" s="71"/>
      <c r="Q12" s="70"/>
      <c r="R12" s="71"/>
      <c r="S12" s="71"/>
    </row>
    <row r="13" spans="1:19" ht="18" customHeight="1">
      <c r="A13" s="67" t="s">
        <v>210</v>
      </c>
      <c r="B13" s="68" t="s">
        <v>70</v>
      </c>
      <c r="C13" s="68" t="s">
        <v>316</v>
      </c>
      <c r="D13" s="67" t="s">
        <v>579</v>
      </c>
      <c r="E13" s="67" t="s">
        <v>573</v>
      </c>
      <c r="F13" s="67" t="s">
        <v>574</v>
      </c>
      <c r="G13" s="69">
        <v>40</v>
      </c>
      <c r="H13" s="70"/>
      <c r="I13" s="70">
        <v>102000</v>
      </c>
      <c r="J13" s="70">
        <v>102000</v>
      </c>
      <c r="K13" s="70"/>
      <c r="L13" s="70"/>
      <c r="M13" s="71"/>
      <c r="N13" s="70"/>
      <c r="O13" s="70"/>
      <c r="P13" s="71"/>
      <c r="Q13" s="70"/>
      <c r="R13" s="71"/>
      <c r="S13" s="71"/>
    </row>
    <row r="14" spans="1:19" ht="18" customHeight="1">
      <c r="A14" s="67" t="s">
        <v>210</v>
      </c>
      <c r="B14" s="68" t="s">
        <v>70</v>
      </c>
      <c r="C14" s="68" t="s">
        <v>580</v>
      </c>
      <c r="D14" s="67" t="s">
        <v>581</v>
      </c>
      <c r="E14" s="67" t="s">
        <v>573</v>
      </c>
      <c r="F14" s="67" t="s">
        <v>574</v>
      </c>
      <c r="G14" s="69">
        <v>1</v>
      </c>
      <c r="H14" s="70"/>
      <c r="I14" s="70">
        <v>40000</v>
      </c>
      <c r="J14" s="70">
        <v>40000</v>
      </c>
      <c r="K14" s="70"/>
      <c r="L14" s="70"/>
      <c r="M14" s="71"/>
      <c r="N14" s="70"/>
      <c r="O14" s="70"/>
      <c r="P14" s="71"/>
      <c r="Q14" s="70"/>
      <c r="R14" s="71"/>
      <c r="S14" s="71"/>
    </row>
    <row r="15" spans="1:19" ht="18" customHeight="1">
      <c r="A15" s="67" t="s">
        <v>210</v>
      </c>
      <c r="B15" s="68" t="s">
        <v>70</v>
      </c>
      <c r="C15" s="68" t="s">
        <v>580</v>
      </c>
      <c r="D15" s="67" t="s">
        <v>582</v>
      </c>
      <c r="E15" s="67" t="s">
        <v>573</v>
      </c>
      <c r="F15" s="67" t="s">
        <v>574</v>
      </c>
      <c r="G15" s="69">
        <v>1</v>
      </c>
      <c r="H15" s="70"/>
      <c r="I15" s="70">
        <v>47852</v>
      </c>
      <c r="J15" s="70">
        <v>47852</v>
      </c>
      <c r="K15" s="70"/>
      <c r="L15" s="70"/>
      <c r="M15" s="71"/>
      <c r="N15" s="70"/>
      <c r="O15" s="70"/>
      <c r="P15" s="71"/>
      <c r="Q15" s="70"/>
      <c r="R15" s="71"/>
      <c r="S15" s="71"/>
    </row>
    <row r="16" spans="1:19" ht="18" customHeight="1">
      <c r="A16" s="67" t="s">
        <v>210</v>
      </c>
      <c r="B16" s="68" t="s">
        <v>70</v>
      </c>
      <c r="C16" s="68" t="s">
        <v>580</v>
      </c>
      <c r="D16" s="67" t="s">
        <v>577</v>
      </c>
      <c r="E16" s="67" t="s">
        <v>573</v>
      </c>
      <c r="F16" s="67" t="s">
        <v>574</v>
      </c>
      <c r="G16" s="69">
        <v>1</v>
      </c>
      <c r="H16" s="70"/>
      <c r="I16" s="70">
        <v>130000</v>
      </c>
      <c r="J16" s="70">
        <v>130000</v>
      </c>
      <c r="K16" s="70"/>
      <c r="L16" s="70"/>
      <c r="M16" s="71"/>
      <c r="N16" s="70"/>
      <c r="O16" s="70"/>
      <c r="P16" s="71"/>
      <c r="Q16" s="70"/>
      <c r="R16" s="71"/>
      <c r="S16" s="71"/>
    </row>
    <row r="17" spans="1:19" ht="18" customHeight="1">
      <c r="A17" s="67" t="s">
        <v>210</v>
      </c>
      <c r="B17" s="68" t="s">
        <v>70</v>
      </c>
      <c r="C17" s="68" t="s">
        <v>580</v>
      </c>
      <c r="D17" s="67" t="s">
        <v>583</v>
      </c>
      <c r="E17" s="67" t="s">
        <v>584</v>
      </c>
      <c r="F17" s="67" t="s">
        <v>585</v>
      </c>
      <c r="G17" s="69">
        <v>1</v>
      </c>
      <c r="H17" s="70"/>
      <c r="I17" s="70">
        <v>93000</v>
      </c>
      <c r="J17" s="70">
        <v>93000</v>
      </c>
      <c r="K17" s="70"/>
      <c r="L17" s="70"/>
      <c r="M17" s="71"/>
      <c r="N17" s="70"/>
      <c r="O17" s="70"/>
      <c r="P17" s="71"/>
      <c r="Q17" s="70"/>
      <c r="R17" s="71"/>
      <c r="S17" s="71"/>
    </row>
    <row r="18" spans="1:19" ht="18" customHeight="1">
      <c r="A18" s="67" t="s">
        <v>210</v>
      </c>
      <c r="B18" s="68" t="s">
        <v>70</v>
      </c>
      <c r="C18" s="68" t="s">
        <v>318</v>
      </c>
      <c r="D18" s="67" t="s">
        <v>318</v>
      </c>
      <c r="E18" s="67" t="s">
        <v>584</v>
      </c>
      <c r="F18" s="67" t="s">
        <v>585</v>
      </c>
      <c r="G18" s="69">
        <v>1</v>
      </c>
      <c r="H18" s="70"/>
      <c r="I18" s="70">
        <v>1400000</v>
      </c>
      <c r="J18" s="70"/>
      <c r="K18" s="70"/>
      <c r="L18" s="70"/>
      <c r="M18" s="71"/>
      <c r="N18" s="70">
        <v>1400000</v>
      </c>
      <c r="O18" s="70"/>
      <c r="P18" s="71"/>
      <c r="Q18" s="70"/>
      <c r="R18" s="71"/>
      <c r="S18" s="71">
        <v>1400000</v>
      </c>
    </row>
    <row r="19" spans="1:19" ht="21" customHeight="1">
      <c r="A19" s="243" t="s">
        <v>181</v>
      </c>
      <c r="B19" s="244"/>
      <c r="C19" s="244"/>
      <c r="D19" s="245"/>
      <c r="E19" s="245"/>
      <c r="F19" s="245"/>
      <c r="G19" s="246"/>
      <c r="H19" s="16"/>
      <c r="I19" s="71">
        <v>2786460</v>
      </c>
      <c r="J19" s="71">
        <v>1386460</v>
      </c>
      <c r="K19" s="16"/>
      <c r="L19" s="16"/>
      <c r="M19" s="16"/>
      <c r="N19" s="70">
        <v>1400000</v>
      </c>
      <c r="O19" s="70"/>
      <c r="P19" s="71"/>
      <c r="Q19" s="70"/>
      <c r="R19" s="71"/>
      <c r="S19" s="71">
        <v>1400000</v>
      </c>
    </row>
    <row r="20" spans="1:19" ht="21" customHeight="1">
      <c r="A20" s="235" t="s">
        <v>586</v>
      </c>
      <c r="B20" s="185"/>
      <c r="C20" s="185"/>
      <c r="D20" s="235"/>
      <c r="E20" s="235"/>
      <c r="F20" s="235"/>
      <c r="G20" s="247"/>
      <c r="H20" s="248"/>
      <c r="I20" s="248"/>
      <c r="J20" s="248"/>
      <c r="K20" s="248"/>
      <c r="L20" s="248"/>
      <c r="M20" s="248"/>
      <c r="N20" s="248"/>
      <c r="O20" s="248"/>
      <c r="P20" s="248"/>
      <c r="Q20" s="248"/>
      <c r="R20" s="248"/>
      <c r="S20" s="248"/>
    </row>
  </sheetData>
  <mergeCells count="19">
    <mergeCell ref="A20:S20"/>
    <mergeCell ref="A5:A7"/>
    <mergeCell ref="B5:B7"/>
    <mergeCell ref="C5:C7"/>
    <mergeCell ref="D5:D7"/>
    <mergeCell ref="E5:E7"/>
    <mergeCell ref="F5:F7"/>
    <mergeCell ref="G5:G7"/>
    <mergeCell ref="H5:H7"/>
    <mergeCell ref="I6:I7"/>
    <mergeCell ref="J6:J7"/>
    <mergeCell ref="K6:K7"/>
    <mergeCell ref="L6:L7"/>
    <mergeCell ref="M6:M7"/>
    <mergeCell ref="A3:S3"/>
    <mergeCell ref="A4:H4"/>
    <mergeCell ref="I5:S5"/>
    <mergeCell ref="N6:S6"/>
    <mergeCell ref="A19:G19"/>
  </mergeCells>
  <phoneticPr fontId="19" type="noConversion"/>
  <printOptions horizontalCentered="1"/>
  <pageMargins left="0.96" right="0.96" top="0.72" bottom="0.72" header="0" footer="0"/>
  <pageSetup paperSize="9" scale="28"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T12"/>
  <sheetViews>
    <sheetView showZeros="0" zoomScaleNormal="100" workbookViewId="0">
      <pane ySplit="1" topLeftCell="A2" activePane="bottomLeft" state="frozen"/>
      <selection activeCell="A50" sqref="A50"/>
      <selection pane="bottomLeft" activeCell="A50" sqref="A50"/>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spans="1:20" ht="14.25" customHeight="1">
      <c r="A1" s="49"/>
      <c r="B1" s="49"/>
      <c r="C1" s="49"/>
      <c r="D1" s="49"/>
      <c r="E1" s="49"/>
      <c r="F1" s="49"/>
      <c r="G1" s="49"/>
      <c r="H1" s="49"/>
      <c r="I1" s="49"/>
      <c r="J1" s="49"/>
      <c r="K1" s="49"/>
      <c r="L1" s="49"/>
      <c r="M1" s="49"/>
      <c r="N1" s="49"/>
      <c r="O1" s="49"/>
      <c r="P1" s="49"/>
      <c r="Q1" s="49"/>
      <c r="R1" s="49"/>
      <c r="S1" s="49"/>
      <c r="T1" s="49"/>
    </row>
    <row r="2" spans="1:20" ht="16.5" customHeight="1">
      <c r="A2" s="50"/>
      <c r="B2" s="51"/>
      <c r="C2" s="51"/>
      <c r="D2" s="51"/>
      <c r="E2" s="51"/>
      <c r="F2" s="51"/>
      <c r="G2" s="51"/>
      <c r="H2" s="50"/>
      <c r="I2" s="50"/>
      <c r="J2" s="50"/>
      <c r="K2" s="50"/>
      <c r="L2" s="50"/>
      <c r="M2" s="50"/>
      <c r="N2" s="60"/>
      <c r="O2" s="50"/>
      <c r="P2" s="50"/>
      <c r="Q2" s="51"/>
      <c r="R2" s="50"/>
      <c r="S2" s="62"/>
      <c r="T2" s="62" t="s">
        <v>587</v>
      </c>
    </row>
    <row r="3" spans="1:20" ht="41.25" customHeight="1">
      <c r="A3" s="234" t="str">
        <f>"2025"&amp;"年部门政府购买服务预算表"</f>
        <v>2025年部门政府购买服务预算表</v>
      </c>
      <c r="B3" s="183"/>
      <c r="C3" s="183"/>
      <c r="D3" s="183"/>
      <c r="E3" s="183"/>
      <c r="F3" s="183"/>
      <c r="G3" s="183"/>
      <c r="H3" s="256"/>
      <c r="I3" s="256"/>
      <c r="J3" s="256"/>
      <c r="K3" s="256"/>
      <c r="L3" s="256"/>
      <c r="M3" s="256"/>
      <c r="N3" s="257"/>
      <c r="O3" s="256"/>
      <c r="P3" s="256"/>
      <c r="Q3" s="183"/>
      <c r="R3" s="256"/>
      <c r="S3" s="257"/>
      <c r="T3" s="183"/>
    </row>
    <row r="4" spans="1:20" ht="22.5" customHeight="1">
      <c r="A4" s="258" t="s">
        <v>191</v>
      </c>
      <c r="B4" s="236"/>
      <c r="C4" s="236"/>
      <c r="D4" s="236"/>
      <c r="E4" s="236"/>
      <c r="F4" s="236"/>
      <c r="G4" s="236"/>
      <c r="H4" s="259"/>
      <c r="I4" s="259"/>
      <c r="J4" s="53"/>
      <c r="K4" s="53"/>
      <c r="L4" s="53"/>
      <c r="M4" s="53"/>
      <c r="N4" s="60"/>
      <c r="O4" s="50"/>
      <c r="P4" s="50"/>
      <c r="Q4" s="51"/>
      <c r="R4" s="50"/>
      <c r="S4" s="63"/>
      <c r="T4" s="62" t="s">
        <v>1</v>
      </c>
    </row>
    <row r="5" spans="1:20" ht="24" customHeight="1">
      <c r="A5" s="212" t="s">
        <v>192</v>
      </c>
      <c r="B5" s="249" t="s">
        <v>193</v>
      </c>
      <c r="C5" s="249" t="s">
        <v>561</v>
      </c>
      <c r="D5" s="249" t="s">
        <v>588</v>
      </c>
      <c r="E5" s="249" t="s">
        <v>589</v>
      </c>
      <c r="F5" s="249" t="s">
        <v>590</v>
      </c>
      <c r="G5" s="249" t="s">
        <v>591</v>
      </c>
      <c r="H5" s="251" t="s">
        <v>592</v>
      </c>
      <c r="I5" s="251" t="s">
        <v>593</v>
      </c>
      <c r="J5" s="238" t="s">
        <v>200</v>
      </c>
      <c r="K5" s="238"/>
      <c r="L5" s="238"/>
      <c r="M5" s="238"/>
      <c r="N5" s="191"/>
      <c r="O5" s="238"/>
      <c r="P5" s="238"/>
      <c r="Q5" s="189"/>
      <c r="R5" s="238"/>
      <c r="S5" s="191"/>
      <c r="T5" s="192"/>
    </row>
    <row r="6" spans="1:20" ht="24" customHeight="1">
      <c r="A6" s="213"/>
      <c r="B6" s="250"/>
      <c r="C6" s="250"/>
      <c r="D6" s="250"/>
      <c r="E6" s="250"/>
      <c r="F6" s="250"/>
      <c r="G6" s="250"/>
      <c r="H6" s="252"/>
      <c r="I6" s="252"/>
      <c r="J6" s="252" t="s">
        <v>55</v>
      </c>
      <c r="K6" s="252" t="s">
        <v>58</v>
      </c>
      <c r="L6" s="252" t="s">
        <v>567</v>
      </c>
      <c r="M6" s="252" t="s">
        <v>568</v>
      </c>
      <c r="N6" s="254" t="s">
        <v>569</v>
      </c>
      <c r="O6" s="239" t="s">
        <v>570</v>
      </c>
      <c r="P6" s="239"/>
      <c r="Q6" s="240"/>
      <c r="R6" s="239"/>
      <c r="S6" s="241"/>
      <c r="T6" s="242"/>
    </row>
    <row r="7" spans="1:20" ht="54" customHeight="1">
      <c r="A7" s="214"/>
      <c r="B7" s="242"/>
      <c r="C7" s="242"/>
      <c r="D7" s="242"/>
      <c r="E7" s="242"/>
      <c r="F7" s="242"/>
      <c r="G7" s="242"/>
      <c r="H7" s="253"/>
      <c r="I7" s="253"/>
      <c r="J7" s="253"/>
      <c r="K7" s="253" t="s">
        <v>57</v>
      </c>
      <c r="L7" s="253"/>
      <c r="M7" s="253"/>
      <c r="N7" s="255"/>
      <c r="O7" s="55" t="s">
        <v>57</v>
      </c>
      <c r="P7" s="55" t="s">
        <v>64</v>
      </c>
      <c r="Q7" s="54" t="s">
        <v>65</v>
      </c>
      <c r="R7" s="55" t="s">
        <v>66</v>
      </c>
      <c r="S7" s="61" t="s">
        <v>67</v>
      </c>
      <c r="T7" s="54" t="s">
        <v>68</v>
      </c>
    </row>
    <row r="8" spans="1:20" ht="17.25" customHeight="1">
      <c r="A8" s="56">
        <v>1</v>
      </c>
      <c r="B8" s="54">
        <v>2</v>
      </c>
      <c r="C8" s="56">
        <v>3</v>
      </c>
      <c r="D8" s="56">
        <v>4</v>
      </c>
      <c r="E8" s="54">
        <v>5</v>
      </c>
      <c r="F8" s="56">
        <v>6</v>
      </c>
      <c r="G8" s="56">
        <v>7</v>
      </c>
      <c r="H8" s="54">
        <v>8</v>
      </c>
      <c r="I8" s="56">
        <v>9</v>
      </c>
      <c r="J8" s="56">
        <v>10</v>
      </c>
      <c r="K8" s="54">
        <v>11</v>
      </c>
      <c r="L8" s="56">
        <v>12</v>
      </c>
      <c r="M8" s="56">
        <v>13</v>
      </c>
      <c r="N8" s="54">
        <v>14</v>
      </c>
      <c r="O8" s="56">
        <v>15</v>
      </c>
      <c r="P8" s="56">
        <v>16</v>
      </c>
      <c r="Q8" s="54">
        <v>17</v>
      </c>
      <c r="R8" s="56">
        <v>18</v>
      </c>
      <c r="S8" s="56">
        <v>19</v>
      </c>
      <c r="T8" s="56">
        <v>20</v>
      </c>
    </row>
    <row r="9" spans="1:20" ht="21" customHeight="1">
      <c r="A9" s="57"/>
      <c r="B9" s="58"/>
      <c r="C9" s="58"/>
      <c r="D9" s="58"/>
      <c r="E9" s="58"/>
      <c r="F9" s="58"/>
      <c r="G9" s="58"/>
      <c r="H9" s="59"/>
      <c r="I9" s="59"/>
      <c r="J9" s="16"/>
      <c r="K9" s="16"/>
      <c r="L9" s="16"/>
      <c r="M9" s="16"/>
      <c r="N9" s="16"/>
      <c r="O9" s="16"/>
      <c r="P9" s="16"/>
      <c r="Q9" s="16"/>
      <c r="R9" s="16"/>
      <c r="S9" s="16"/>
      <c r="T9" s="16"/>
    </row>
    <row r="10" spans="1:20" ht="21" customHeight="1">
      <c r="A10" s="243" t="s">
        <v>181</v>
      </c>
      <c r="B10" s="244"/>
      <c r="C10" s="244"/>
      <c r="D10" s="244"/>
      <c r="E10" s="244"/>
      <c r="F10" s="244"/>
      <c r="G10" s="244"/>
      <c r="H10" s="245"/>
      <c r="I10" s="260"/>
      <c r="J10" s="16"/>
      <c r="K10" s="16"/>
      <c r="L10" s="16"/>
      <c r="M10" s="16"/>
      <c r="N10" s="16"/>
      <c r="O10" s="16"/>
      <c r="P10" s="16"/>
      <c r="Q10" s="16"/>
      <c r="R10" s="16"/>
      <c r="S10" s="16"/>
      <c r="T10" s="16"/>
    </row>
    <row r="11" spans="1:20" ht="14.25" customHeight="1">
      <c r="A11" t="s">
        <v>594</v>
      </c>
    </row>
    <row r="12" spans="1:20" ht="14.25" customHeight="1">
      <c r="A12" s="24"/>
    </row>
  </sheetData>
  <mergeCells count="19">
    <mergeCell ref="L6:L7"/>
    <mergeCell ref="M6:M7"/>
    <mergeCell ref="N6:N7"/>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s>
  <phoneticPr fontId="19" type="noConversion"/>
  <printOptions horizontalCentered="1"/>
  <pageMargins left="0.96" right="0.96" top="0.72" bottom="0.72" header="0" footer="0"/>
  <pageSetup paperSize="9" scale="21"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E10"/>
  <sheetViews>
    <sheetView showZeros="0" zoomScaleNormal="100" workbookViewId="0">
      <pane ySplit="1" topLeftCell="A2" activePane="bottomLeft" state="frozen"/>
      <selection activeCell="A50" sqref="A50"/>
      <selection pane="bottomLeft" activeCell="A50" sqref="A50"/>
    </sheetView>
  </sheetViews>
  <sheetFormatPr defaultColWidth="9.125" defaultRowHeight="14.25" customHeight="1"/>
  <cols>
    <col min="1" max="1" width="37.75" style="2" customWidth="1"/>
    <col min="2" max="5" width="20" style="2" customWidth="1"/>
    <col min="6" max="16384" width="9.125" style="2"/>
  </cols>
  <sheetData>
    <row r="1" spans="1:5" ht="14.25" customHeight="1">
      <c r="A1" s="3"/>
      <c r="B1" s="3"/>
      <c r="C1" s="3"/>
      <c r="D1" s="3"/>
      <c r="E1" s="3"/>
    </row>
    <row r="2" spans="1:5" ht="17.25" customHeight="1">
      <c r="D2" s="44"/>
      <c r="E2" s="5" t="s">
        <v>595</v>
      </c>
    </row>
    <row r="3" spans="1:5" ht="41.25" customHeight="1">
      <c r="A3" s="261" t="str">
        <f>"2025"&amp;"年对下转移支付预算表"</f>
        <v>2025年对下转移支付预算表</v>
      </c>
      <c r="B3" s="221"/>
      <c r="C3" s="221"/>
      <c r="D3" s="221"/>
      <c r="E3" s="222"/>
    </row>
    <row r="4" spans="1:5" ht="18" customHeight="1">
      <c r="A4" s="262" t="s">
        <v>191</v>
      </c>
      <c r="B4" s="263"/>
      <c r="C4" s="263"/>
      <c r="D4" s="264"/>
      <c r="E4" s="7" t="s">
        <v>1</v>
      </c>
    </row>
    <row r="5" spans="1:5" ht="19.5" customHeight="1">
      <c r="A5" s="265" t="s">
        <v>596</v>
      </c>
      <c r="B5" s="229" t="s">
        <v>200</v>
      </c>
      <c r="C5" s="168"/>
      <c r="D5" s="168"/>
      <c r="E5" s="266" t="s">
        <v>597</v>
      </c>
    </row>
    <row r="6" spans="1:5" ht="40.5" customHeight="1">
      <c r="A6" s="172"/>
      <c r="B6" s="18" t="s">
        <v>55</v>
      </c>
      <c r="C6" s="8" t="s">
        <v>58</v>
      </c>
      <c r="D6" s="45" t="s">
        <v>567</v>
      </c>
      <c r="E6" s="266"/>
    </row>
    <row r="7" spans="1:5" ht="19.5" customHeight="1">
      <c r="A7" s="11">
        <v>1</v>
      </c>
      <c r="B7" s="11">
        <v>2</v>
      </c>
      <c r="C7" s="11">
        <v>3</v>
      </c>
      <c r="D7" s="46">
        <v>4</v>
      </c>
      <c r="E7" s="47">
        <v>24</v>
      </c>
    </row>
    <row r="8" spans="1:5" ht="19.5" customHeight="1">
      <c r="A8" s="19"/>
      <c r="B8" s="48"/>
      <c r="C8" s="48"/>
      <c r="D8" s="48"/>
      <c r="E8" s="48"/>
    </row>
    <row r="9" spans="1:5" ht="19.5" customHeight="1">
      <c r="A9" s="41"/>
      <c r="B9" s="48"/>
      <c r="C9" s="48"/>
      <c r="D9" s="48"/>
      <c r="E9" s="48"/>
    </row>
    <row r="10" spans="1:5" ht="14.25" customHeight="1">
      <c r="A10" s="24" t="s">
        <v>598</v>
      </c>
    </row>
  </sheetData>
  <mergeCells count="5">
    <mergeCell ref="A3:E3"/>
    <mergeCell ref="A4:D4"/>
    <mergeCell ref="B5:D5"/>
    <mergeCell ref="A5:A6"/>
    <mergeCell ref="E5:E6"/>
  </mergeCells>
  <phoneticPr fontId="19" type="noConversion"/>
  <printOptions horizontalCentered="1"/>
  <pageMargins left="0.96" right="0.96" top="0.72" bottom="0.72" header="0" footer="0"/>
  <pageSetup paperSize="9" scale="81"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J9"/>
  <sheetViews>
    <sheetView showZeros="0" zoomScaleNormal="100" workbookViewId="0">
      <pane ySplit="1" topLeftCell="A2" activePane="bottomLeft" state="frozen"/>
      <selection activeCell="A50" sqref="A50"/>
      <selection pane="bottomLeft" activeCell="A50" sqref="A50"/>
    </sheetView>
  </sheetViews>
  <sheetFormatPr defaultColWidth="9.125" defaultRowHeight="12" customHeight="1"/>
  <cols>
    <col min="1" max="1" width="34.25" style="2" customWidth="1"/>
    <col min="2" max="2" width="29" style="2" customWidth="1"/>
    <col min="3" max="5" width="23.625" style="2" customWidth="1"/>
    <col min="6" max="6" width="11.25" style="2" customWidth="1"/>
    <col min="7" max="7" width="25.125" style="2" customWidth="1"/>
    <col min="8" max="8" width="15.625" style="2" customWidth="1"/>
    <col min="9" max="9" width="13.375" style="2" customWidth="1"/>
    <col min="10" max="10" width="18.875" style="2" customWidth="1"/>
    <col min="11" max="16384" width="9.125" style="2"/>
  </cols>
  <sheetData>
    <row r="1" spans="1:10" ht="12" customHeight="1">
      <c r="A1" s="3"/>
      <c r="B1" s="3"/>
      <c r="C1" s="3"/>
      <c r="D1" s="3"/>
      <c r="E1" s="3"/>
      <c r="F1" s="3"/>
      <c r="G1" s="3"/>
      <c r="H1" s="3"/>
      <c r="I1" s="3"/>
      <c r="J1" s="3"/>
    </row>
    <row r="2" spans="1:10" ht="16.5" customHeight="1">
      <c r="J2" s="5" t="s">
        <v>599</v>
      </c>
    </row>
    <row r="3" spans="1:10" ht="41.25" customHeight="1">
      <c r="A3" s="220" t="str">
        <f>"2025"&amp;"年对下转移支付绩效目标表"</f>
        <v>2025年对下转移支付绩效目标表</v>
      </c>
      <c r="B3" s="221"/>
      <c r="C3" s="221"/>
      <c r="D3" s="221"/>
      <c r="E3" s="221"/>
      <c r="F3" s="222"/>
      <c r="G3" s="221"/>
      <c r="H3" s="222"/>
      <c r="I3" s="222"/>
      <c r="J3" s="221"/>
    </row>
    <row r="4" spans="1:10" ht="17.25" customHeight="1">
      <c r="A4" s="223" t="s">
        <v>191</v>
      </c>
      <c r="B4" s="131"/>
      <c r="C4" s="131"/>
      <c r="D4" s="131"/>
      <c r="E4" s="131"/>
      <c r="F4" s="131"/>
      <c r="G4" s="131"/>
      <c r="H4" s="131"/>
    </row>
    <row r="5" spans="1:10" ht="44.25" customHeight="1">
      <c r="A5" s="39" t="s">
        <v>596</v>
      </c>
      <c r="B5" s="39" t="s">
        <v>326</v>
      </c>
      <c r="C5" s="39" t="s">
        <v>327</v>
      </c>
      <c r="D5" s="39" t="s">
        <v>328</v>
      </c>
      <c r="E5" s="39" t="s">
        <v>329</v>
      </c>
      <c r="F5" s="40" t="s">
        <v>330</v>
      </c>
      <c r="G5" s="39" t="s">
        <v>331</v>
      </c>
      <c r="H5" s="40" t="s">
        <v>332</v>
      </c>
      <c r="I5" s="40" t="s">
        <v>333</v>
      </c>
      <c r="J5" s="39" t="s">
        <v>334</v>
      </c>
    </row>
    <row r="6" spans="1:10" ht="14.25" customHeight="1">
      <c r="A6" s="39">
        <v>1</v>
      </c>
      <c r="B6" s="39">
        <v>2</v>
      </c>
      <c r="C6" s="39">
        <v>3</v>
      </c>
      <c r="D6" s="39">
        <v>4</v>
      </c>
      <c r="E6" s="39">
        <v>5</v>
      </c>
      <c r="F6" s="40">
        <v>6</v>
      </c>
      <c r="G6" s="39">
        <v>7</v>
      </c>
      <c r="H6" s="40">
        <v>8</v>
      </c>
      <c r="I6" s="40">
        <v>9</v>
      </c>
      <c r="J6" s="39">
        <v>10</v>
      </c>
    </row>
    <row r="7" spans="1:10" ht="42" customHeight="1">
      <c r="A7" s="19"/>
      <c r="B7" s="41"/>
      <c r="C7" s="41"/>
      <c r="D7" s="41"/>
      <c r="E7" s="30"/>
      <c r="F7" s="42"/>
      <c r="G7" s="30"/>
      <c r="H7" s="42"/>
      <c r="I7" s="42"/>
      <c r="J7" s="30"/>
    </row>
    <row r="8" spans="1:10" ht="42" customHeight="1">
      <c r="A8" s="19"/>
      <c r="B8" s="20"/>
      <c r="C8" s="20"/>
      <c r="D8" s="20"/>
      <c r="E8" s="19"/>
      <c r="F8" s="20"/>
      <c r="G8" s="19"/>
      <c r="H8" s="20"/>
      <c r="I8" s="20"/>
      <c r="J8" s="19"/>
    </row>
    <row r="9" spans="1:10" ht="12" customHeight="1">
      <c r="A9" s="43" t="s">
        <v>598</v>
      </c>
    </row>
  </sheetData>
  <mergeCells count="2">
    <mergeCell ref="A3:J3"/>
    <mergeCell ref="A4:H4"/>
  </mergeCells>
  <phoneticPr fontId="19" type="noConversion"/>
  <printOptions horizontalCentered="1"/>
  <pageMargins left="0.96" right="0.96" top="0.72" bottom="0.72" header="0" footer="0"/>
  <pageSetup paperSize="9" scale="5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I10"/>
  <sheetViews>
    <sheetView showZeros="0" zoomScaleNormal="100" workbookViewId="0">
      <pane ySplit="1" topLeftCell="A2" activePane="bottomLeft" state="frozen"/>
      <selection activeCell="A50" sqref="A50"/>
      <selection pane="bottomLeft" activeCell="A50" sqref="A50"/>
    </sheetView>
  </sheetViews>
  <sheetFormatPr defaultColWidth="10.375" defaultRowHeight="14.25" customHeight="1"/>
  <cols>
    <col min="1" max="3" width="33.75" style="2" customWidth="1"/>
    <col min="4" max="4" width="45.625" style="2" customWidth="1"/>
    <col min="5" max="5" width="27.625" style="2" customWidth="1"/>
    <col min="6" max="6" width="21.75" style="2" customWidth="1"/>
    <col min="7" max="9" width="26.25" style="2" customWidth="1"/>
    <col min="10" max="16384" width="10.375" style="2"/>
  </cols>
  <sheetData>
    <row r="1" spans="1:9" ht="14.25" customHeight="1">
      <c r="A1" s="3"/>
      <c r="B1" s="3"/>
      <c r="C1" s="3"/>
      <c r="D1" s="3"/>
      <c r="E1" s="3"/>
      <c r="F1" s="3"/>
      <c r="G1" s="3"/>
      <c r="H1" s="3"/>
      <c r="I1" s="3"/>
    </row>
    <row r="2" spans="1:9" ht="14.25" customHeight="1">
      <c r="A2" s="267" t="s">
        <v>600</v>
      </c>
      <c r="B2" s="268"/>
      <c r="C2" s="268"/>
      <c r="D2" s="269"/>
      <c r="E2" s="269"/>
      <c r="F2" s="269"/>
      <c r="G2" s="268"/>
      <c r="H2" s="268"/>
      <c r="I2" s="269"/>
    </row>
    <row r="3" spans="1:9" ht="41.25" customHeight="1">
      <c r="A3" s="130" t="str">
        <f>"2025"&amp;"年新增资产配置预算表"</f>
        <v>2025年新增资产配置预算表</v>
      </c>
      <c r="B3" s="177"/>
      <c r="C3" s="177"/>
      <c r="D3" s="176"/>
      <c r="E3" s="176"/>
      <c r="F3" s="176"/>
      <c r="G3" s="177"/>
      <c r="H3" s="177"/>
      <c r="I3" s="176"/>
    </row>
    <row r="4" spans="1:9" ht="14.25" customHeight="1">
      <c r="A4" s="270" t="s">
        <v>191</v>
      </c>
      <c r="B4" s="271"/>
      <c r="C4" s="271"/>
      <c r="D4" s="29"/>
      <c r="F4" s="28"/>
      <c r="G4" s="27"/>
      <c r="H4" s="27"/>
      <c r="I4" s="38" t="s">
        <v>1</v>
      </c>
    </row>
    <row r="5" spans="1:9" ht="28.5" customHeight="1">
      <c r="A5" s="178" t="s">
        <v>192</v>
      </c>
      <c r="B5" s="179" t="s">
        <v>193</v>
      </c>
      <c r="C5" s="178" t="s">
        <v>601</v>
      </c>
      <c r="D5" s="178" t="s">
        <v>602</v>
      </c>
      <c r="E5" s="178" t="s">
        <v>603</v>
      </c>
      <c r="F5" s="178" t="s">
        <v>604</v>
      </c>
      <c r="G5" s="179" t="s">
        <v>605</v>
      </c>
      <c r="H5" s="179"/>
      <c r="I5" s="178"/>
    </row>
    <row r="6" spans="1:9" ht="21" customHeight="1">
      <c r="A6" s="178"/>
      <c r="B6" s="182"/>
      <c r="C6" s="182"/>
      <c r="D6" s="181"/>
      <c r="E6" s="182"/>
      <c r="F6" s="182"/>
      <c r="G6" s="25" t="s">
        <v>565</v>
      </c>
      <c r="H6" s="25" t="s">
        <v>606</v>
      </c>
      <c r="I6" s="25" t="s">
        <v>607</v>
      </c>
    </row>
    <row r="7" spans="1:9" ht="17.25" customHeight="1">
      <c r="A7" s="30" t="s">
        <v>82</v>
      </c>
      <c r="B7" s="31"/>
      <c r="C7" s="32" t="s">
        <v>83</v>
      </c>
      <c r="D7" s="30" t="s">
        <v>84</v>
      </c>
      <c r="E7" s="33" t="s">
        <v>85</v>
      </c>
      <c r="F7" s="30" t="s">
        <v>86</v>
      </c>
      <c r="G7" s="32" t="s">
        <v>87</v>
      </c>
      <c r="H7" s="34" t="s">
        <v>88</v>
      </c>
      <c r="I7" s="33" t="s">
        <v>89</v>
      </c>
    </row>
    <row r="8" spans="1:9" ht="19.5" customHeight="1">
      <c r="A8" s="19"/>
      <c r="B8" s="20"/>
      <c r="C8" s="20"/>
      <c r="D8" s="19"/>
      <c r="E8" s="20"/>
      <c r="F8" s="34"/>
      <c r="G8" s="35"/>
      <c r="H8" s="36"/>
      <c r="I8" s="36"/>
    </row>
    <row r="9" spans="1:9" ht="19.5" customHeight="1">
      <c r="A9" s="272" t="s">
        <v>55</v>
      </c>
      <c r="B9" s="273"/>
      <c r="C9" s="273"/>
      <c r="D9" s="274"/>
      <c r="E9" s="275"/>
      <c r="F9" s="275"/>
      <c r="G9" s="35"/>
      <c r="H9" s="36"/>
      <c r="I9" s="36"/>
    </row>
    <row r="10" spans="1:9" ht="14.25" customHeight="1">
      <c r="A10" s="23" t="s">
        <v>608</v>
      </c>
    </row>
  </sheetData>
  <mergeCells count="11">
    <mergeCell ref="A2:I2"/>
    <mergeCell ref="A3:I3"/>
    <mergeCell ref="A4:C4"/>
    <mergeCell ref="G5:I5"/>
    <mergeCell ref="A9:F9"/>
    <mergeCell ref="A5:A6"/>
    <mergeCell ref="B5:B6"/>
    <mergeCell ref="C5:C6"/>
    <mergeCell ref="D5:D6"/>
    <mergeCell ref="E5:E6"/>
    <mergeCell ref="F5:F6"/>
  </mergeCells>
  <phoneticPr fontId="19" type="noConversion"/>
  <pageMargins left="0.67" right="0.67" top="0.72" bottom="0.72" header="0.28000000000000003" footer="0.28000000000000003"/>
  <pageSetup paperSize="9" scale="43"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K12"/>
  <sheetViews>
    <sheetView showZeros="0" zoomScaleNormal="100" workbookViewId="0">
      <pane ySplit="1" topLeftCell="A2" activePane="bottomLeft" state="frozen"/>
      <selection activeCell="A50" sqref="A50"/>
      <selection pane="bottomLeft" activeCell="A50" sqref="A50"/>
    </sheetView>
  </sheetViews>
  <sheetFormatPr defaultColWidth="9.125" defaultRowHeight="14.25" customHeight="1"/>
  <cols>
    <col min="1" max="1" width="19.25" style="2" customWidth="1"/>
    <col min="2" max="2" width="33.875" style="2" customWidth="1"/>
    <col min="3" max="3" width="23.875" style="2" customWidth="1"/>
    <col min="4" max="4" width="11.125" style="2" customWidth="1"/>
    <col min="5" max="5" width="17.75" style="2" customWidth="1"/>
    <col min="6" max="6" width="9.875" style="2" customWidth="1"/>
    <col min="7" max="7" width="17.75" style="2" customWidth="1"/>
    <col min="8" max="11" width="23.125" style="2" customWidth="1"/>
    <col min="12" max="16384" width="9.125" style="2"/>
  </cols>
  <sheetData>
    <row r="1" spans="1:11" ht="14.25" customHeight="1">
      <c r="A1" s="3"/>
      <c r="B1" s="3"/>
      <c r="C1" s="3"/>
      <c r="D1" s="3"/>
      <c r="E1" s="3"/>
      <c r="F1" s="3"/>
      <c r="G1" s="3"/>
      <c r="H1" s="3"/>
      <c r="I1" s="3"/>
      <c r="J1" s="3"/>
      <c r="K1" s="3"/>
    </row>
    <row r="2" spans="1:11" ht="14.25" customHeight="1">
      <c r="D2" s="4"/>
      <c r="E2" s="4"/>
      <c r="F2" s="4"/>
      <c r="G2" s="4"/>
      <c r="K2" s="5" t="s">
        <v>609</v>
      </c>
    </row>
    <row r="3" spans="1:11" ht="41.25" customHeight="1">
      <c r="A3" s="221" t="str">
        <f>"2025"&amp;"年上级转移支付补助项目支出预算表"</f>
        <v>2025年上级转移支付补助项目支出预算表</v>
      </c>
      <c r="B3" s="221"/>
      <c r="C3" s="221"/>
      <c r="D3" s="221"/>
      <c r="E3" s="221"/>
      <c r="F3" s="221"/>
      <c r="G3" s="221"/>
      <c r="H3" s="221"/>
      <c r="I3" s="221"/>
      <c r="J3" s="221"/>
      <c r="K3" s="221"/>
    </row>
    <row r="4" spans="1:11" ht="13.5" customHeight="1">
      <c r="A4" s="223" t="s">
        <v>191</v>
      </c>
      <c r="B4" s="276"/>
      <c r="C4" s="276"/>
      <c r="D4" s="276"/>
      <c r="E4" s="276"/>
      <c r="F4" s="276"/>
      <c r="G4" s="276"/>
      <c r="H4" s="6"/>
      <c r="I4" s="6"/>
      <c r="J4" s="6"/>
      <c r="K4" s="7" t="s">
        <v>1</v>
      </c>
    </row>
    <row r="5" spans="1:11" ht="21.75" customHeight="1">
      <c r="A5" s="280" t="s">
        <v>285</v>
      </c>
      <c r="B5" s="280" t="s">
        <v>195</v>
      </c>
      <c r="C5" s="280" t="s">
        <v>286</v>
      </c>
      <c r="D5" s="283" t="s">
        <v>196</v>
      </c>
      <c r="E5" s="283" t="s">
        <v>197</v>
      </c>
      <c r="F5" s="283" t="s">
        <v>287</v>
      </c>
      <c r="G5" s="283" t="s">
        <v>288</v>
      </c>
      <c r="H5" s="265" t="s">
        <v>55</v>
      </c>
      <c r="I5" s="229" t="s">
        <v>610</v>
      </c>
      <c r="J5" s="168"/>
      <c r="K5" s="169"/>
    </row>
    <row r="6" spans="1:11" ht="21.75" customHeight="1">
      <c r="A6" s="281"/>
      <c r="B6" s="281"/>
      <c r="C6" s="281"/>
      <c r="D6" s="284"/>
      <c r="E6" s="284"/>
      <c r="F6" s="284"/>
      <c r="G6" s="284"/>
      <c r="H6" s="286"/>
      <c r="I6" s="283" t="s">
        <v>58</v>
      </c>
      <c r="J6" s="283" t="s">
        <v>59</v>
      </c>
      <c r="K6" s="283" t="s">
        <v>60</v>
      </c>
    </row>
    <row r="7" spans="1:11" ht="40.5" customHeight="1">
      <c r="A7" s="282"/>
      <c r="B7" s="282"/>
      <c r="C7" s="282"/>
      <c r="D7" s="285"/>
      <c r="E7" s="285"/>
      <c r="F7" s="285"/>
      <c r="G7" s="285"/>
      <c r="H7" s="172"/>
      <c r="I7" s="285" t="s">
        <v>57</v>
      </c>
      <c r="J7" s="285"/>
      <c r="K7" s="285"/>
    </row>
    <row r="8" spans="1:11" ht="15" customHeight="1">
      <c r="A8" s="11">
        <v>1</v>
      </c>
      <c r="B8" s="11">
        <v>2</v>
      </c>
      <c r="C8" s="11">
        <v>3</v>
      </c>
      <c r="D8" s="11">
        <v>4</v>
      </c>
      <c r="E8" s="11">
        <v>5</v>
      </c>
      <c r="F8" s="11">
        <v>6</v>
      </c>
      <c r="G8" s="11">
        <v>7</v>
      </c>
      <c r="H8" s="11">
        <v>8</v>
      </c>
      <c r="I8" s="11">
        <v>9</v>
      </c>
      <c r="J8" s="25">
        <v>10</v>
      </c>
      <c r="K8" s="25">
        <v>11</v>
      </c>
    </row>
    <row r="9" spans="1:11" ht="18.75" customHeight="1">
      <c r="A9" s="19"/>
      <c r="B9" s="20"/>
      <c r="C9" s="19"/>
      <c r="D9" s="19"/>
      <c r="E9" s="19"/>
      <c r="F9" s="19"/>
      <c r="G9" s="19"/>
      <c r="H9" s="21"/>
      <c r="I9" s="26"/>
      <c r="J9" s="26"/>
      <c r="K9" s="21"/>
    </row>
    <row r="10" spans="1:11" ht="18.75" customHeight="1">
      <c r="A10" s="20"/>
      <c r="B10" s="20"/>
      <c r="C10" s="20"/>
      <c r="D10" s="20"/>
      <c r="E10" s="20"/>
      <c r="F10" s="20"/>
      <c r="G10" s="20"/>
      <c r="H10" s="22"/>
      <c r="I10" s="22"/>
      <c r="J10" s="22"/>
      <c r="K10" s="21"/>
    </row>
    <row r="11" spans="1:11" ht="18.75" customHeight="1">
      <c r="A11" s="277" t="s">
        <v>181</v>
      </c>
      <c r="B11" s="278"/>
      <c r="C11" s="278"/>
      <c r="D11" s="278"/>
      <c r="E11" s="278"/>
      <c r="F11" s="278"/>
      <c r="G11" s="279"/>
      <c r="H11" s="22"/>
      <c r="I11" s="22"/>
      <c r="J11" s="22"/>
      <c r="K11" s="21"/>
    </row>
    <row r="12" spans="1:11" ht="14.25" customHeight="1">
      <c r="A12" s="23" t="s">
        <v>611</v>
      </c>
      <c r="B12" s="24"/>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honeticPr fontId="19" type="noConversion"/>
  <printOptions horizontalCentered="1"/>
  <pageMargins left="0.37" right="0.37" top="0.56000000000000005" bottom="0.56000000000000005" header="0.48" footer="0.48"/>
  <pageSetup paperSize="9" scale="58"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G20"/>
  <sheetViews>
    <sheetView showZeros="0" zoomScaleNormal="100" workbookViewId="0">
      <pane ySplit="1" topLeftCell="A2" activePane="bottomLeft" state="frozen"/>
      <selection activeCell="A50" sqref="A50"/>
      <selection pane="bottomLeft" activeCell="A50" sqref="A50"/>
    </sheetView>
  </sheetViews>
  <sheetFormatPr defaultColWidth="9.125" defaultRowHeight="14.25" customHeight="1"/>
  <cols>
    <col min="1" max="1" width="35.25" style="2" customWidth="1"/>
    <col min="2" max="4" width="28" style="2" customWidth="1"/>
    <col min="5" max="7" width="23.875" style="2" customWidth="1"/>
    <col min="8" max="16384" width="9.125" style="2"/>
  </cols>
  <sheetData>
    <row r="1" spans="1:7" ht="14.25" customHeight="1">
      <c r="A1" s="3"/>
      <c r="B1" s="3"/>
      <c r="C1" s="3"/>
      <c r="D1" s="3"/>
      <c r="E1" s="3"/>
      <c r="F1" s="3"/>
      <c r="G1" s="3"/>
    </row>
    <row r="2" spans="1:7" ht="13.5" customHeight="1">
      <c r="D2" s="4"/>
      <c r="G2" s="5" t="s">
        <v>612</v>
      </c>
    </row>
    <row r="3" spans="1:7" ht="41.25" customHeight="1">
      <c r="A3" s="221" t="str">
        <f>"2025"&amp;"年部门项目中期规划预算表"</f>
        <v>2025年部门项目中期规划预算表</v>
      </c>
      <c r="B3" s="221"/>
      <c r="C3" s="221"/>
      <c r="D3" s="221"/>
      <c r="E3" s="221"/>
      <c r="F3" s="221"/>
      <c r="G3" s="221"/>
    </row>
    <row r="4" spans="1:7" ht="13.5" customHeight="1">
      <c r="A4" s="223" t="s">
        <v>191</v>
      </c>
      <c r="B4" s="276"/>
      <c r="C4" s="276"/>
      <c r="D4" s="276"/>
      <c r="E4" s="6"/>
      <c r="F4" s="6"/>
      <c r="G4" s="7" t="s">
        <v>1</v>
      </c>
    </row>
    <row r="5" spans="1:7" ht="21.75" customHeight="1">
      <c r="A5" s="280" t="s">
        <v>286</v>
      </c>
      <c r="B5" s="280" t="s">
        <v>285</v>
      </c>
      <c r="C5" s="280" t="s">
        <v>195</v>
      </c>
      <c r="D5" s="283" t="s">
        <v>613</v>
      </c>
      <c r="E5" s="229" t="s">
        <v>58</v>
      </c>
      <c r="F5" s="168"/>
      <c r="G5" s="169"/>
    </row>
    <row r="6" spans="1:7" ht="21.75" customHeight="1">
      <c r="A6" s="281"/>
      <c r="B6" s="281"/>
      <c r="C6" s="281"/>
      <c r="D6" s="284"/>
      <c r="E6" s="265" t="str">
        <f>"2025"&amp;"年"</f>
        <v>2025年</v>
      </c>
      <c r="F6" s="283" t="str">
        <f>("2025"+1)&amp;"年"</f>
        <v>2026年</v>
      </c>
      <c r="G6" s="283" t="str">
        <f>("2025"+2)&amp;"年"</f>
        <v>2027年</v>
      </c>
    </row>
    <row r="7" spans="1:7" ht="40.5" customHeight="1">
      <c r="A7" s="282"/>
      <c r="B7" s="282"/>
      <c r="C7" s="282"/>
      <c r="D7" s="285"/>
      <c r="E7" s="172"/>
      <c r="F7" s="285" t="s">
        <v>57</v>
      </c>
      <c r="G7" s="285"/>
    </row>
    <row r="8" spans="1:7" ht="15" customHeight="1">
      <c r="A8" s="11">
        <v>1</v>
      </c>
      <c r="B8" s="11">
        <v>2</v>
      </c>
      <c r="C8" s="11">
        <v>3</v>
      </c>
      <c r="D8" s="11">
        <v>4</v>
      </c>
      <c r="E8" s="11">
        <v>5</v>
      </c>
      <c r="F8" s="11">
        <v>6</v>
      </c>
      <c r="G8" s="11">
        <v>7</v>
      </c>
    </row>
    <row r="9" spans="1:7" s="1" customFormat="1" ht="14.25" customHeight="1">
      <c r="A9" s="12" t="s">
        <v>70</v>
      </c>
      <c r="B9" s="13"/>
      <c r="C9" s="13"/>
      <c r="D9" s="13"/>
      <c r="E9" s="13">
        <v>2426766.2400000002</v>
      </c>
      <c r="F9" s="13">
        <v>2426767.2400000002</v>
      </c>
      <c r="G9" s="13">
        <v>2426768.2400000002</v>
      </c>
    </row>
    <row r="10" spans="1:7" s="1" customFormat="1" ht="17.25" customHeight="1">
      <c r="A10" s="14"/>
      <c r="B10" s="15" t="s">
        <v>614</v>
      </c>
      <c r="C10" s="15" t="s">
        <v>293</v>
      </c>
      <c r="D10" s="14" t="s">
        <v>615</v>
      </c>
      <c r="E10" s="16">
        <v>370800</v>
      </c>
      <c r="F10" s="16">
        <v>370800</v>
      </c>
      <c r="G10" s="16">
        <v>370800</v>
      </c>
    </row>
    <row r="11" spans="1:7" s="1" customFormat="1" ht="17.25" customHeight="1">
      <c r="A11" s="17"/>
      <c r="B11" s="15" t="s">
        <v>614</v>
      </c>
      <c r="C11" s="15" t="s">
        <v>297</v>
      </c>
      <c r="D11" s="14" t="s">
        <v>615</v>
      </c>
      <c r="E11" s="16">
        <v>30600</v>
      </c>
      <c r="F11" s="16">
        <v>30600</v>
      </c>
      <c r="G11" s="16">
        <v>30600</v>
      </c>
    </row>
    <row r="12" spans="1:7" s="1" customFormat="1" ht="17.25" customHeight="1">
      <c r="A12" s="17"/>
      <c r="B12" s="15" t="s">
        <v>614</v>
      </c>
      <c r="C12" s="15" t="s">
        <v>316</v>
      </c>
      <c r="D12" s="14" t="s">
        <v>615</v>
      </c>
      <c r="E12" s="16">
        <v>661308</v>
      </c>
      <c r="F12" s="16">
        <v>661308</v>
      </c>
      <c r="G12" s="16">
        <v>661308</v>
      </c>
    </row>
    <row r="13" spans="1:7" s="1" customFormat="1" ht="17.25" customHeight="1">
      <c r="A13" s="17"/>
      <c r="B13" s="15" t="s">
        <v>614</v>
      </c>
      <c r="C13" s="15" t="s">
        <v>320</v>
      </c>
      <c r="D13" s="14" t="s">
        <v>615</v>
      </c>
      <c r="E13" s="16">
        <v>504200</v>
      </c>
      <c r="F13" s="16">
        <v>504200</v>
      </c>
      <c r="G13" s="16">
        <v>504200</v>
      </c>
    </row>
    <row r="14" spans="1:7" s="1" customFormat="1" ht="17.25" customHeight="1">
      <c r="A14" s="17"/>
      <c r="B14" s="15" t="s">
        <v>616</v>
      </c>
      <c r="C14" s="15" t="s">
        <v>302</v>
      </c>
      <c r="D14" s="14" t="s">
        <v>615</v>
      </c>
      <c r="E14" s="16">
        <v>768</v>
      </c>
      <c r="F14" s="16">
        <v>768</v>
      </c>
      <c r="G14" s="16">
        <v>768</v>
      </c>
    </row>
    <row r="15" spans="1:7" s="1" customFormat="1" ht="17.25" customHeight="1">
      <c r="A15" s="17"/>
      <c r="B15" s="15" t="s">
        <v>616</v>
      </c>
      <c r="C15" s="15" t="s">
        <v>306</v>
      </c>
      <c r="D15" s="14" t="s">
        <v>615</v>
      </c>
      <c r="E15" s="16">
        <v>48200</v>
      </c>
      <c r="F15" s="16">
        <v>48200</v>
      </c>
      <c r="G15" s="16">
        <v>48200</v>
      </c>
    </row>
    <row r="16" spans="1:7" s="1" customFormat="1" ht="17.25" customHeight="1">
      <c r="A16" s="17"/>
      <c r="B16" s="15" t="s">
        <v>616</v>
      </c>
      <c r="C16" s="15" t="s">
        <v>308</v>
      </c>
      <c r="D16" s="14" t="s">
        <v>615</v>
      </c>
      <c r="E16" s="16">
        <v>686720</v>
      </c>
      <c r="F16" s="16">
        <v>686720</v>
      </c>
      <c r="G16" s="16">
        <v>686720</v>
      </c>
    </row>
    <row r="17" spans="1:7" s="1" customFormat="1" ht="17.25" customHeight="1">
      <c r="A17" s="17"/>
      <c r="B17" s="15" t="s">
        <v>616</v>
      </c>
      <c r="C17" s="15" t="s">
        <v>310</v>
      </c>
      <c r="D17" s="14" t="s">
        <v>615</v>
      </c>
      <c r="E17" s="16">
        <v>117504</v>
      </c>
      <c r="F17" s="16">
        <v>117504</v>
      </c>
      <c r="G17" s="16">
        <v>117504</v>
      </c>
    </row>
    <row r="18" spans="1:7" s="1" customFormat="1" ht="17.25" customHeight="1">
      <c r="A18" s="17"/>
      <c r="B18" s="15" t="s">
        <v>616</v>
      </c>
      <c r="C18" s="15" t="s">
        <v>312</v>
      </c>
      <c r="D18" s="14" t="s">
        <v>615</v>
      </c>
      <c r="E18" s="16">
        <v>768</v>
      </c>
      <c r="F18" s="16">
        <v>768</v>
      </c>
      <c r="G18" s="16">
        <v>768</v>
      </c>
    </row>
    <row r="19" spans="1:7" s="1" customFormat="1" ht="17.25" customHeight="1">
      <c r="A19" s="17"/>
      <c r="B19" s="15" t="s">
        <v>616</v>
      </c>
      <c r="C19" s="15" t="s">
        <v>314</v>
      </c>
      <c r="D19" s="14" t="s">
        <v>615</v>
      </c>
      <c r="E19" s="16">
        <v>5898.24</v>
      </c>
      <c r="F19" s="16">
        <v>5898.24</v>
      </c>
      <c r="G19" s="16">
        <v>5898.24</v>
      </c>
    </row>
    <row r="20" spans="1:7" s="1" customFormat="1" ht="18.75" customHeight="1">
      <c r="A20" s="287" t="s">
        <v>55</v>
      </c>
      <c r="B20" s="288"/>
      <c r="C20" s="288"/>
      <c r="D20" s="289"/>
      <c r="E20" s="16">
        <v>2426766.2400000002</v>
      </c>
      <c r="F20" s="16">
        <v>2426767.2400000002</v>
      </c>
      <c r="G20" s="16">
        <v>2426768.2400000002</v>
      </c>
    </row>
  </sheetData>
  <mergeCells count="11">
    <mergeCell ref="A3:G3"/>
    <mergeCell ref="A4:D4"/>
    <mergeCell ref="E5:G5"/>
    <mergeCell ref="A20:D20"/>
    <mergeCell ref="A5:A7"/>
    <mergeCell ref="B5:B7"/>
    <mergeCell ref="C5:C7"/>
    <mergeCell ref="D5:D7"/>
    <mergeCell ref="E6:E7"/>
    <mergeCell ref="F6:F7"/>
    <mergeCell ref="G6:G7"/>
  </mergeCells>
  <phoneticPr fontId="19" type="noConversion"/>
  <printOptions horizontalCentered="1"/>
  <pageMargins left="0.37" right="0.37" top="0.56000000000000005" bottom="0.56000000000000005" header="0.48" footer="0.48"/>
  <pageSetup paperSize="9" scale="63"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S9"/>
  <sheetViews>
    <sheetView showGridLines="0" showZeros="0" topLeftCell="G1" zoomScaleNormal="100" workbookViewId="0">
      <pane ySplit="1" topLeftCell="A3" activePane="bottomLeft" state="frozen"/>
      <selection activeCell="A50" sqref="A50"/>
      <selection pane="bottomLeft" activeCell="A50" sqref="A50"/>
    </sheetView>
  </sheetViews>
  <sheetFormatPr defaultColWidth="8.625" defaultRowHeight="12.75" customHeight="1"/>
  <cols>
    <col min="1" max="1" width="15.875" style="2" customWidth="1"/>
    <col min="2" max="2" width="35" style="2" customWidth="1"/>
    <col min="3" max="19" width="22" style="2" customWidth="1"/>
    <col min="20" max="16384" width="8.625" style="2"/>
  </cols>
  <sheetData>
    <row r="1" spans="1:19" ht="12.75" customHeight="1">
      <c r="A1" s="3"/>
      <c r="B1" s="3"/>
      <c r="C1" s="3"/>
      <c r="D1" s="3"/>
      <c r="E1" s="3"/>
      <c r="F1" s="3"/>
      <c r="G1" s="3"/>
      <c r="H1" s="3"/>
      <c r="I1" s="3"/>
      <c r="J1" s="3"/>
      <c r="K1" s="3"/>
      <c r="L1" s="3"/>
      <c r="M1" s="3"/>
      <c r="N1" s="3"/>
      <c r="O1" s="3"/>
      <c r="P1" s="3"/>
      <c r="Q1" s="3"/>
      <c r="R1" s="3"/>
      <c r="S1" s="3"/>
    </row>
    <row r="2" spans="1:19" ht="17.25" customHeight="1">
      <c r="A2" s="136" t="s">
        <v>52</v>
      </c>
      <c r="B2" s="131"/>
      <c r="C2" s="131"/>
      <c r="D2" s="131"/>
      <c r="E2" s="131"/>
      <c r="F2" s="131"/>
      <c r="G2" s="131"/>
      <c r="H2" s="131"/>
      <c r="I2" s="131"/>
      <c r="J2" s="131"/>
      <c r="K2" s="131"/>
      <c r="L2" s="131"/>
      <c r="M2" s="131"/>
      <c r="N2" s="131"/>
      <c r="O2" s="131"/>
      <c r="P2" s="131"/>
      <c r="Q2" s="131"/>
      <c r="R2" s="131"/>
      <c r="S2" s="131"/>
    </row>
    <row r="3" spans="1:19" ht="41.25" customHeight="1">
      <c r="A3" s="130" t="str">
        <f>"2025"&amp;"年部门收入预算表"</f>
        <v>2025年部门收入预算表</v>
      </c>
      <c r="B3" s="131"/>
      <c r="C3" s="131"/>
      <c r="D3" s="131"/>
      <c r="E3" s="131"/>
      <c r="F3" s="131"/>
      <c r="G3" s="131"/>
      <c r="H3" s="131"/>
      <c r="I3" s="131"/>
      <c r="J3" s="131"/>
      <c r="K3" s="131"/>
      <c r="L3" s="131"/>
      <c r="M3" s="131"/>
      <c r="N3" s="131"/>
      <c r="O3" s="131"/>
      <c r="P3" s="131"/>
      <c r="Q3" s="131"/>
      <c r="R3" s="131"/>
      <c r="S3" s="131"/>
    </row>
    <row r="4" spans="1:19" ht="17.25" customHeight="1">
      <c r="A4" s="132" t="str">
        <f>"单位名称："&amp;"西山区团结龙潭中心学校"</f>
        <v>单位名称：西山区团结龙潭中心学校</v>
      </c>
      <c r="B4" s="133"/>
      <c r="S4" s="29" t="s">
        <v>1</v>
      </c>
    </row>
    <row r="5" spans="1:19" ht="21.75" customHeight="1">
      <c r="A5" s="144" t="s">
        <v>53</v>
      </c>
      <c r="B5" s="147" t="s">
        <v>54</v>
      </c>
      <c r="C5" s="147" t="s">
        <v>55</v>
      </c>
      <c r="D5" s="137" t="s">
        <v>56</v>
      </c>
      <c r="E5" s="137"/>
      <c r="F5" s="137"/>
      <c r="G5" s="137"/>
      <c r="H5" s="137"/>
      <c r="I5" s="138"/>
      <c r="J5" s="137"/>
      <c r="K5" s="137"/>
      <c r="L5" s="137"/>
      <c r="M5" s="137"/>
      <c r="N5" s="139"/>
      <c r="O5" s="137" t="s">
        <v>45</v>
      </c>
      <c r="P5" s="137"/>
      <c r="Q5" s="137"/>
      <c r="R5" s="137"/>
      <c r="S5" s="139"/>
    </row>
    <row r="6" spans="1:19" ht="27" customHeight="1">
      <c r="A6" s="145"/>
      <c r="B6" s="148"/>
      <c r="C6" s="148"/>
      <c r="D6" s="148" t="s">
        <v>57</v>
      </c>
      <c r="E6" s="148" t="s">
        <v>58</v>
      </c>
      <c r="F6" s="148" t="s">
        <v>59</v>
      </c>
      <c r="G6" s="148" t="s">
        <v>60</v>
      </c>
      <c r="H6" s="148" t="s">
        <v>61</v>
      </c>
      <c r="I6" s="140" t="s">
        <v>62</v>
      </c>
      <c r="J6" s="141"/>
      <c r="K6" s="141"/>
      <c r="L6" s="141"/>
      <c r="M6" s="141"/>
      <c r="N6" s="142"/>
      <c r="O6" s="148" t="s">
        <v>57</v>
      </c>
      <c r="P6" s="148" t="s">
        <v>58</v>
      </c>
      <c r="Q6" s="148" t="s">
        <v>59</v>
      </c>
      <c r="R6" s="148" t="s">
        <v>60</v>
      </c>
      <c r="S6" s="148" t="s">
        <v>63</v>
      </c>
    </row>
    <row r="7" spans="1:19" ht="30" customHeight="1">
      <c r="A7" s="146"/>
      <c r="B7" s="149"/>
      <c r="C7" s="150"/>
      <c r="D7" s="150"/>
      <c r="E7" s="150"/>
      <c r="F7" s="150"/>
      <c r="G7" s="150"/>
      <c r="H7" s="150"/>
      <c r="I7" s="42" t="s">
        <v>57</v>
      </c>
      <c r="J7" s="127" t="s">
        <v>64</v>
      </c>
      <c r="K7" s="127" t="s">
        <v>65</v>
      </c>
      <c r="L7" s="127" t="s">
        <v>66</v>
      </c>
      <c r="M7" s="127" t="s">
        <v>67</v>
      </c>
      <c r="N7" s="127" t="s">
        <v>68</v>
      </c>
      <c r="O7" s="151"/>
      <c r="P7" s="151"/>
      <c r="Q7" s="151"/>
      <c r="R7" s="151"/>
      <c r="S7" s="150"/>
    </row>
    <row r="8" spans="1:19" s="1" customFormat="1" ht="18" customHeight="1">
      <c r="A8" s="14" t="s">
        <v>69</v>
      </c>
      <c r="B8" s="14" t="s">
        <v>70</v>
      </c>
      <c r="C8" s="71">
        <v>14345963.26</v>
      </c>
      <c r="D8" s="71">
        <v>14345963.26</v>
      </c>
      <c r="E8" s="71">
        <v>12245963.26</v>
      </c>
      <c r="F8" s="71"/>
      <c r="G8" s="71"/>
      <c r="H8" s="71"/>
      <c r="I8" s="71">
        <v>2100000</v>
      </c>
      <c r="J8" s="71"/>
      <c r="K8" s="71"/>
      <c r="L8" s="71"/>
      <c r="M8" s="71"/>
      <c r="N8" s="71">
        <v>2100000</v>
      </c>
      <c r="O8" s="71"/>
      <c r="P8" s="71"/>
      <c r="Q8" s="71"/>
      <c r="R8" s="71"/>
      <c r="S8" s="71"/>
    </row>
    <row r="9" spans="1:19" s="1" customFormat="1" ht="18" customHeight="1">
      <c r="A9" s="143" t="s">
        <v>55</v>
      </c>
      <c r="B9" s="143"/>
      <c r="C9" s="71">
        <v>14345963.26</v>
      </c>
      <c r="D9" s="71">
        <v>14345963.26</v>
      </c>
      <c r="E9" s="71">
        <v>12245963.26</v>
      </c>
      <c r="F9" s="71"/>
      <c r="G9" s="71"/>
      <c r="H9" s="71"/>
      <c r="I9" s="71">
        <v>2100000</v>
      </c>
      <c r="J9" s="71"/>
      <c r="K9" s="71"/>
      <c r="L9" s="71"/>
      <c r="M9" s="71"/>
      <c r="N9" s="71">
        <v>2100000</v>
      </c>
      <c r="O9" s="71"/>
      <c r="P9" s="71"/>
      <c r="Q9" s="71"/>
      <c r="R9" s="71"/>
      <c r="S9" s="71"/>
    </row>
  </sheetData>
  <mergeCells count="20">
    <mergeCell ref="O6:O7"/>
    <mergeCell ref="P6:P7"/>
    <mergeCell ref="Q6:Q7"/>
    <mergeCell ref="R6:R7"/>
    <mergeCell ref="S6:S7"/>
    <mergeCell ref="I6:N6"/>
    <mergeCell ref="A9:B9"/>
    <mergeCell ref="A5:A7"/>
    <mergeCell ref="B5:B7"/>
    <mergeCell ref="C5:C7"/>
    <mergeCell ref="D6:D7"/>
    <mergeCell ref="E6:E7"/>
    <mergeCell ref="F6:F7"/>
    <mergeCell ref="G6:G7"/>
    <mergeCell ref="H6:H7"/>
    <mergeCell ref="A2:S2"/>
    <mergeCell ref="A3:S3"/>
    <mergeCell ref="A4:B4"/>
    <mergeCell ref="D5:N5"/>
    <mergeCell ref="O5:S5"/>
  </mergeCells>
  <phoneticPr fontId="19" type="noConversion"/>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O31"/>
  <sheetViews>
    <sheetView showGridLines="0" showZeros="0" zoomScaleNormal="100" workbookViewId="0">
      <pane ySplit="1" topLeftCell="A9" activePane="bottomLeft" state="frozen"/>
      <selection activeCell="A50" sqref="A50"/>
      <selection pane="bottomLeft" activeCell="A50" sqref="A50"/>
    </sheetView>
  </sheetViews>
  <sheetFormatPr defaultColWidth="8.625" defaultRowHeight="12.75" customHeight="1"/>
  <cols>
    <col min="1" max="1" width="14.25" style="2" customWidth="1"/>
    <col min="2" max="2" width="37.625" style="2" customWidth="1"/>
    <col min="3" max="8" width="24.625" style="2" customWidth="1"/>
    <col min="9" max="9" width="26.75" style="2" customWidth="1"/>
    <col min="10" max="11" width="24.375" style="2" customWidth="1"/>
    <col min="12" max="15" width="24.625" style="2" customWidth="1"/>
    <col min="16" max="16384" width="8.625" style="2"/>
  </cols>
  <sheetData>
    <row r="1" spans="1:15" ht="12.75" customHeight="1">
      <c r="A1" s="3"/>
      <c r="B1" s="3"/>
      <c r="C1" s="3"/>
      <c r="D1" s="3"/>
      <c r="E1" s="3"/>
      <c r="F1" s="3"/>
      <c r="G1" s="3"/>
      <c r="H1" s="3"/>
      <c r="I1" s="3"/>
      <c r="J1" s="3"/>
      <c r="K1" s="3"/>
      <c r="L1" s="3"/>
      <c r="M1" s="3"/>
      <c r="N1" s="3"/>
      <c r="O1" s="3"/>
    </row>
    <row r="2" spans="1:15" ht="17.25" customHeight="1">
      <c r="A2" s="152" t="s">
        <v>71</v>
      </c>
      <c r="B2" s="131"/>
      <c r="C2" s="131"/>
      <c r="D2" s="131"/>
      <c r="E2" s="131"/>
      <c r="F2" s="131"/>
      <c r="G2" s="131"/>
      <c r="H2" s="131"/>
      <c r="I2" s="131"/>
      <c r="J2" s="131"/>
      <c r="K2" s="131"/>
      <c r="L2" s="131"/>
      <c r="M2" s="131"/>
      <c r="N2" s="131"/>
      <c r="O2" s="131"/>
    </row>
    <row r="3" spans="1:15" ht="41.25" customHeight="1">
      <c r="A3" s="130" t="str">
        <f>"2025"&amp;"年部门支出预算表"</f>
        <v>2025年部门支出预算表</v>
      </c>
      <c r="B3" s="131"/>
      <c r="C3" s="131"/>
      <c r="D3" s="131"/>
      <c r="E3" s="131"/>
      <c r="F3" s="131"/>
      <c r="G3" s="131"/>
      <c r="H3" s="131"/>
      <c r="I3" s="131"/>
      <c r="J3" s="131"/>
      <c r="K3" s="131"/>
      <c r="L3" s="131"/>
      <c r="M3" s="131"/>
      <c r="N3" s="131"/>
      <c r="O3" s="131"/>
    </row>
    <row r="4" spans="1:15" ht="17.25" customHeight="1">
      <c r="A4" s="132" t="str">
        <f>"单位名称："&amp;"西山区团结龙潭中心学校"</f>
        <v>单位名称：西山区团结龙潭中心学校</v>
      </c>
      <c r="B4" s="133"/>
      <c r="O4" s="29" t="s">
        <v>1</v>
      </c>
    </row>
    <row r="5" spans="1:15" ht="27" customHeight="1">
      <c r="A5" s="160" t="s">
        <v>72</v>
      </c>
      <c r="B5" s="160" t="s">
        <v>73</v>
      </c>
      <c r="C5" s="160" t="s">
        <v>55</v>
      </c>
      <c r="D5" s="153" t="s">
        <v>58</v>
      </c>
      <c r="E5" s="154"/>
      <c r="F5" s="155"/>
      <c r="G5" s="163" t="s">
        <v>59</v>
      </c>
      <c r="H5" s="163" t="s">
        <v>60</v>
      </c>
      <c r="I5" s="163" t="s">
        <v>74</v>
      </c>
      <c r="J5" s="153" t="s">
        <v>62</v>
      </c>
      <c r="K5" s="154"/>
      <c r="L5" s="154"/>
      <c r="M5" s="154"/>
      <c r="N5" s="156"/>
      <c r="O5" s="157"/>
    </row>
    <row r="6" spans="1:15" ht="42" customHeight="1">
      <c r="A6" s="161"/>
      <c r="B6" s="161"/>
      <c r="C6" s="162"/>
      <c r="D6" s="123" t="s">
        <v>57</v>
      </c>
      <c r="E6" s="123" t="s">
        <v>75</v>
      </c>
      <c r="F6" s="123" t="s">
        <v>76</v>
      </c>
      <c r="G6" s="162"/>
      <c r="H6" s="162"/>
      <c r="I6" s="161"/>
      <c r="J6" s="123" t="s">
        <v>57</v>
      </c>
      <c r="K6" s="114" t="s">
        <v>77</v>
      </c>
      <c r="L6" s="114" t="s">
        <v>78</v>
      </c>
      <c r="M6" s="114" t="s">
        <v>79</v>
      </c>
      <c r="N6" s="114" t="s">
        <v>80</v>
      </c>
      <c r="O6" s="114" t="s">
        <v>81</v>
      </c>
    </row>
    <row r="7" spans="1:15" ht="18" customHeight="1">
      <c r="A7" s="30" t="s">
        <v>82</v>
      </c>
      <c r="B7" s="30" t="s">
        <v>83</v>
      </c>
      <c r="C7" s="30" t="s">
        <v>84</v>
      </c>
      <c r="D7" s="34" t="s">
        <v>85</v>
      </c>
      <c r="E7" s="34" t="s">
        <v>86</v>
      </c>
      <c r="F7" s="34" t="s">
        <v>87</v>
      </c>
      <c r="G7" s="34" t="s">
        <v>88</v>
      </c>
      <c r="H7" s="34" t="s">
        <v>89</v>
      </c>
      <c r="I7" s="34" t="s">
        <v>90</v>
      </c>
      <c r="J7" s="34" t="s">
        <v>91</v>
      </c>
      <c r="K7" s="34" t="s">
        <v>92</v>
      </c>
      <c r="L7" s="34" t="s">
        <v>93</v>
      </c>
      <c r="M7" s="34" t="s">
        <v>94</v>
      </c>
      <c r="N7" s="30" t="s">
        <v>95</v>
      </c>
      <c r="O7" s="34" t="s">
        <v>96</v>
      </c>
    </row>
    <row r="8" spans="1:15" s="1" customFormat="1" ht="21" customHeight="1">
      <c r="A8" s="124" t="s">
        <v>97</v>
      </c>
      <c r="B8" s="124" t="s">
        <v>98</v>
      </c>
      <c r="C8" s="70">
        <v>12143061.74</v>
      </c>
      <c r="D8" s="71">
        <v>10043061.74</v>
      </c>
      <c r="E8" s="71">
        <v>7616295.5</v>
      </c>
      <c r="F8" s="71">
        <v>2426766.2400000002</v>
      </c>
      <c r="G8" s="71"/>
      <c r="H8" s="71"/>
      <c r="I8" s="71"/>
      <c r="J8" s="71">
        <v>2100000</v>
      </c>
      <c r="K8" s="71"/>
      <c r="L8" s="71"/>
      <c r="M8" s="71"/>
      <c r="N8" s="70"/>
      <c r="O8" s="70">
        <v>2100000</v>
      </c>
    </row>
    <row r="9" spans="1:15" s="1" customFormat="1" ht="21" customHeight="1">
      <c r="A9" s="125" t="s">
        <v>99</v>
      </c>
      <c r="B9" s="125" t="s">
        <v>100</v>
      </c>
      <c r="C9" s="70">
        <v>10604762.74</v>
      </c>
      <c r="D9" s="71">
        <v>8504762.7400000002</v>
      </c>
      <c r="E9" s="71">
        <v>7615072.5</v>
      </c>
      <c r="F9" s="71">
        <v>889690.24</v>
      </c>
      <c r="G9" s="71"/>
      <c r="H9" s="71"/>
      <c r="I9" s="71"/>
      <c r="J9" s="71">
        <v>2100000</v>
      </c>
      <c r="K9" s="71"/>
      <c r="L9" s="71"/>
      <c r="M9" s="71"/>
      <c r="N9" s="70"/>
      <c r="O9" s="70">
        <v>2100000</v>
      </c>
    </row>
    <row r="10" spans="1:15" s="1" customFormat="1" ht="21" customHeight="1">
      <c r="A10" s="126" t="s">
        <v>101</v>
      </c>
      <c r="B10" s="126" t="s">
        <v>102</v>
      </c>
      <c r="C10" s="70">
        <v>38844</v>
      </c>
      <c r="D10" s="71">
        <v>38844</v>
      </c>
      <c r="E10" s="71">
        <v>7476</v>
      </c>
      <c r="F10" s="71">
        <v>31368</v>
      </c>
      <c r="G10" s="71"/>
      <c r="H10" s="71"/>
      <c r="I10" s="71"/>
      <c r="J10" s="71"/>
      <c r="K10" s="71"/>
      <c r="L10" s="71"/>
      <c r="M10" s="71"/>
      <c r="N10" s="70"/>
      <c r="O10" s="70"/>
    </row>
    <row r="11" spans="1:15" s="1" customFormat="1" ht="21" customHeight="1">
      <c r="A11" s="126" t="s">
        <v>103</v>
      </c>
      <c r="B11" s="126" t="s">
        <v>104</v>
      </c>
      <c r="C11" s="70">
        <v>10565918.74</v>
      </c>
      <c r="D11" s="71">
        <v>8465918.7400000002</v>
      </c>
      <c r="E11" s="71">
        <v>7607596.5</v>
      </c>
      <c r="F11" s="71">
        <v>858322.24</v>
      </c>
      <c r="G11" s="71"/>
      <c r="H11" s="71"/>
      <c r="I11" s="71"/>
      <c r="J11" s="71">
        <v>2100000</v>
      </c>
      <c r="K11" s="71"/>
      <c r="L11" s="71"/>
      <c r="M11" s="71"/>
      <c r="N11" s="70"/>
      <c r="O11" s="70">
        <v>2100000</v>
      </c>
    </row>
    <row r="12" spans="1:15" s="1" customFormat="1" ht="21" customHeight="1">
      <c r="A12" s="125" t="s">
        <v>105</v>
      </c>
      <c r="B12" s="125" t="s">
        <v>106</v>
      </c>
      <c r="C12" s="70">
        <v>1991</v>
      </c>
      <c r="D12" s="71">
        <v>1991</v>
      </c>
      <c r="E12" s="71">
        <v>1223</v>
      </c>
      <c r="F12" s="71">
        <v>768</v>
      </c>
      <c r="G12" s="71"/>
      <c r="H12" s="71"/>
      <c r="I12" s="71"/>
      <c r="J12" s="71"/>
      <c r="K12" s="71"/>
      <c r="L12" s="71"/>
      <c r="M12" s="71"/>
      <c r="N12" s="70"/>
      <c r="O12" s="70"/>
    </row>
    <row r="13" spans="1:15" s="1" customFormat="1" ht="21" customHeight="1">
      <c r="A13" s="126" t="s">
        <v>107</v>
      </c>
      <c r="B13" s="126" t="s">
        <v>108</v>
      </c>
      <c r="C13" s="70">
        <v>1991</v>
      </c>
      <c r="D13" s="71">
        <v>1991</v>
      </c>
      <c r="E13" s="71">
        <v>1223</v>
      </c>
      <c r="F13" s="71">
        <v>768</v>
      </c>
      <c r="G13" s="71"/>
      <c r="H13" s="71"/>
      <c r="I13" s="71"/>
      <c r="J13" s="71"/>
      <c r="K13" s="71"/>
      <c r="L13" s="71"/>
      <c r="M13" s="71"/>
      <c r="N13" s="70"/>
      <c r="O13" s="70"/>
    </row>
    <row r="14" spans="1:15" s="1" customFormat="1" ht="21" customHeight="1">
      <c r="A14" s="125" t="s">
        <v>109</v>
      </c>
      <c r="B14" s="125" t="s">
        <v>110</v>
      </c>
      <c r="C14" s="70">
        <v>1536308</v>
      </c>
      <c r="D14" s="71">
        <v>1536308</v>
      </c>
      <c r="E14" s="71"/>
      <c r="F14" s="71">
        <v>1536308</v>
      </c>
      <c r="G14" s="71"/>
      <c r="H14" s="71"/>
      <c r="I14" s="71"/>
      <c r="J14" s="71"/>
      <c r="K14" s="71"/>
      <c r="L14" s="71"/>
      <c r="M14" s="71"/>
      <c r="N14" s="70"/>
      <c r="O14" s="70"/>
    </row>
    <row r="15" spans="1:15" s="1" customFormat="1" ht="21" customHeight="1">
      <c r="A15" s="126" t="s">
        <v>111</v>
      </c>
      <c r="B15" s="126" t="s">
        <v>112</v>
      </c>
      <c r="C15" s="70">
        <v>504200</v>
      </c>
      <c r="D15" s="71">
        <v>504200</v>
      </c>
      <c r="E15" s="71"/>
      <c r="F15" s="71">
        <v>504200</v>
      </c>
      <c r="G15" s="71"/>
      <c r="H15" s="71"/>
      <c r="I15" s="71"/>
      <c r="J15" s="71"/>
      <c r="K15" s="71"/>
      <c r="L15" s="71"/>
      <c r="M15" s="71"/>
      <c r="N15" s="70"/>
      <c r="O15" s="70"/>
    </row>
    <row r="16" spans="1:15" s="1" customFormat="1" ht="21" customHeight="1">
      <c r="A16" s="126" t="s">
        <v>113</v>
      </c>
      <c r="B16" s="126" t="s">
        <v>114</v>
      </c>
      <c r="C16" s="70">
        <v>1032108</v>
      </c>
      <c r="D16" s="71">
        <v>1032108</v>
      </c>
      <c r="E16" s="71"/>
      <c r="F16" s="71">
        <v>1032108</v>
      </c>
      <c r="G16" s="71"/>
      <c r="H16" s="71"/>
      <c r="I16" s="71"/>
      <c r="J16" s="71"/>
      <c r="K16" s="71"/>
      <c r="L16" s="71"/>
      <c r="M16" s="71"/>
      <c r="N16" s="70"/>
      <c r="O16" s="70"/>
    </row>
    <row r="17" spans="1:15" s="1" customFormat="1" ht="21" customHeight="1">
      <c r="A17" s="124" t="s">
        <v>115</v>
      </c>
      <c r="B17" s="124" t="s">
        <v>116</v>
      </c>
      <c r="C17" s="70">
        <v>994229.16</v>
      </c>
      <c r="D17" s="71">
        <v>994229.16</v>
      </c>
      <c r="E17" s="71">
        <v>994229.16</v>
      </c>
      <c r="F17" s="71"/>
      <c r="G17" s="71"/>
      <c r="H17" s="71"/>
      <c r="I17" s="71"/>
      <c r="J17" s="71"/>
      <c r="K17" s="71"/>
      <c r="L17" s="71"/>
      <c r="M17" s="71"/>
      <c r="N17" s="70"/>
      <c r="O17" s="70"/>
    </row>
    <row r="18" spans="1:15" s="1" customFormat="1" ht="21" customHeight="1">
      <c r="A18" s="125" t="s">
        <v>117</v>
      </c>
      <c r="B18" s="125" t="s">
        <v>118</v>
      </c>
      <c r="C18" s="70">
        <v>965505</v>
      </c>
      <c r="D18" s="71">
        <v>965505</v>
      </c>
      <c r="E18" s="71">
        <v>965505</v>
      </c>
      <c r="F18" s="71"/>
      <c r="G18" s="71"/>
      <c r="H18" s="71"/>
      <c r="I18" s="71"/>
      <c r="J18" s="71"/>
      <c r="K18" s="71"/>
      <c r="L18" s="71"/>
      <c r="M18" s="71"/>
      <c r="N18" s="70"/>
      <c r="O18" s="70"/>
    </row>
    <row r="19" spans="1:15" s="1" customFormat="1" ht="21" customHeight="1">
      <c r="A19" s="126" t="s">
        <v>119</v>
      </c>
      <c r="B19" s="126" t="s">
        <v>120</v>
      </c>
      <c r="C19" s="70">
        <v>659505</v>
      </c>
      <c r="D19" s="71">
        <v>659505</v>
      </c>
      <c r="E19" s="71">
        <v>659505</v>
      </c>
      <c r="F19" s="71"/>
      <c r="G19" s="71"/>
      <c r="H19" s="71"/>
      <c r="I19" s="71"/>
      <c r="J19" s="71"/>
      <c r="K19" s="71"/>
      <c r="L19" s="71"/>
      <c r="M19" s="71"/>
      <c r="N19" s="70"/>
      <c r="O19" s="70"/>
    </row>
    <row r="20" spans="1:15" s="1" customFormat="1" ht="21" customHeight="1">
      <c r="A20" s="126" t="s">
        <v>121</v>
      </c>
      <c r="B20" s="126" t="s">
        <v>122</v>
      </c>
      <c r="C20" s="70">
        <v>306000</v>
      </c>
      <c r="D20" s="71">
        <v>306000</v>
      </c>
      <c r="E20" s="71">
        <v>306000</v>
      </c>
      <c r="F20" s="71"/>
      <c r="G20" s="71"/>
      <c r="H20" s="71"/>
      <c r="I20" s="71"/>
      <c r="J20" s="71"/>
      <c r="K20" s="71"/>
      <c r="L20" s="71"/>
      <c r="M20" s="71"/>
      <c r="N20" s="70"/>
      <c r="O20" s="70"/>
    </row>
    <row r="21" spans="1:15" s="1" customFormat="1" ht="21" customHeight="1">
      <c r="A21" s="125" t="s">
        <v>123</v>
      </c>
      <c r="B21" s="125" t="s">
        <v>124</v>
      </c>
      <c r="C21" s="70">
        <v>28724.16</v>
      </c>
      <c r="D21" s="71">
        <v>28724.16</v>
      </c>
      <c r="E21" s="71">
        <v>28724.16</v>
      </c>
      <c r="F21" s="71"/>
      <c r="G21" s="71"/>
      <c r="H21" s="71"/>
      <c r="I21" s="71"/>
      <c r="J21" s="71"/>
      <c r="K21" s="71"/>
      <c r="L21" s="71"/>
      <c r="M21" s="71"/>
      <c r="N21" s="70"/>
      <c r="O21" s="70"/>
    </row>
    <row r="22" spans="1:15" s="1" customFormat="1" ht="21" customHeight="1">
      <c r="A22" s="126" t="s">
        <v>125</v>
      </c>
      <c r="B22" s="126" t="s">
        <v>126</v>
      </c>
      <c r="C22" s="70">
        <v>28724.16</v>
      </c>
      <c r="D22" s="71">
        <v>28724.16</v>
      </c>
      <c r="E22" s="71">
        <v>28724.16</v>
      </c>
      <c r="F22" s="71"/>
      <c r="G22" s="71"/>
      <c r="H22" s="71"/>
      <c r="I22" s="71"/>
      <c r="J22" s="71"/>
      <c r="K22" s="71"/>
      <c r="L22" s="71"/>
      <c r="M22" s="71"/>
      <c r="N22" s="70"/>
      <c r="O22" s="70"/>
    </row>
    <row r="23" spans="1:15" s="1" customFormat="1" ht="21" customHeight="1">
      <c r="A23" s="124" t="s">
        <v>127</v>
      </c>
      <c r="B23" s="124" t="s">
        <v>128</v>
      </c>
      <c r="C23" s="70">
        <v>571532.36</v>
      </c>
      <c r="D23" s="71">
        <v>571532.36</v>
      </c>
      <c r="E23" s="71">
        <v>571532.36</v>
      </c>
      <c r="F23" s="71"/>
      <c r="G23" s="71"/>
      <c r="H23" s="71"/>
      <c r="I23" s="71"/>
      <c r="J23" s="71"/>
      <c r="K23" s="71"/>
      <c r="L23" s="71"/>
      <c r="M23" s="71"/>
      <c r="N23" s="70"/>
      <c r="O23" s="70"/>
    </row>
    <row r="24" spans="1:15" s="1" customFormat="1" ht="21" customHeight="1">
      <c r="A24" s="125" t="s">
        <v>129</v>
      </c>
      <c r="B24" s="125" t="s">
        <v>130</v>
      </c>
      <c r="C24" s="70">
        <v>571532.36</v>
      </c>
      <c r="D24" s="71">
        <v>571532.36</v>
      </c>
      <c r="E24" s="71">
        <v>571532.36</v>
      </c>
      <c r="F24" s="71"/>
      <c r="G24" s="71"/>
      <c r="H24" s="71"/>
      <c r="I24" s="71"/>
      <c r="J24" s="71"/>
      <c r="K24" s="71"/>
      <c r="L24" s="71"/>
      <c r="M24" s="71"/>
      <c r="N24" s="70"/>
      <c r="O24" s="70"/>
    </row>
    <row r="25" spans="1:15" s="1" customFormat="1" ht="21" customHeight="1">
      <c r="A25" s="126" t="s">
        <v>131</v>
      </c>
      <c r="B25" s="126" t="s">
        <v>132</v>
      </c>
      <c r="C25" s="70">
        <v>301980</v>
      </c>
      <c r="D25" s="71">
        <v>301980</v>
      </c>
      <c r="E25" s="71">
        <v>301980</v>
      </c>
      <c r="F25" s="71"/>
      <c r="G25" s="71"/>
      <c r="H25" s="71"/>
      <c r="I25" s="71"/>
      <c r="J25" s="71"/>
      <c r="K25" s="71"/>
      <c r="L25" s="71"/>
      <c r="M25" s="71"/>
      <c r="N25" s="70"/>
      <c r="O25" s="70"/>
    </row>
    <row r="26" spans="1:15" s="1" customFormat="1" ht="21" customHeight="1">
      <c r="A26" s="126" t="s">
        <v>133</v>
      </c>
      <c r="B26" s="126" t="s">
        <v>134</v>
      </c>
      <c r="C26" s="70">
        <v>227750</v>
      </c>
      <c r="D26" s="71">
        <v>227750</v>
      </c>
      <c r="E26" s="71">
        <v>227750</v>
      </c>
      <c r="F26" s="71"/>
      <c r="G26" s="71"/>
      <c r="H26" s="71"/>
      <c r="I26" s="71"/>
      <c r="J26" s="71"/>
      <c r="K26" s="71"/>
      <c r="L26" s="71"/>
      <c r="M26" s="71"/>
      <c r="N26" s="70"/>
      <c r="O26" s="70"/>
    </row>
    <row r="27" spans="1:15" s="1" customFormat="1" ht="21" customHeight="1">
      <c r="A27" s="126" t="s">
        <v>135</v>
      </c>
      <c r="B27" s="126" t="s">
        <v>136</v>
      </c>
      <c r="C27" s="70">
        <v>41802.36</v>
      </c>
      <c r="D27" s="71">
        <v>41802.36</v>
      </c>
      <c r="E27" s="71">
        <v>41802.36</v>
      </c>
      <c r="F27" s="71"/>
      <c r="G27" s="71"/>
      <c r="H27" s="71"/>
      <c r="I27" s="71"/>
      <c r="J27" s="71"/>
      <c r="K27" s="71"/>
      <c r="L27" s="71"/>
      <c r="M27" s="71"/>
      <c r="N27" s="70"/>
      <c r="O27" s="70"/>
    </row>
    <row r="28" spans="1:15" s="1" customFormat="1" ht="21" customHeight="1">
      <c r="A28" s="124" t="s">
        <v>137</v>
      </c>
      <c r="B28" s="124" t="s">
        <v>138</v>
      </c>
      <c r="C28" s="70">
        <v>637140</v>
      </c>
      <c r="D28" s="71">
        <v>637140</v>
      </c>
      <c r="E28" s="71">
        <v>637140</v>
      </c>
      <c r="F28" s="71"/>
      <c r="G28" s="71"/>
      <c r="H28" s="71"/>
      <c r="I28" s="71"/>
      <c r="J28" s="71"/>
      <c r="K28" s="71"/>
      <c r="L28" s="71"/>
      <c r="M28" s="71"/>
      <c r="N28" s="70"/>
      <c r="O28" s="70"/>
    </row>
    <row r="29" spans="1:15" s="1" customFormat="1" ht="21" customHeight="1">
      <c r="A29" s="125" t="s">
        <v>139</v>
      </c>
      <c r="B29" s="125" t="s">
        <v>140</v>
      </c>
      <c r="C29" s="70">
        <v>637140</v>
      </c>
      <c r="D29" s="71">
        <v>637140</v>
      </c>
      <c r="E29" s="71">
        <v>637140</v>
      </c>
      <c r="F29" s="71"/>
      <c r="G29" s="71"/>
      <c r="H29" s="71"/>
      <c r="I29" s="71"/>
      <c r="J29" s="71"/>
      <c r="K29" s="71"/>
      <c r="L29" s="71"/>
      <c r="M29" s="71"/>
      <c r="N29" s="70"/>
      <c r="O29" s="70"/>
    </row>
    <row r="30" spans="1:15" s="1" customFormat="1" ht="21" customHeight="1">
      <c r="A30" s="126" t="s">
        <v>141</v>
      </c>
      <c r="B30" s="126" t="s">
        <v>142</v>
      </c>
      <c r="C30" s="70">
        <v>637140</v>
      </c>
      <c r="D30" s="71">
        <v>637140</v>
      </c>
      <c r="E30" s="71">
        <v>637140</v>
      </c>
      <c r="F30" s="71"/>
      <c r="G30" s="71"/>
      <c r="H30" s="71"/>
      <c r="I30" s="71"/>
      <c r="J30" s="71"/>
      <c r="K30" s="71"/>
      <c r="L30" s="71"/>
      <c r="M30" s="71"/>
      <c r="N30" s="70"/>
      <c r="O30" s="70"/>
    </row>
    <row r="31" spans="1:15" s="1" customFormat="1" ht="21" customHeight="1">
      <c r="A31" s="158" t="s">
        <v>55</v>
      </c>
      <c r="B31" s="159"/>
      <c r="C31" s="71">
        <v>14345963.26</v>
      </c>
      <c r="D31" s="71">
        <v>12245963.26</v>
      </c>
      <c r="E31" s="71">
        <v>9819197.0199999996</v>
      </c>
      <c r="F31" s="71">
        <v>2426766.2400000002</v>
      </c>
      <c r="G31" s="71"/>
      <c r="H31" s="71"/>
      <c r="I31" s="71"/>
      <c r="J31" s="71">
        <v>2100000</v>
      </c>
      <c r="K31" s="71"/>
      <c r="L31" s="71"/>
      <c r="M31" s="71"/>
      <c r="N31" s="71"/>
      <c r="O31" s="71">
        <v>2100000</v>
      </c>
    </row>
  </sheetData>
  <mergeCells count="12">
    <mergeCell ref="A31:B31"/>
    <mergeCell ref="A5:A6"/>
    <mergeCell ref="B5:B6"/>
    <mergeCell ref="C5:C6"/>
    <mergeCell ref="G5:G6"/>
    <mergeCell ref="A2:O2"/>
    <mergeCell ref="A3:O3"/>
    <mergeCell ref="A4:B4"/>
    <mergeCell ref="D5:F5"/>
    <mergeCell ref="J5:O5"/>
    <mergeCell ref="H5:H6"/>
    <mergeCell ref="I5:I6"/>
  </mergeCells>
  <phoneticPr fontId="19" type="noConversion"/>
  <printOptions horizontalCentered="1"/>
  <pageMargins left="0.96" right="0.96" top="0.72" bottom="0.72" header="0" footer="0"/>
  <pageSetup paperSize="9" scale="3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D35"/>
  <sheetViews>
    <sheetView showGridLines="0" showZeros="0" zoomScaleNormal="100" workbookViewId="0">
      <pane ySplit="1" topLeftCell="A3" activePane="bottomLeft" state="frozen"/>
      <selection activeCell="A50" sqref="A50"/>
      <selection pane="bottomLeft" activeCell="A50" sqref="A50"/>
    </sheetView>
  </sheetViews>
  <sheetFormatPr defaultColWidth="8.625" defaultRowHeight="12.75" customHeight="1"/>
  <cols>
    <col min="1" max="4" width="35.625" style="2" customWidth="1"/>
    <col min="5" max="16384" width="8.625" style="2"/>
  </cols>
  <sheetData>
    <row r="1" spans="1:4" ht="12.75" customHeight="1">
      <c r="A1" s="3"/>
      <c r="B1" s="3"/>
      <c r="C1" s="3"/>
      <c r="D1" s="3"/>
    </row>
    <row r="2" spans="1:4" ht="15" customHeight="1">
      <c r="A2" s="27"/>
      <c r="B2" s="29"/>
      <c r="C2" s="29"/>
      <c r="D2" s="29" t="s">
        <v>143</v>
      </c>
    </row>
    <row r="3" spans="1:4" ht="41.25" customHeight="1">
      <c r="A3" s="130" t="str">
        <f>"2025"&amp;"年部门财政拨款收支预算总表"</f>
        <v>2025年部门财政拨款收支预算总表</v>
      </c>
      <c r="B3" s="131"/>
      <c r="C3" s="131"/>
      <c r="D3" s="131"/>
    </row>
    <row r="4" spans="1:4" ht="17.25" customHeight="1">
      <c r="A4" s="132" t="str">
        <f>"单位名称："&amp;"西山区团结龙潭中心学校"</f>
        <v>单位名称：西山区团结龙潭中心学校</v>
      </c>
      <c r="B4" s="133"/>
      <c r="D4" s="29" t="s">
        <v>1</v>
      </c>
    </row>
    <row r="5" spans="1:4" ht="17.25" customHeight="1">
      <c r="A5" s="134" t="s">
        <v>2</v>
      </c>
      <c r="B5" s="135"/>
      <c r="C5" s="134" t="s">
        <v>3</v>
      </c>
      <c r="D5" s="135"/>
    </row>
    <row r="6" spans="1:4" ht="18.75" customHeight="1">
      <c r="A6" s="114" t="s">
        <v>4</v>
      </c>
      <c r="B6" s="114" t="s">
        <v>5</v>
      </c>
      <c r="C6" s="114" t="s">
        <v>6</v>
      </c>
      <c r="D6" s="114" t="s">
        <v>5</v>
      </c>
    </row>
    <row r="7" spans="1:4" ht="16.5" customHeight="1">
      <c r="A7" s="115" t="s">
        <v>144</v>
      </c>
      <c r="B7" s="116">
        <v>12245963.26</v>
      </c>
      <c r="C7" s="115" t="s">
        <v>145</v>
      </c>
      <c r="D7" s="116">
        <v>12245963.26</v>
      </c>
    </row>
    <row r="8" spans="1:4" ht="16.5" customHeight="1">
      <c r="A8" s="115" t="s">
        <v>146</v>
      </c>
      <c r="B8" s="116">
        <v>12245963.26</v>
      </c>
      <c r="C8" s="115" t="s">
        <v>147</v>
      </c>
      <c r="D8" s="116"/>
    </row>
    <row r="9" spans="1:4" ht="16.5" customHeight="1">
      <c r="A9" s="115" t="s">
        <v>148</v>
      </c>
      <c r="B9" s="116"/>
      <c r="C9" s="115" t="s">
        <v>149</v>
      </c>
      <c r="D9" s="116"/>
    </row>
    <row r="10" spans="1:4" ht="16.5" customHeight="1">
      <c r="A10" s="115" t="s">
        <v>150</v>
      </c>
      <c r="B10" s="116"/>
      <c r="C10" s="115" t="s">
        <v>151</v>
      </c>
      <c r="D10" s="116"/>
    </row>
    <row r="11" spans="1:4" ht="16.5" customHeight="1">
      <c r="A11" s="115" t="s">
        <v>152</v>
      </c>
      <c r="B11" s="116"/>
      <c r="C11" s="115" t="s">
        <v>153</v>
      </c>
      <c r="D11" s="116"/>
    </row>
    <row r="12" spans="1:4" ht="16.5" customHeight="1">
      <c r="A12" s="115" t="s">
        <v>146</v>
      </c>
      <c r="B12" s="116"/>
      <c r="C12" s="115" t="s">
        <v>154</v>
      </c>
      <c r="D12" s="116">
        <v>10043061.74</v>
      </c>
    </row>
    <row r="13" spans="1:4" ht="16.5" customHeight="1">
      <c r="A13" s="117" t="s">
        <v>148</v>
      </c>
      <c r="B13" s="70"/>
      <c r="C13" s="41" t="s">
        <v>155</v>
      </c>
      <c r="D13" s="70"/>
    </row>
    <row r="14" spans="1:4" ht="16.5" customHeight="1">
      <c r="A14" s="117" t="s">
        <v>150</v>
      </c>
      <c r="B14" s="70"/>
      <c r="C14" s="41" t="s">
        <v>156</v>
      </c>
      <c r="D14" s="70"/>
    </row>
    <row r="15" spans="1:4" ht="16.5" customHeight="1">
      <c r="A15" s="118"/>
      <c r="B15" s="119"/>
      <c r="C15" s="41" t="s">
        <v>157</v>
      </c>
      <c r="D15" s="70">
        <v>994229.16</v>
      </c>
    </row>
    <row r="16" spans="1:4" ht="16.5" customHeight="1">
      <c r="A16" s="118"/>
      <c r="B16" s="119"/>
      <c r="C16" s="41" t="s">
        <v>158</v>
      </c>
      <c r="D16" s="70">
        <v>571532.36</v>
      </c>
    </row>
    <row r="17" spans="1:4" ht="16.5" customHeight="1">
      <c r="A17" s="118"/>
      <c r="B17" s="119"/>
      <c r="C17" s="41" t="s">
        <v>159</v>
      </c>
      <c r="D17" s="70"/>
    </row>
    <row r="18" spans="1:4" ht="16.5" customHeight="1">
      <c r="A18" s="118"/>
      <c r="B18" s="119"/>
      <c r="C18" s="41" t="s">
        <v>160</v>
      </c>
      <c r="D18" s="70"/>
    </row>
    <row r="19" spans="1:4" ht="16.5" customHeight="1">
      <c r="A19" s="118"/>
      <c r="B19" s="119"/>
      <c r="C19" s="41" t="s">
        <v>161</v>
      </c>
      <c r="D19" s="70"/>
    </row>
    <row r="20" spans="1:4" ht="16.5" customHeight="1">
      <c r="A20" s="118"/>
      <c r="B20" s="119"/>
      <c r="C20" s="41" t="s">
        <v>162</v>
      </c>
      <c r="D20" s="70"/>
    </row>
    <row r="21" spans="1:4" ht="16.5" customHeight="1">
      <c r="A21" s="118"/>
      <c r="B21" s="119"/>
      <c r="C21" s="41" t="s">
        <v>163</v>
      </c>
      <c r="D21" s="70"/>
    </row>
    <row r="22" spans="1:4" ht="16.5" customHeight="1">
      <c r="A22" s="118"/>
      <c r="B22" s="119"/>
      <c r="C22" s="41" t="s">
        <v>164</v>
      </c>
      <c r="D22" s="70"/>
    </row>
    <row r="23" spans="1:4" ht="16.5" customHeight="1">
      <c r="A23" s="118"/>
      <c r="B23" s="119"/>
      <c r="C23" s="41" t="s">
        <v>165</v>
      </c>
      <c r="D23" s="70"/>
    </row>
    <row r="24" spans="1:4" ht="16.5" customHeight="1">
      <c r="A24" s="118"/>
      <c r="B24" s="119"/>
      <c r="C24" s="41" t="s">
        <v>166</v>
      </c>
      <c r="D24" s="70"/>
    </row>
    <row r="25" spans="1:4" ht="16.5" customHeight="1">
      <c r="A25" s="118"/>
      <c r="B25" s="119"/>
      <c r="C25" s="41" t="s">
        <v>167</v>
      </c>
      <c r="D25" s="70"/>
    </row>
    <row r="26" spans="1:4" ht="16.5" customHeight="1">
      <c r="A26" s="118"/>
      <c r="B26" s="119"/>
      <c r="C26" s="41" t="s">
        <v>168</v>
      </c>
      <c r="D26" s="70">
        <v>637140</v>
      </c>
    </row>
    <row r="27" spans="1:4" ht="16.5" customHeight="1">
      <c r="A27" s="118"/>
      <c r="B27" s="119"/>
      <c r="C27" s="41" t="s">
        <v>169</v>
      </c>
      <c r="D27" s="70"/>
    </row>
    <row r="28" spans="1:4" ht="16.5" customHeight="1">
      <c r="A28" s="118"/>
      <c r="B28" s="119"/>
      <c r="C28" s="41" t="s">
        <v>170</v>
      </c>
      <c r="D28" s="70"/>
    </row>
    <row r="29" spans="1:4" ht="16.5" customHeight="1">
      <c r="A29" s="118"/>
      <c r="B29" s="119"/>
      <c r="C29" s="41" t="s">
        <v>171</v>
      </c>
      <c r="D29" s="70"/>
    </row>
    <row r="30" spans="1:4" ht="16.5" customHeight="1">
      <c r="A30" s="118"/>
      <c r="B30" s="119"/>
      <c r="C30" s="41" t="s">
        <v>172</v>
      </c>
      <c r="D30" s="70"/>
    </row>
    <row r="31" spans="1:4" ht="16.5" customHeight="1">
      <c r="A31" s="118"/>
      <c r="B31" s="119"/>
      <c r="C31" s="41" t="s">
        <v>173</v>
      </c>
      <c r="D31" s="70"/>
    </row>
    <row r="32" spans="1:4" ht="16.5" customHeight="1">
      <c r="A32" s="118"/>
      <c r="B32" s="119"/>
      <c r="C32" s="117" t="s">
        <v>174</v>
      </c>
      <c r="D32" s="70"/>
    </row>
    <row r="33" spans="1:4" ht="16.5" customHeight="1">
      <c r="A33" s="118"/>
      <c r="B33" s="119"/>
      <c r="C33" s="117" t="s">
        <v>175</v>
      </c>
      <c r="D33" s="70"/>
    </row>
    <row r="34" spans="1:4" ht="16.5" customHeight="1">
      <c r="A34" s="118"/>
      <c r="B34" s="119"/>
      <c r="C34" s="19" t="s">
        <v>176</v>
      </c>
      <c r="D34" s="120"/>
    </row>
    <row r="35" spans="1:4" ht="15" customHeight="1">
      <c r="A35" s="121" t="s">
        <v>50</v>
      </c>
      <c r="B35" s="122">
        <v>12245963.26</v>
      </c>
      <c r="C35" s="121" t="s">
        <v>51</v>
      </c>
      <c r="D35" s="122">
        <v>12245963.26</v>
      </c>
    </row>
  </sheetData>
  <mergeCells count="4">
    <mergeCell ref="A3:D3"/>
    <mergeCell ref="A4:B4"/>
    <mergeCell ref="A5:B5"/>
    <mergeCell ref="C5:D5"/>
  </mergeCells>
  <phoneticPr fontId="19" type="noConversion"/>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G31"/>
  <sheetViews>
    <sheetView showZeros="0" zoomScaleNormal="100" workbookViewId="0">
      <pane ySplit="1" topLeftCell="A2" activePane="bottomLeft" state="frozen"/>
      <selection activeCell="A50" sqref="A50"/>
      <selection pane="bottomLeft" activeCell="A50" sqref="A50"/>
    </sheetView>
  </sheetViews>
  <sheetFormatPr defaultColWidth="9.125" defaultRowHeight="14.25" customHeight="1"/>
  <cols>
    <col min="1" max="1" width="20.125" style="2" customWidth="1"/>
    <col min="2" max="2" width="44" style="2" customWidth="1"/>
    <col min="3" max="7" width="24.125" style="2" customWidth="1"/>
    <col min="8" max="16384" width="9.125" style="2"/>
  </cols>
  <sheetData>
    <row r="1" spans="1:7" ht="14.25" customHeight="1">
      <c r="A1" s="3"/>
      <c r="B1" s="3"/>
      <c r="C1" s="3"/>
      <c r="D1" s="3"/>
      <c r="E1" s="3"/>
      <c r="F1" s="3"/>
      <c r="G1" s="3"/>
    </row>
    <row r="2" spans="1:7" ht="14.25" customHeight="1">
      <c r="D2" s="107"/>
      <c r="F2" s="44"/>
      <c r="G2" s="108" t="s">
        <v>177</v>
      </c>
    </row>
    <row r="3" spans="1:7" ht="41.25" customHeight="1">
      <c r="A3" s="164" t="str">
        <f>"2025"&amp;"年一般公共预算支出预算表（按功能科目分类）"</f>
        <v>2025年一般公共预算支出预算表（按功能科目分类）</v>
      </c>
      <c r="B3" s="164"/>
      <c r="C3" s="164"/>
      <c r="D3" s="164"/>
      <c r="E3" s="164"/>
      <c r="F3" s="164"/>
      <c r="G3" s="164"/>
    </row>
    <row r="4" spans="1:7" ht="18" customHeight="1">
      <c r="A4" s="132" t="str">
        <f>"单位名称："&amp;"西山区团结龙潭中心学校"</f>
        <v>单位名称：西山区团结龙潭中心学校</v>
      </c>
      <c r="B4" s="133"/>
      <c r="F4" s="77"/>
      <c r="G4" s="108" t="s">
        <v>1</v>
      </c>
    </row>
    <row r="5" spans="1:7" ht="20.25" customHeight="1">
      <c r="A5" s="165" t="s">
        <v>178</v>
      </c>
      <c r="B5" s="166"/>
      <c r="C5" s="171" t="s">
        <v>55</v>
      </c>
      <c r="D5" s="167" t="s">
        <v>75</v>
      </c>
      <c r="E5" s="168"/>
      <c r="F5" s="169"/>
      <c r="G5" s="173" t="s">
        <v>76</v>
      </c>
    </row>
    <row r="6" spans="1:7" ht="20.25" customHeight="1">
      <c r="A6" s="109" t="s">
        <v>72</v>
      </c>
      <c r="B6" s="109" t="s">
        <v>73</v>
      </c>
      <c r="C6" s="172"/>
      <c r="D6" s="80" t="s">
        <v>57</v>
      </c>
      <c r="E6" s="80" t="s">
        <v>179</v>
      </c>
      <c r="F6" s="80" t="s">
        <v>180</v>
      </c>
      <c r="G6" s="174"/>
    </row>
    <row r="7" spans="1:7" ht="15" customHeight="1">
      <c r="A7" s="37" t="s">
        <v>82</v>
      </c>
      <c r="B7" s="37" t="s">
        <v>83</v>
      </c>
      <c r="C7" s="37" t="s">
        <v>84</v>
      </c>
      <c r="D7" s="37" t="s">
        <v>85</v>
      </c>
      <c r="E7" s="37" t="s">
        <v>86</v>
      </c>
      <c r="F7" s="37" t="s">
        <v>87</v>
      </c>
      <c r="G7" s="37" t="s">
        <v>88</v>
      </c>
    </row>
    <row r="8" spans="1:7" s="1" customFormat="1" ht="18" customHeight="1">
      <c r="A8" s="67" t="s">
        <v>97</v>
      </c>
      <c r="B8" s="67" t="s">
        <v>98</v>
      </c>
      <c r="C8" s="110">
        <v>10043061.74</v>
      </c>
      <c r="D8" s="111">
        <v>7616295.5</v>
      </c>
      <c r="E8" s="111">
        <v>6885995.2800000003</v>
      </c>
      <c r="F8" s="111">
        <v>730300.22</v>
      </c>
      <c r="G8" s="111">
        <v>2426766.2400000002</v>
      </c>
    </row>
    <row r="9" spans="1:7" s="1" customFormat="1" ht="18" customHeight="1">
      <c r="A9" s="112" t="s">
        <v>99</v>
      </c>
      <c r="B9" s="112" t="s">
        <v>100</v>
      </c>
      <c r="C9" s="110">
        <v>8504762.7400000002</v>
      </c>
      <c r="D9" s="111">
        <v>7615072.5</v>
      </c>
      <c r="E9" s="111">
        <v>6885995.2800000003</v>
      </c>
      <c r="F9" s="111">
        <v>729077.22</v>
      </c>
      <c r="G9" s="111">
        <v>889690.24</v>
      </c>
    </row>
    <row r="10" spans="1:7" s="1" customFormat="1" ht="18" customHeight="1">
      <c r="A10" s="113" t="s">
        <v>101</v>
      </c>
      <c r="B10" s="113" t="s">
        <v>102</v>
      </c>
      <c r="C10" s="110">
        <v>38844</v>
      </c>
      <c r="D10" s="111">
        <v>7476</v>
      </c>
      <c r="E10" s="111"/>
      <c r="F10" s="111">
        <v>7476</v>
      </c>
      <c r="G10" s="111">
        <v>31368</v>
      </c>
    </row>
    <row r="11" spans="1:7" s="1" customFormat="1" ht="18" customHeight="1">
      <c r="A11" s="113" t="s">
        <v>103</v>
      </c>
      <c r="B11" s="113" t="s">
        <v>104</v>
      </c>
      <c r="C11" s="110">
        <v>8465918.7400000002</v>
      </c>
      <c r="D11" s="111">
        <v>7607596.5</v>
      </c>
      <c r="E11" s="111">
        <v>6885995.2800000003</v>
      </c>
      <c r="F11" s="111">
        <v>721601.22</v>
      </c>
      <c r="G11" s="111">
        <v>858322.24</v>
      </c>
    </row>
    <row r="12" spans="1:7" s="1" customFormat="1" ht="18" customHeight="1">
      <c r="A12" s="112" t="s">
        <v>105</v>
      </c>
      <c r="B12" s="112" t="s">
        <v>106</v>
      </c>
      <c r="C12" s="110">
        <v>1991</v>
      </c>
      <c r="D12" s="111">
        <v>1223</v>
      </c>
      <c r="E12" s="111"/>
      <c r="F12" s="111">
        <v>1223</v>
      </c>
      <c r="G12" s="111">
        <v>768</v>
      </c>
    </row>
    <row r="13" spans="1:7" s="1" customFormat="1" ht="18" customHeight="1">
      <c r="A13" s="113" t="s">
        <v>107</v>
      </c>
      <c r="B13" s="113" t="s">
        <v>108</v>
      </c>
      <c r="C13" s="110">
        <v>1991</v>
      </c>
      <c r="D13" s="111">
        <v>1223</v>
      </c>
      <c r="E13" s="111"/>
      <c r="F13" s="111">
        <v>1223</v>
      </c>
      <c r="G13" s="111">
        <v>768</v>
      </c>
    </row>
    <row r="14" spans="1:7" s="1" customFormat="1" ht="18" customHeight="1">
      <c r="A14" s="112" t="s">
        <v>109</v>
      </c>
      <c r="B14" s="112" t="s">
        <v>110</v>
      </c>
      <c r="C14" s="110">
        <v>1536308</v>
      </c>
      <c r="D14" s="111"/>
      <c r="E14" s="111"/>
      <c r="F14" s="111"/>
      <c r="G14" s="111">
        <v>1536308</v>
      </c>
    </row>
    <row r="15" spans="1:7" s="1" customFormat="1" ht="18" customHeight="1">
      <c r="A15" s="113" t="s">
        <v>111</v>
      </c>
      <c r="B15" s="113" t="s">
        <v>112</v>
      </c>
      <c r="C15" s="110">
        <v>504200</v>
      </c>
      <c r="D15" s="111"/>
      <c r="E15" s="111"/>
      <c r="F15" s="111"/>
      <c r="G15" s="111">
        <v>504200</v>
      </c>
    </row>
    <row r="16" spans="1:7" s="1" customFormat="1" ht="18" customHeight="1">
      <c r="A16" s="113" t="s">
        <v>113</v>
      </c>
      <c r="B16" s="113" t="s">
        <v>114</v>
      </c>
      <c r="C16" s="110">
        <v>1032108</v>
      </c>
      <c r="D16" s="111"/>
      <c r="E16" s="111"/>
      <c r="F16" s="111"/>
      <c r="G16" s="111">
        <v>1032108</v>
      </c>
    </row>
    <row r="17" spans="1:7" s="1" customFormat="1" ht="18" customHeight="1">
      <c r="A17" s="67" t="s">
        <v>115</v>
      </c>
      <c r="B17" s="67" t="s">
        <v>116</v>
      </c>
      <c r="C17" s="110">
        <v>994229.16</v>
      </c>
      <c r="D17" s="111">
        <v>994229.16</v>
      </c>
      <c r="E17" s="111">
        <v>994229.16</v>
      </c>
      <c r="F17" s="111"/>
      <c r="G17" s="111"/>
    </row>
    <row r="18" spans="1:7" s="1" customFormat="1" ht="18" customHeight="1">
      <c r="A18" s="112" t="s">
        <v>117</v>
      </c>
      <c r="B18" s="112" t="s">
        <v>118</v>
      </c>
      <c r="C18" s="110">
        <v>965505</v>
      </c>
      <c r="D18" s="111">
        <v>965505</v>
      </c>
      <c r="E18" s="111">
        <v>965505</v>
      </c>
      <c r="F18" s="111"/>
      <c r="G18" s="111"/>
    </row>
    <row r="19" spans="1:7" s="1" customFormat="1" ht="18" customHeight="1">
      <c r="A19" s="113" t="s">
        <v>119</v>
      </c>
      <c r="B19" s="113" t="s">
        <v>120</v>
      </c>
      <c r="C19" s="110">
        <v>659505</v>
      </c>
      <c r="D19" s="111">
        <v>659505</v>
      </c>
      <c r="E19" s="111">
        <v>659505</v>
      </c>
      <c r="F19" s="111"/>
      <c r="G19" s="111"/>
    </row>
    <row r="20" spans="1:7" s="1" customFormat="1" ht="18" customHeight="1">
      <c r="A20" s="113" t="s">
        <v>121</v>
      </c>
      <c r="B20" s="113" t="s">
        <v>122</v>
      </c>
      <c r="C20" s="110">
        <v>306000</v>
      </c>
      <c r="D20" s="111">
        <v>306000</v>
      </c>
      <c r="E20" s="111">
        <v>306000</v>
      </c>
      <c r="F20" s="111"/>
      <c r="G20" s="111"/>
    </row>
    <row r="21" spans="1:7" s="1" customFormat="1" ht="18" customHeight="1">
      <c r="A21" s="112" t="s">
        <v>123</v>
      </c>
      <c r="B21" s="112" t="s">
        <v>124</v>
      </c>
      <c r="C21" s="110">
        <v>28724.16</v>
      </c>
      <c r="D21" s="111">
        <v>28724.16</v>
      </c>
      <c r="E21" s="111">
        <v>28724.16</v>
      </c>
      <c r="F21" s="111"/>
      <c r="G21" s="111"/>
    </row>
    <row r="22" spans="1:7" s="1" customFormat="1" ht="18" customHeight="1">
      <c r="A22" s="113" t="s">
        <v>125</v>
      </c>
      <c r="B22" s="113" t="s">
        <v>126</v>
      </c>
      <c r="C22" s="110">
        <v>28724.16</v>
      </c>
      <c r="D22" s="111">
        <v>28724.16</v>
      </c>
      <c r="E22" s="111">
        <v>28724.16</v>
      </c>
      <c r="F22" s="111"/>
      <c r="G22" s="111"/>
    </row>
    <row r="23" spans="1:7" s="1" customFormat="1" ht="18" customHeight="1">
      <c r="A23" s="67" t="s">
        <v>127</v>
      </c>
      <c r="B23" s="67" t="s">
        <v>128</v>
      </c>
      <c r="C23" s="110">
        <v>571532.36</v>
      </c>
      <c r="D23" s="111">
        <v>571532.36</v>
      </c>
      <c r="E23" s="111">
        <v>571532.36</v>
      </c>
      <c r="F23" s="111"/>
      <c r="G23" s="111"/>
    </row>
    <row r="24" spans="1:7" s="1" customFormat="1" ht="18" customHeight="1">
      <c r="A24" s="112" t="s">
        <v>129</v>
      </c>
      <c r="B24" s="112" t="s">
        <v>130</v>
      </c>
      <c r="C24" s="110">
        <v>571532.36</v>
      </c>
      <c r="D24" s="111">
        <v>571532.36</v>
      </c>
      <c r="E24" s="111">
        <v>571532.36</v>
      </c>
      <c r="F24" s="111"/>
      <c r="G24" s="111"/>
    </row>
    <row r="25" spans="1:7" s="1" customFormat="1" ht="18" customHeight="1">
      <c r="A25" s="113" t="s">
        <v>131</v>
      </c>
      <c r="B25" s="113" t="s">
        <v>132</v>
      </c>
      <c r="C25" s="110">
        <v>301980</v>
      </c>
      <c r="D25" s="111">
        <v>301980</v>
      </c>
      <c r="E25" s="111">
        <v>301980</v>
      </c>
      <c r="F25" s="111"/>
      <c r="G25" s="111"/>
    </row>
    <row r="26" spans="1:7" s="1" customFormat="1" ht="18" customHeight="1">
      <c r="A26" s="113" t="s">
        <v>133</v>
      </c>
      <c r="B26" s="113" t="s">
        <v>134</v>
      </c>
      <c r="C26" s="110">
        <v>227750</v>
      </c>
      <c r="D26" s="111">
        <v>227750</v>
      </c>
      <c r="E26" s="111">
        <v>227750</v>
      </c>
      <c r="F26" s="111"/>
      <c r="G26" s="111"/>
    </row>
    <row r="27" spans="1:7" s="1" customFormat="1" ht="18" customHeight="1">
      <c r="A27" s="113" t="s">
        <v>135</v>
      </c>
      <c r="B27" s="113" t="s">
        <v>136</v>
      </c>
      <c r="C27" s="110">
        <v>41802.36</v>
      </c>
      <c r="D27" s="111">
        <v>41802.36</v>
      </c>
      <c r="E27" s="111">
        <v>41802.36</v>
      </c>
      <c r="F27" s="111"/>
      <c r="G27" s="111"/>
    </row>
    <row r="28" spans="1:7" s="1" customFormat="1" ht="18" customHeight="1">
      <c r="A28" s="67" t="s">
        <v>137</v>
      </c>
      <c r="B28" s="67" t="s">
        <v>138</v>
      </c>
      <c r="C28" s="110">
        <v>637140</v>
      </c>
      <c r="D28" s="111">
        <v>637140</v>
      </c>
      <c r="E28" s="111">
        <v>637140</v>
      </c>
      <c r="F28" s="111"/>
      <c r="G28" s="111"/>
    </row>
    <row r="29" spans="1:7" s="1" customFormat="1" ht="18" customHeight="1">
      <c r="A29" s="112" t="s">
        <v>139</v>
      </c>
      <c r="B29" s="112" t="s">
        <v>140</v>
      </c>
      <c r="C29" s="110">
        <v>637140</v>
      </c>
      <c r="D29" s="111">
        <v>637140</v>
      </c>
      <c r="E29" s="111">
        <v>637140</v>
      </c>
      <c r="F29" s="111"/>
      <c r="G29" s="111"/>
    </row>
    <row r="30" spans="1:7" s="1" customFormat="1" ht="18" customHeight="1">
      <c r="A30" s="113" t="s">
        <v>141</v>
      </c>
      <c r="B30" s="113" t="s">
        <v>142</v>
      </c>
      <c r="C30" s="110">
        <v>637140</v>
      </c>
      <c r="D30" s="111">
        <v>637140</v>
      </c>
      <c r="E30" s="111">
        <v>637140</v>
      </c>
      <c r="F30" s="111"/>
      <c r="G30" s="111"/>
    </row>
    <row r="31" spans="1:7" s="1" customFormat="1" ht="18" customHeight="1">
      <c r="A31" s="170" t="s">
        <v>181</v>
      </c>
      <c r="B31" s="170"/>
      <c r="C31" s="110">
        <v>12245963.26</v>
      </c>
      <c r="D31" s="111">
        <v>9819197.0199999996</v>
      </c>
      <c r="E31" s="110">
        <v>9088896.8000000007</v>
      </c>
      <c r="F31" s="110">
        <v>730300.22</v>
      </c>
      <c r="G31" s="110">
        <v>2426766.2400000002</v>
      </c>
    </row>
  </sheetData>
  <mergeCells count="7">
    <mergeCell ref="A3:G3"/>
    <mergeCell ref="A4:B4"/>
    <mergeCell ref="A5:B5"/>
    <mergeCell ref="D5:F5"/>
    <mergeCell ref="A31:B31"/>
    <mergeCell ref="C5:C6"/>
    <mergeCell ref="G5:G6"/>
  </mergeCells>
  <phoneticPr fontId="19" type="noConversion"/>
  <printOptions horizontalCentered="1"/>
  <pageMargins left="0.37" right="0.37" top="0.56000000000000005" bottom="0.56000000000000005" header="0.48" footer="0.48"/>
  <pageSetup paperSize="9" scale="69" fitToHeight="10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F9"/>
  <sheetViews>
    <sheetView showZeros="0" zoomScaleNormal="100" workbookViewId="0">
      <pane ySplit="1" topLeftCell="A2" activePane="bottomLeft" state="frozen"/>
      <selection activeCell="A50" sqref="A50"/>
      <selection pane="bottomLeft" activeCell="A50" sqref="A50"/>
    </sheetView>
  </sheetViews>
  <sheetFormatPr defaultColWidth="10.375" defaultRowHeight="14.25" customHeight="1"/>
  <cols>
    <col min="1" max="6" width="28.125" style="2" customWidth="1"/>
    <col min="7" max="16384" width="10.375" style="2"/>
  </cols>
  <sheetData>
    <row r="1" spans="1:6" ht="14.25" customHeight="1">
      <c r="A1" s="3"/>
      <c r="B1" s="3"/>
      <c r="C1" s="3"/>
      <c r="D1" s="3"/>
      <c r="E1" s="3"/>
      <c r="F1" s="3"/>
    </row>
    <row r="2" spans="1:6" ht="14.25" customHeight="1">
      <c r="A2" s="28"/>
      <c r="B2" s="28"/>
      <c r="C2" s="28"/>
      <c r="D2" s="28"/>
      <c r="E2" s="27"/>
      <c r="F2" s="106" t="s">
        <v>182</v>
      </c>
    </row>
    <row r="3" spans="1:6" ht="41.25" customHeight="1">
      <c r="A3" s="175" t="str">
        <f>"2025"&amp;"年一般公共预算“三公”经费支出预算表"</f>
        <v>2025年一般公共预算“三公”经费支出预算表</v>
      </c>
      <c r="B3" s="176"/>
      <c r="C3" s="176"/>
      <c r="D3" s="176"/>
      <c r="E3" s="177"/>
      <c r="F3" s="176"/>
    </row>
    <row r="4" spans="1:6" ht="14.25" customHeight="1">
      <c r="A4" s="132" t="str">
        <f>"单位名称："&amp;"西山区团结龙潭中心学校"</f>
        <v>单位名称：西山区团结龙潭中心学校</v>
      </c>
      <c r="B4" s="133"/>
      <c r="D4" s="28"/>
      <c r="E4" s="27"/>
      <c r="F4" s="38" t="s">
        <v>1</v>
      </c>
    </row>
    <row r="5" spans="1:6" ht="27" customHeight="1">
      <c r="A5" s="178" t="s">
        <v>183</v>
      </c>
      <c r="B5" s="178" t="s">
        <v>184</v>
      </c>
      <c r="C5" s="178" t="s">
        <v>185</v>
      </c>
      <c r="D5" s="178"/>
      <c r="E5" s="179"/>
      <c r="F5" s="178" t="s">
        <v>186</v>
      </c>
    </row>
    <row r="6" spans="1:6" ht="28.5" customHeight="1">
      <c r="A6" s="180"/>
      <c r="B6" s="181"/>
      <c r="C6" s="25" t="s">
        <v>57</v>
      </c>
      <c r="D6" s="25" t="s">
        <v>187</v>
      </c>
      <c r="E6" s="25" t="s">
        <v>188</v>
      </c>
      <c r="F6" s="182"/>
    </row>
    <row r="7" spans="1:6" ht="17.25" customHeight="1">
      <c r="A7" s="34" t="s">
        <v>82</v>
      </c>
      <c r="B7" s="34" t="s">
        <v>83</v>
      </c>
      <c r="C7" s="34" t="s">
        <v>84</v>
      </c>
      <c r="D7" s="34" t="s">
        <v>85</v>
      </c>
      <c r="E7" s="34" t="s">
        <v>86</v>
      </c>
      <c r="F7" s="34" t="s">
        <v>87</v>
      </c>
    </row>
    <row r="8" spans="1:6" ht="17.25" customHeight="1">
      <c r="A8" s="48"/>
      <c r="B8" s="48"/>
      <c r="C8" s="48"/>
      <c r="D8" s="48"/>
      <c r="E8" s="48"/>
      <c r="F8" s="48"/>
    </row>
    <row r="9" spans="1:6" ht="14.25" customHeight="1">
      <c r="A9" s="104" t="s">
        <v>189</v>
      </c>
    </row>
  </sheetData>
  <mergeCells count="6">
    <mergeCell ref="A3:F3"/>
    <mergeCell ref="A4:B4"/>
    <mergeCell ref="C5:E5"/>
    <mergeCell ref="A5:A6"/>
    <mergeCell ref="B5:B6"/>
    <mergeCell ref="F5:F6"/>
  </mergeCells>
  <phoneticPr fontId="19" type="noConversion"/>
  <pageMargins left="0.67" right="0.67" top="0.72" bottom="0.72" header="0.28000000000000003" footer="0.28000000000000003"/>
  <pageSetup paperSize="9" scale="68"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X45"/>
  <sheetViews>
    <sheetView showZeros="0" zoomScaleNormal="100" workbookViewId="0">
      <pane ySplit="1" topLeftCell="A21" activePane="bottomLeft" state="frozen"/>
      <selection activeCell="D20" sqref="D20"/>
      <selection pane="bottomLeft" activeCell="A50" sqref="A50"/>
    </sheetView>
  </sheetViews>
  <sheetFormatPr defaultColWidth="9.125" defaultRowHeight="14.25" customHeight="1"/>
  <cols>
    <col min="1" max="2" width="32.875" customWidth="1"/>
    <col min="3" max="3" width="20.75" customWidth="1"/>
    <col min="4" max="4" width="31.25" customWidth="1"/>
    <col min="5" max="5" width="10.125" customWidth="1"/>
    <col min="6" max="6" width="17.625" customWidth="1"/>
    <col min="7" max="7" width="10.25" customWidth="1"/>
    <col min="8" max="8" width="23" customWidth="1"/>
    <col min="9" max="24" width="18.75" customWidth="1"/>
  </cols>
  <sheetData>
    <row r="1" spans="1:24" ht="14.25" customHeight="1">
      <c r="A1" s="49"/>
      <c r="B1" s="49"/>
      <c r="C1" s="49"/>
      <c r="D1" s="49"/>
      <c r="E1" s="49"/>
      <c r="F1" s="49"/>
      <c r="G1" s="49"/>
      <c r="H1" s="49"/>
      <c r="I1" s="49"/>
      <c r="J1" s="49"/>
      <c r="K1" s="49"/>
      <c r="L1" s="49"/>
      <c r="M1" s="49"/>
      <c r="N1" s="49"/>
      <c r="O1" s="49"/>
      <c r="P1" s="49"/>
      <c r="Q1" s="49"/>
      <c r="R1" s="49"/>
      <c r="S1" s="49"/>
      <c r="T1" s="49"/>
      <c r="U1" s="49"/>
      <c r="V1" s="49"/>
      <c r="W1" s="49"/>
      <c r="X1" s="49"/>
    </row>
    <row r="2" spans="1:24" ht="13.5" customHeight="1">
      <c r="B2" s="85"/>
      <c r="C2" s="100"/>
      <c r="E2" s="101"/>
      <c r="F2" s="101"/>
      <c r="G2" s="101"/>
      <c r="H2" s="101"/>
      <c r="I2" s="51"/>
      <c r="J2" s="51"/>
      <c r="K2" s="51"/>
      <c r="L2" s="51"/>
      <c r="M2" s="51"/>
      <c r="N2" s="51"/>
      <c r="R2" s="51"/>
      <c r="V2" s="100"/>
      <c r="X2" s="72" t="s">
        <v>190</v>
      </c>
    </row>
    <row r="3" spans="1:24" ht="45.75" customHeight="1">
      <c r="A3" s="183" t="str">
        <f>"2025"&amp;"年部门基本支出预算表"</f>
        <v>2025年部门基本支出预算表</v>
      </c>
      <c r="B3" s="184"/>
      <c r="C3" s="183"/>
      <c r="D3" s="183"/>
      <c r="E3" s="183"/>
      <c r="F3" s="183"/>
      <c r="G3" s="183"/>
      <c r="H3" s="183"/>
      <c r="I3" s="183"/>
      <c r="J3" s="183"/>
      <c r="K3" s="183"/>
      <c r="L3" s="183"/>
      <c r="M3" s="183"/>
      <c r="N3" s="183"/>
      <c r="O3" s="184"/>
      <c r="P3" s="184"/>
      <c r="Q3" s="184"/>
      <c r="R3" s="183"/>
      <c r="S3" s="183"/>
      <c r="T3" s="183"/>
      <c r="U3" s="183"/>
      <c r="V3" s="183"/>
      <c r="W3" s="183"/>
      <c r="X3" s="183"/>
    </row>
    <row r="4" spans="1:24" ht="18.75" customHeight="1">
      <c r="A4" s="185" t="s">
        <v>191</v>
      </c>
      <c r="B4" s="186"/>
      <c r="C4" s="187"/>
      <c r="D4" s="187"/>
      <c r="E4" s="187"/>
      <c r="F4" s="187"/>
      <c r="G4" s="187"/>
      <c r="H4" s="187"/>
      <c r="I4" s="52"/>
      <c r="J4" s="52"/>
      <c r="K4" s="52"/>
      <c r="L4" s="52"/>
      <c r="M4" s="52"/>
      <c r="N4" s="52"/>
      <c r="O4" s="64"/>
      <c r="P4" s="64"/>
      <c r="Q4" s="64"/>
      <c r="R4" s="52"/>
      <c r="V4" s="100"/>
      <c r="X4" s="72" t="s">
        <v>1</v>
      </c>
    </row>
    <row r="5" spans="1:24" ht="18" customHeight="1">
      <c r="A5" s="199" t="s">
        <v>192</v>
      </c>
      <c r="B5" s="199" t="s">
        <v>193</v>
      </c>
      <c r="C5" s="199" t="s">
        <v>194</v>
      </c>
      <c r="D5" s="199" t="s">
        <v>195</v>
      </c>
      <c r="E5" s="199" t="s">
        <v>196</v>
      </c>
      <c r="F5" s="199" t="s">
        <v>197</v>
      </c>
      <c r="G5" s="199" t="s">
        <v>198</v>
      </c>
      <c r="H5" s="199" t="s">
        <v>199</v>
      </c>
      <c r="I5" s="188" t="s">
        <v>200</v>
      </c>
      <c r="J5" s="189" t="s">
        <v>200</v>
      </c>
      <c r="K5" s="189"/>
      <c r="L5" s="189"/>
      <c r="M5" s="189"/>
      <c r="N5" s="189"/>
      <c r="O5" s="190"/>
      <c r="P5" s="190"/>
      <c r="Q5" s="190"/>
      <c r="R5" s="191" t="s">
        <v>61</v>
      </c>
      <c r="S5" s="189" t="s">
        <v>62</v>
      </c>
      <c r="T5" s="189"/>
      <c r="U5" s="189"/>
      <c r="V5" s="189"/>
      <c r="W5" s="189"/>
      <c r="X5" s="192"/>
    </row>
    <row r="6" spans="1:24" ht="18" customHeight="1">
      <c r="A6" s="200"/>
      <c r="B6" s="201"/>
      <c r="C6" s="204"/>
      <c r="D6" s="200"/>
      <c r="E6" s="200"/>
      <c r="F6" s="200"/>
      <c r="G6" s="200"/>
      <c r="H6" s="200"/>
      <c r="I6" s="205" t="s">
        <v>201</v>
      </c>
      <c r="J6" s="188" t="s">
        <v>58</v>
      </c>
      <c r="K6" s="189"/>
      <c r="L6" s="189"/>
      <c r="M6" s="189"/>
      <c r="N6" s="192"/>
      <c r="O6" s="193" t="s">
        <v>202</v>
      </c>
      <c r="P6" s="190"/>
      <c r="Q6" s="194"/>
      <c r="R6" s="199" t="s">
        <v>61</v>
      </c>
      <c r="S6" s="188" t="s">
        <v>62</v>
      </c>
      <c r="T6" s="191" t="s">
        <v>64</v>
      </c>
      <c r="U6" s="189" t="s">
        <v>62</v>
      </c>
      <c r="V6" s="191" t="s">
        <v>66</v>
      </c>
      <c r="W6" s="191" t="s">
        <v>67</v>
      </c>
      <c r="X6" s="195" t="s">
        <v>68</v>
      </c>
    </row>
    <row r="7" spans="1:24" ht="19.5" customHeight="1">
      <c r="A7" s="201"/>
      <c r="B7" s="201"/>
      <c r="C7" s="201"/>
      <c r="D7" s="201"/>
      <c r="E7" s="201"/>
      <c r="F7" s="201"/>
      <c r="G7" s="201"/>
      <c r="H7" s="201"/>
      <c r="I7" s="201"/>
      <c r="J7" s="206" t="s">
        <v>203</v>
      </c>
      <c r="K7" s="199" t="s">
        <v>204</v>
      </c>
      <c r="L7" s="199" t="s">
        <v>205</v>
      </c>
      <c r="M7" s="199" t="s">
        <v>206</v>
      </c>
      <c r="N7" s="199" t="s">
        <v>207</v>
      </c>
      <c r="O7" s="199" t="s">
        <v>58</v>
      </c>
      <c r="P7" s="199" t="s">
        <v>59</v>
      </c>
      <c r="Q7" s="199" t="s">
        <v>60</v>
      </c>
      <c r="R7" s="201"/>
      <c r="S7" s="199" t="s">
        <v>57</v>
      </c>
      <c r="T7" s="199" t="s">
        <v>64</v>
      </c>
      <c r="U7" s="199" t="s">
        <v>208</v>
      </c>
      <c r="V7" s="199" t="s">
        <v>66</v>
      </c>
      <c r="W7" s="199" t="s">
        <v>67</v>
      </c>
      <c r="X7" s="199" t="s">
        <v>68</v>
      </c>
    </row>
    <row r="8" spans="1:24" ht="37.5" customHeight="1">
      <c r="A8" s="202"/>
      <c r="B8" s="203"/>
      <c r="C8" s="202"/>
      <c r="D8" s="202"/>
      <c r="E8" s="202"/>
      <c r="F8" s="202"/>
      <c r="G8" s="202"/>
      <c r="H8" s="202"/>
      <c r="I8" s="202"/>
      <c r="J8" s="207" t="s">
        <v>57</v>
      </c>
      <c r="K8" s="208" t="s">
        <v>209</v>
      </c>
      <c r="L8" s="208" t="s">
        <v>205</v>
      </c>
      <c r="M8" s="208" t="s">
        <v>206</v>
      </c>
      <c r="N8" s="208" t="s">
        <v>207</v>
      </c>
      <c r="O8" s="208" t="s">
        <v>205</v>
      </c>
      <c r="P8" s="208" t="s">
        <v>206</v>
      </c>
      <c r="Q8" s="208" t="s">
        <v>207</v>
      </c>
      <c r="R8" s="208" t="s">
        <v>61</v>
      </c>
      <c r="S8" s="208" t="s">
        <v>57</v>
      </c>
      <c r="T8" s="208" t="s">
        <v>64</v>
      </c>
      <c r="U8" s="208" t="s">
        <v>208</v>
      </c>
      <c r="V8" s="208" t="s">
        <v>66</v>
      </c>
      <c r="W8" s="208" t="s">
        <v>67</v>
      </c>
      <c r="X8" s="208" t="s">
        <v>68</v>
      </c>
    </row>
    <row r="9" spans="1:24" ht="14.25" customHeight="1">
      <c r="A9" s="102">
        <v>1</v>
      </c>
      <c r="B9" s="102">
        <v>2</v>
      </c>
      <c r="C9" s="102">
        <v>3</v>
      </c>
      <c r="D9" s="102">
        <v>4</v>
      </c>
      <c r="E9" s="102">
        <v>5</v>
      </c>
      <c r="F9" s="102">
        <v>6</v>
      </c>
      <c r="G9" s="102">
        <v>7</v>
      </c>
      <c r="H9" s="102">
        <v>8</v>
      </c>
      <c r="I9" s="102">
        <v>9</v>
      </c>
      <c r="J9" s="102">
        <v>10</v>
      </c>
      <c r="K9" s="102">
        <v>11</v>
      </c>
      <c r="L9" s="102">
        <v>12</v>
      </c>
      <c r="M9" s="102">
        <v>13</v>
      </c>
      <c r="N9" s="102">
        <v>14</v>
      </c>
      <c r="O9" s="102">
        <v>15</v>
      </c>
      <c r="P9" s="102">
        <v>16</v>
      </c>
      <c r="Q9" s="102">
        <v>17</v>
      </c>
      <c r="R9" s="102">
        <v>18</v>
      </c>
      <c r="S9" s="102">
        <v>19</v>
      </c>
      <c r="T9" s="102">
        <v>20</v>
      </c>
      <c r="U9" s="102">
        <v>21</v>
      </c>
      <c r="V9" s="102">
        <v>22</v>
      </c>
      <c r="W9" s="102">
        <v>23</v>
      </c>
      <c r="X9" s="102">
        <v>24</v>
      </c>
    </row>
    <row r="10" spans="1:24" s="1" customFormat="1" ht="19.5" customHeight="1">
      <c r="A10" s="103" t="s">
        <v>210</v>
      </c>
      <c r="B10" s="103" t="s">
        <v>70</v>
      </c>
      <c r="C10" s="89" t="s">
        <v>211</v>
      </c>
      <c r="D10" s="103" t="s">
        <v>212</v>
      </c>
      <c r="E10" s="103" t="s">
        <v>119</v>
      </c>
      <c r="F10" s="103" t="s">
        <v>120</v>
      </c>
      <c r="G10" s="103" t="s">
        <v>213</v>
      </c>
      <c r="H10" s="103" t="s">
        <v>214</v>
      </c>
      <c r="I10" s="105">
        <v>659505</v>
      </c>
      <c r="J10" s="105">
        <v>659505</v>
      </c>
      <c r="K10" s="105"/>
      <c r="L10" s="105"/>
      <c r="M10" s="105"/>
      <c r="N10" s="105"/>
      <c r="O10" s="105"/>
      <c r="P10" s="105"/>
      <c r="Q10" s="105"/>
      <c r="R10" s="105"/>
      <c r="S10" s="105"/>
      <c r="T10" s="105"/>
      <c r="U10" s="105"/>
      <c r="V10" s="105"/>
      <c r="W10" s="105"/>
      <c r="X10" s="105"/>
    </row>
    <row r="11" spans="1:24" s="1" customFormat="1" ht="19.5" customHeight="1">
      <c r="A11" s="103" t="s">
        <v>210</v>
      </c>
      <c r="B11" s="103" t="s">
        <v>70</v>
      </c>
      <c r="C11" s="91" t="s">
        <v>211</v>
      </c>
      <c r="D11" s="103" t="s">
        <v>215</v>
      </c>
      <c r="E11" s="103" t="s">
        <v>131</v>
      </c>
      <c r="F11" s="103" t="s">
        <v>132</v>
      </c>
      <c r="G11" s="103" t="s">
        <v>216</v>
      </c>
      <c r="H11" s="103" t="s">
        <v>217</v>
      </c>
      <c r="I11" s="105">
        <v>301980</v>
      </c>
      <c r="J11" s="105">
        <v>301980</v>
      </c>
      <c r="K11" s="105"/>
      <c r="L11" s="105"/>
      <c r="M11" s="105"/>
      <c r="N11" s="105"/>
      <c r="O11" s="105"/>
      <c r="P11" s="105"/>
      <c r="Q11" s="105"/>
      <c r="R11" s="105"/>
      <c r="S11" s="105"/>
      <c r="T11" s="105"/>
      <c r="U11" s="105"/>
      <c r="V11" s="105"/>
      <c r="W11" s="105"/>
      <c r="X11" s="105"/>
    </row>
    <row r="12" spans="1:24" s="1" customFormat="1" ht="19.5" customHeight="1">
      <c r="A12" s="103" t="s">
        <v>210</v>
      </c>
      <c r="B12" s="103" t="s">
        <v>70</v>
      </c>
      <c r="C12" s="91" t="s">
        <v>211</v>
      </c>
      <c r="D12" s="103" t="s">
        <v>218</v>
      </c>
      <c r="E12" s="103" t="s">
        <v>133</v>
      </c>
      <c r="F12" s="103" t="s">
        <v>134</v>
      </c>
      <c r="G12" s="103" t="s">
        <v>219</v>
      </c>
      <c r="H12" s="103" t="s">
        <v>220</v>
      </c>
      <c r="I12" s="105">
        <v>227750</v>
      </c>
      <c r="J12" s="105">
        <v>227750</v>
      </c>
      <c r="K12" s="105"/>
      <c r="L12" s="105"/>
      <c r="M12" s="105"/>
      <c r="N12" s="105"/>
      <c r="O12" s="105"/>
      <c r="P12" s="105"/>
      <c r="Q12" s="105"/>
      <c r="R12" s="105"/>
      <c r="S12" s="105"/>
      <c r="T12" s="105"/>
      <c r="U12" s="105"/>
      <c r="V12" s="105"/>
      <c r="W12" s="105"/>
      <c r="X12" s="105"/>
    </row>
    <row r="13" spans="1:24" s="1" customFormat="1" ht="19.5" customHeight="1">
      <c r="A13" s="103" t="s">
        <v>210</v>
      </c>
      <c r="B13" s="103" t="s">
        <v>70</v>
      </c>
      <c r="C13" s="91" t="s">
        <v>211</v>
      </c>
      <c r="D13" s="103" t="s">
        <v>221</v>
      </c>
      <c r="E13" s="103" t="s">
        <v>103</v>
      </c>
      <c r="F13" s="103" t="s">
        <v>104</v>
      </c>
      <c r="G13" s="103" t="s">
        <v>222</v>
      </c>
      <c r="H13" s="103" t="s">
        <v>223</v>
      </c>
      <c r="I13" s="105">
        <v>30611.279999999999</v>
      </c>
      <c r="J13" s="105">
        <v>30611.279999999999</v>
      </c>
      <c r="K13" s="105"/>
      <c r="L13" s="105"/>
      <c r="M13" s="105"/>
      <c r="N13" s="105"/>
      <c r="O13" s="105"/>
      <c r="P13" s="105"/>
      <c r="Q13" s="105"/>
      <c r="R13" s="105"/>
      <c r="S13" s="105"/>
      <c r="T13" s="105"/>
      <c r="U13" s="105"/>
      <c r="V13" s="105"/>
      <c r="W13" s="105"/>
      <c r="X13" s="105"/>
    </row>
    <row r="14" spans="1:24" s="1" customFormat="1" ht="19.5" customHeight="1">
      <c r="A14" s="103" t="s">
        <v>210</v>
      </c>
      <c r="B14" s="103" t="s">
        <v>70</v>
      </c>
      <c r="C14" s="91" t="s">
        <v>211</v>
      </c>
      <c r="D14" s="103" t="s">
        <v>224</v>
      </c>
      <c r="E14" s="103" t="s">
        <v>135</v>
      </c>
      <c r="F14" s="103" t="s">
        <v>136</v>
      </c>
      <c r="G14" s="103" t="s">
        <v>222</v>
      </c>
      <c r="H14" s="103" t="s">
        <v>223</v>
      </c>
      <c r="I14" s="105">
        <v>17952.36</v>
      </c>
      <c r="J14" s="105">
        <v>17952.36</v>
      </c>
      <c r="K14" s="105"/>
      <c r="L14" s="105"/>
      <c r="M14" s="105"/>
      <c r="N14" s="105"/>
      <c r="O14" s="105"/>
      <c r="P14" s="105"/>
      <c r="Q14" s="105"/>
      <c r="R14" s="105"/>
      <c r="S14" s="105"/>
      <c r="T14" s="105"/>
      <c r="U14" s="105"/>
      <c r="V14" s="105"/>
      <c r="W14" s="105"/>
      <c r="X14" s="105"/>
    </row>
    <row r="15" spans="1:24" s="1" customFormat="1" ht="19.5" customHeight="1">
      <c r="A15" s="103" t="s">
        <v>210</v>
      </c>
      <c r="B15" s="103" t="s">
        <v>70</v>
      </c>
      <c r="C15" s="91" t="s">
        <v>211</v>
      </c>
      <c r="D15" s="103" t="s">
        <v>225</v>
      </c>
      <c r="E15" s="103" t="s">
        <v>135</v>
      </c>
      <c r="F15" s="103" t="s">
        <v>136</v>
      </c>
      <c r="G15" s="103" t="s">
        <v>222</v>
      </c>
      <c r="H15" s="103" t="s">
        <v>223</v>
      </c>
      <c r="I15" s="105">
        <v>23850</v>
      </c>
      <c r="J15" s="105">
        <v>23850</v>
      </c>
      <c r="K15" s="105"/>
      <c r="L15" s="105"/>
      <c r="M15" s="105"/>
      <c r="N15" s="105"/>
      <c r="O15" s="105"/>
      <c r="P15" s="105"/>
      <c r="Q15" s="105"/>
      <c r="R15" s="105"/>
      <c r="S15" s="105"/>
      <c r="T15" s="105"/>
      <c r="U15" s="105"/>
      <c r="V15" s="105"/>
      <c r="W15" s="105"/>
      <c r="X15" s="105"/>
    </row>
    <row r="16" spans="1:24" s="1" customFormat="1" ht="19.5" customHeight="1">
      <c r="A16" s="103" t="s">
        <v>210</v>
      </c>
      <c r="B16" s="103" t="s">
        <v>70</v>
      </c>
      <c r="C16" s="91" t="s">
        <v>226</v>
      </c>
      <c r="D16" s="103" t="s">
        <v>227</v>
      </c>
      <c r="E16" s="103" t="s">
        <v>101</v>
      </c>
      <c r="F16" s="103" t="s">
        <v>102</v>
      </c>
      <c r="G16" s="103" t="s">
        <v>228</v>
      </c>
      <c r="H16" s="103" t="s">
        <v>229</v>
      </c>
      <c r="I16" s="105">
        <v>7476</v>
      </c>
      <c r="J16" s="105">
        <v>7476</v>
      </c>
      <c r="K16" s="105"/>
      <c r="L16" s="105"/>
      <c r="M16" s="105"/>
      <c r="N16" s="105"/>
      <c r="O16" s="105"/>
      <c r="P16" s="105"/>
      <c r="Q16" s="105"/>
      <c r="R16" s="105"/>
      <c r="S16" s="105"/>
      <c r="T16" s="105"/>
      <c r="U16" s="105"/>
      <c r="V16" s="105"/>
      <c r="W16" s="105"/>
      <c r="X16" s="105"/>
    </row>
    <row r="17" spans="1:24" s="1" customFormat="1" ht="19.5" customHeight="1">
      <c r="A17" s="103" t="s">
        <v>210</v>
      </c>
      <c r="B17" s="103" t="s">
        <v>70</v>
      </c>
      <c r="C17" s="91" t="s">
        <v>226</v>
      </c>
      <c r="D17" s="103" t="s">
        <v>230</v>
      </c>
      <c r="E17" s="103" t="s">
        <v>103</v>
      </c>
      <c r="F17" s="103" t="s">
        <v>104</v>
      </c>
      <c r="G17" s="103" t="s">
        <v>228</v>
      </c>
      <c r="H17" s="103" t="s">
        <v>229</v>
      </c>
      <c r="I17" s="105">
        <v>3000</v>
      </c>
      <c r="J17" s="105">
        <v>3000</v>
      </c>
      <c r="K17" s="105"/>
      <c r="L17" s="105"/>
      <c r="M17" s="105"/>
      <c r="N17" s="105"/>
      <c r="O17" s="105"/>
      <c r="P17" s="105"/>
      <c r="Q17" s="105"/>
      <c r="R17" s="105"/>
      <c r="S17" s="105"/>
      <c r="T17" s="105"/>
      <c r="U17" s="105"/>
      <c r="V17" s="105"/>
      <c r="W17" s="105"/>
      <c r="X17" s="105"/>
    </row>
    <row r="18" spans="1:24" s="1" customFormat="1" ht="19.5" customHeight="1">
      <c r="A18" s="103" t="s">
        <v>210</v>
      </c>
      <c r="B18" s="103" t="s">
        <v>70</v>
      </c>
      <c r="C18" s="91" t="s">
        <v>226</v>
      </c>
      <c r="D18" s="103" t="s">
        <v>231</v>
      </c>
      <c r="E18" s="103" t="s">
        <v>103</v>
      </c>
      <c r="F18" s="103" t="s">
        <v>104</v>
      </c>
      <c r="G18" s="103" t="s">
        <v>232</v>
      </c>
      <c r="H18" s="103" t="s">
        <v>233</v>
      </c>
      <c r="I18" s="105">
        <v>72876.72</v>
      </c>
      <c r="J18" s="105">
        <v>72876.72</v>
      </c>
      <c r="K18" s="105"/>
      <c r="L18" s="105"/>
      <c r="M18" s="105"/>
      <c r="N18" s="105"/>
      <c r="O18" s="105"/>
      <c r="P18" s="105"/>
      <c r="Q18" s="105"/>
      <c r="R18" s="105"/>
      <c r="S18" s="105"/>
      <c r="T18" s="105"/>
      <c r="U18" s="105"/>
      <c r="V18" s="105"/>
      <c r="W18" s="105"/>
      <c r="X18" s="105"/>
    </row>
    <row r="19" spans="1:24" s="1" customFormat="1" ht="19.5" customHeight="1">
      <c r="A19" s="103" t="s">
        <v>210</v>
      </c>
      <c r="B19" s="103" t="s">
        <v>70</v>
      </c>
      <c r="C19" s="91" t="s">
        <v>226</v>
      </c>
      <c r="D19" s="103" t="s">
        <v>234</v>
      </c>
      <c r="E19" s="103" t="s">
        <v>103</v>
      </c>
      <c r="F19" s="103" t="s">
        <v>104</v>
      </c>
      <c r="G19" s="103" t="s">
        <v>235</v>
      </c>
      <c r="H19" s="103" t="s">
        <v>236</v>
      </c>
      <c r="I19" s="105">
        <v>105000</v>
      </c>
      <c r="J19" s="105">
        <v>105000</v>
      </c>
      <c r="K19" s="105"/>
      <c r="L19" s="105"/>
      <c r="M19" s="105"/>
      <c r="N19" s="105"/>
      <c r="O19" s="105"/>
      <c r="P19" s="105"/>
      <c r="Q19" s="105"/>
      <c r="R19" s="105"/>
      <c r="S19" s="105"/>
      <c r="T19" s="105"/>
      <c r="U19" s="105"/>
      <c r="V19" s="105"/>
      <c r="W19" s="105"/>
      <c r="X19" s="105"/>
    </row>
    <row r="20" spans="1:24" s="1" customFormat="1" ht="19.5" customHeight="1">
      <c r="A20" s="103" t="s">
        <v>210</v>
      </c>
      <c r="B20" s="103" t="s">
        <v>70</v>
      </c>
      <c r="C20" s="91" t="s">
        <v>237</v>
      </c>
      <c r="D20" s="103" t="s">
        <v>238</v>
      </c>
      <c r="E20" s="103" t="s">
        <v>103</v>
      </c>
      <c r="F20" s="103" t="s">
        <v>104</v>
      </c>
      <c r="G20" s="103" t="s">
        <v>235</v>
      </c>
      <c r="H20" s="103" t="s">
        <v>236</v>
      </c>
      <c r="I20" s="105">
        <v>36000</v>
      </c>
      <c r="J20" s="105">
        <v>36000</v>
      </c>
      <c r="K20" s="105"/>
      <c r="L20" s="105"/>
      <c r="M20" s="105"/>
      <c r="N20" s="105"/>
      <c r="O20" s="105"/>
      <c r="P20" s="105"/>
      <c r="Q20" s="105"/>
      <c r="R20" s="105"/>
      <c r="S20" s="105"/>
      <c r="T20" s="105"/>
      <c r="U20" s="105"/>
      <c r="V20" s="105"/>
      <c r="W20" s="105"/>
      <c r="X20" s="105"/>
    </row>
    <row r="21" spans="1:24" s="1" customFormat="1" ht="19.5" customHeight="1">
      <c r="A21" s="103" t="s">
        <v>210</v>
      </c>
      <c r="B21" s="103" t="s">
        <v>70</v>
      </c>
      <c r="C21" s="91" t="s">
        <v>239</v>
      </c>
      <c r="D21" s="103" t="s">
        <v>240</v>
      </c>
      <c r="E21" s="103" t="s">
        <v>125</v>
      </c>
      <c r="F21" s="103" t="s">
        <v>126</v>
      </c>
      <c r="G21" s="103" t="s">
        <v>241</v>
      </c>
      <c r="H21" s="103" t="s">
        <v>242</v>
      </c>
      <c r="I21" s="105">
        <v>28724.16</v>
      </c>
      <c r="J21" s="105">
        <v>28724.16</v>
      </c>
      <c r="K21" s="105"/>
      <c r="L21" s="105"/>
      <c r="M21" s="105"/>
      <c r="N21" s="105"/>
      <c r="O21" s="105"/>
      <c r="P21" s="105"/>
      <c r="Q21" s="105"/>
      <c r="R21" s="105"/>
      <c r="S21" s="105"/>
      <c r="T21" s="105"/>
      <c r="U21" s="105"/>
      <c r="V21" s="105"/>
      <c r="W21" s="105"/>
      <c r="X21" s="105"/>
    </row>
    <row r="22" spans="1:24" s="1" customFormat="1" ht="19.5" customHeight="1">
      <c r="A22" s="103" t="s">
        <v>210</v>
      </c>
      <c r="B22" s="103" t="s">
        <v>70</v>
      </c>
      <c r="C22" s="91" t="s">
        <v>243</v>
      </c>
      <c r="D22" s="103" t="s">
        <v>244</v>
      </c>
      <c r="E22" s="103" t="s">
        <v>103</v>
      </c>
      <c r="F22" s="103" t="s">
        <v>104</v>
      </c>
      <c r="G22" s="103" t="s">
        <v>245</v>
      </c>
      <c r="H22" s="103" t="s">
        <v>246</v>
      </c>
      <c r="I22" s="105">
        <v>1954896</v>
      </c>
      <c r="J22" s="105">
        <v>1954896</v>
      </c>
      <c r="K22" s="105"/>
      <c r="L22" s="105"/>
      <c r="M22" s="105"/>
      <c r="N22" s="105"/>
      <c r="O22" s="105"/>
      <c r="P22" s="105"/>
      <c r="Q22" s="105"/>
      <c r="R22" s="105"/>
      <c r="S22" s="105"/>
      <c r="T22" s="105"/>
      <c r="U22" s="105"/>
      <c r="V22" s="105"/>
      <c r="W22" s="105"/>
      <c r="X22" s="105"/>
    </row>
    <row r="23" spans="1:24" s="1" customFormat="1" ht="19.5" customHeight="1">
      <c r="A23" s="103" t="s">
        <v>210</v>
      </c>
      <c r="B23" s="103" t="s">
        <v>70</v>
      </c>
      <c r="C23" s="91" t="s">
        <v>243</v>
      </c>
      <c r="D23" s="103" t="s">
        <v>247</v>
      </c>
      <c r="E23" s="103" t="s">
        <v>103</v>
      </c>
      <c r="F23" s="103" t="s">
        <v>104</v>
      </c>
      <c r="G23" s="103" t="s">
        <v>248</v>
      </c>
      <c r="H23" s="103" t="s">
        <v>249</v>
      </c>
      <c r="I23" s="105">
        <v>746640</v>
      </c>
      <c r="J23" s="105">
        <v>746640</v>
      </c>
      <c r="K23" s="105"/>
      <c r="L23" s="105"/>
      <c r="M23" s="105"/>
      <c r="N23" s="105"/>
      <c r="O23" s="105"/>
      <c r="P23" s="105"/>
      <c r="Q23" s="105"/>
      <c r="R23" s="105"/>
      <c r="S23" s="105"/>
      <c r="T23" s="105"/>
      <c r="U23" s="105"/>
      <c r="V23" s="105"/>
      <c r="W23" s="105"/>
      <c r="X23" s="105"/>
    </row>
    <row r="24" spans="1:24" s="1" customFormat="1" ht="19.5" customHeight="1">
      <c r="A24" s="103" t="s">
        <v>210</v>
      </c>
      <c r="B24" s="103" t="s">
        <v>70</v>
      </c>
      <c r="C24" s="91" t="s">
        <v>243</v>
      </c>
      <c r="D24" s="103" t="s">
        <v>250</v>
      </c>
      <c r="E24" s="103" t="s">
        <v>103</v>
      </c>
      <c r="F24" s="103" t="s">
        <v>104</v>
      </c>
      <c r="G24" s="103" t="s">
        <v>248</v>
      </c>
      <c r="H24" s="103" t="s">
        <v>249</v>
      </c>
      <c r="I24" s="105">
        <v>192000</v>
      </c>
      <c r="J24" s="105">
        <v>192000</v>
      </c>
      <c r="K24" s="105"/>
      <c r="L24" s="105"/>
      <c r="M24" s="105"/>
      <c r="N24" s="105"/>
      <c r="O24" s="105"/>
      <c r="P24" s="105"/>
      <c r="Q24" s="105"/>
      <c r="R24" s="105"/>
      <c r="S24" s="105"/>
      <c r="T24" s="105"/>
      <c r="U24" s="105"/>
      <c r="V24" s="105"/>
      <c r="W24" s="105"/>
      <c r="X24" s="105"/>
    </row>
    <row r="25" spans="1:24" s="1" customFormat="1" ht="19.5" customHeight="1">
      <c r="A25" s="103" t="s">
        <v>210</v>
      </c>
      <c r="B25" s="103" t="s">
        <v>70</v>
      </c>
      <c r="C25" s="91" t="s">
        <v>243</v>
      </c>
      <c r="D25" s="103" t="s">
        <v>251</v>
      </c>
      <c r="E25" s="103" t="s">
        <v>103</v>
      </c>
      <c r="F25" s="103" t="s">
        <v>104</v>
      </c>
      <c r="G25" s="103" t="s">
        <v>248</v>
      </c>
      <c r="H25" s="103" t="s">
        <v>249</v>
      </c>
      <c r="I25" s="105">
        <v>210000</v>
      </c>
      <c r="J25" s="105">
        <v>210000</v>
      </c>
      <c r="K25" s="105"/>
      <c r="L25" s="105"/>
      <c r="M25" s="105"/>
      <c r="N25" s="105"/>
      <c r="O25" s="105"/>
      <c r="P25" s="105"/>
      <c r="Q25" s="105"/>
      <c r="R25" s="105"/>
      <c r="S25" s="105"/>
      <c r="T25" s="105"/>
      <c r="U25" s="105"/>
      <c r="V25" s="105"/>
      <c r="W25" s="105"/>
      <c r="X25" s="105"/>
    </row>
    <row r="26" spans="1:24" s="1" customFormat="1" ht="19.5" customHeight="1">
      <c r="A26" s="103" t="s">
        <v>210</v>
      </c>
      <c r="B26" s="103" t="s">
        <v>70</v>
      </c>
      <c r="C26" s="91" t="s">
        <v>252</v>
      </c>
      <c r="D26" s="103" t="s">
        <v>253</v>
      </c>
      <c r="E26" s="103" t="s">
        <v>103</v>
      </c>
      <c r="F26" s="103" t="s">
        <v>104</v>
      </c>
      <c r="G26" s="103" t="s">
        <v>254</v>
      </c>
      <c r="H26" s="103" t="s">
        <v>255</v>
      </c>
      <c r="I26" s="105">
        <v>162908</v>
      </c>
      <c r="J26" s="105">
        <v>162908</v>
      </c>
      <c r="K26" s="105"/>
      <c r="L26" s="105"/>
      <c r="M26" s="105"/>
      <c r="N26" s="105"/>
      <c r="O26" s="105"/>
      <c r="P26" s="105"/>
      <c r="Q26" s="105"/>
      <c r="R26" s="105"/>
      <c r="S26" s="105"/>
      <c r="T26" s="105"/>
      <c r="U26" s="105"/>
      <c r="V26" s="105"/>
      <c r="W26" s="105"/>
      <c r="X26" s="105"/>
    </row>
    <row r="27" spans="1:24" s="1" customFormat="1" ht="19.5" customHeight="1">
      <c r="A27" s="103" t="s">
        <v>210</v>
      </c>
      <c r="B27" s="103" t="s">
        <v>70</v>
      </c>
      <c r="C27" s="91" t="s">
        <v>252</v>
      </c>
      <c r="D27" s="103" t="s">
        <v>256</v>
      </c>
      <c r="E27" s="103" t="s">
        <v>103</v>
      </c>
      <c r="F27" s="103" t="s">
        <v>104</v>
      </c>
      <c r="G27" s="103" t="s">
        <v>257</v>
      </c>
      <c r="H27" s="103" t="s">
        <v>258</v>
      </c>
      <c r="I27" s="105">
        <v>376920</v>
      </c>
      <c r="J27" s="105">
        <v>376920</v>
      </c>
      <c r="K27" s="105"/>
      <c r="L27" s="105"/>
      <c r="M27" s="105"/>
      <c r="N27" s="105"/>
      <c r="O27" s="105"/>
      <c r="P27" s="105"/>
      <c r="Q27" s="105"/>
      <c r="R27" s="105"/>
      <c r="S27" s="105"/>
      <c r="T27" s="105"/>
      <c r="U27" s="105"/>
      <c r="V27" s="105"/>
      <c r="W27" s="105"/>
      <c r="X27" s="105"/>
    </row>
    <row r="28" spans="1:24" s="1" customFormat="1" ht="19.5" customHeight="1">
      <c r="A28" s="103" t="s">
        <v>210</v>
      </c>
      <c r="B28" s="103" t="s">
        <v>70</v>
      </c>
      <c r="C28" s="91" t="s">
        <v>252</v>
      </c>
      <c r="D28" s="103" t="s">
        <v>259</v>
      </c>
      <c r="E28" s="103" t="s">
        <v>103</v>
      </c>
      <c r="F28" s="103" t="s">
        <v>104</v>
      </c>
      <c r="G28" s="103" t="s">
        <v>257</v>
      </c>
      <c r="H28" s="103" t="s">
        <v>258</v>
      </c>
      <c r="I28" s="105">
        <v>682020</v>
      </c>
      <c r="J28" s="105">
        <v>682020</v>
      </c>
      <c r="K28" s="105"/>
      <c r="L28" s="105"/>
      <c r="M28" s="105"/>
      <c r="N28" s="105"/>
      <c r="O28" s="105"/>
      <c r="P28" s="105"/>
      <c r="Q28" s="105"/>
      <c r="R28" s="105"/>
      <c r="S28" s="105"/>
      <c r="T28" s="105"/>
      <c r="U28" s="105"/>
      <c r="V28" s="105"/>
      <c r="W28" s="105"/>
      <c r="X28" s="105"/>
    </row>
    <row r="29" spans="1:24" s="1" customFormat="1" ht="19.5" customHeight="1">
      <c r="A29" s="103" t="s">
        <v>210</v>
      </c>
      <c r="B29" s="103" t="s">
        <v>70</v>
      </c>
      <c r="C29" s="91" t="s">
        <v>226</v>
      </c>
      <c r="D29" s="103" t="s">
        <v>229</v>
      </c>
      <c r="E29" s="103" t="s">
        <v>103</v>
      </c>
      <c r="F29" s="103" t="s">
        <v>104</v>
      </c>
      <c r="G29" s="103" t="s">
        <v>228</v>
      </c>
      <c r="H29" s="103" t="s">
        <v>229</v>
      </c>
      <c r="I29" s="105">
        <v>272880</v>
      </c>
      <c r="J29" s="105">
        <v>272880</v>
      </c>
      <c r="K29" s="105"/>
      <c r="L29" s="105"/>
      <c r="M29" s="105"/>
      <c r="N29" s="105"/>
      <c r="O29" s="105"/>
      <c r="P29" s="105"/>
      <c r="Q29" s="105"/>
      <c r="R29" s="105"/>
      <c r="S29" s="105"/>
      <c r="T29" s="105"/>
      <c r="U29" s="105"/>
      <c r="V29" s="105"/>
      <c r="W29" s="105"/>
      <c r="X29" s="105"/>
    </row>
    <row r="30" spans="1:24" s="1" customFormat="1" ht="19.5" customHeight="1">
      <c r="A30" s="103" t="s">
        <v>210</v>
      </c>
      <c r="B30" s="103" t="s">
        <v>70</v>
      </c>
      <c r="C30" s="91" t="s">
        <v>226</v>
      </c>
      <c r="D30" s="103" t="s">
        <v>229</v>
      </c>
      <c r="E30" s="103" t="s">
        <v>107</v>
      </c>
      <c r="F30" s="103" t="s">
        <v>108</v>
      </c>
      <c r="G30" s="103" t="s">
        <v>228</v>
      </c>
      <c r="H30" s="103" t="s">
        <v>229</v>
      </c>
      <c r="I30" s="105">
        <v>1100.7</v>
      </c>
      <c r="J30" s="105">
        <v>1100.7</v>
      </c>
      <c r="K30" s="105"/>
      <c r="L30" s="105"/>
      <c r="M30" s="105"/>
      <c r="N30" s="105"/>
      <c r="O30" s="105"/>
      <c r="P30" s="105"/>
      <c r="Q30" s="105"/>
      <c r="R30" s="105"/>
      <c r="S30" s="105"/>
      <c r="T30" s="105"/>
      <c r="U30" s="105"/>
      <c r="V30" s="105"/>
      <c r="W30" s="105"/>
      <c r="X30" s="105"/>
    </row>
    <row r="31" spans="1:24" s="1" customFormat="1" ht="19.5" customHeight="1">
      <c r="A31" s="103" t="s">
        <v>210</v>
      </c>
      <c r="B31" s="103" t="s">
        <v>70</v>
      </c>
      <c r="C31" s="91" t="s">
        <v>226</v>
      </c>
      <c r="D31" s="103" t="s">
        <v>260</v>
      </c>
      <c r="E31" s="103" t="s">
        <v>103</v>
      </c>
      <c r="F31" s="103" t="s">
        <v>104</v>
      </c>
      <c r="G31" s="103" t="s">
        <v>261</v>
      </c>
      <c r="H31" s="103" t="s">
        <v>260</v>
      </c>
      <c r="I31" s="105">
        <v>70000</v>
      </c>
      <c r="J31" s="105">
        <v>70000</v>
      </c>
      <c r="K31" s="105"/>
      <c r="L31" s="105"/>
      <c r="M31" s="105"/>
      <c r="N31" s="105"/>
      <c r="O31" s="105"/>
      <c r="P31" s="105"/>
      <c r="Q31" s="105"/>
      <c r="R31" s="105"/>
      <c r="S31" s="105"/>
      <c r="T31" s="105"/>
      <c r="U31" s="105"/>
      <c r="V31" s="105"/>
      <c r="W31" s="105"/>
      <c r="X31" s="105"/>
    </row>
    <row r="32" spans="1:24" s="1" customFormat="1" ht="19.5" customHeight="1">
      <c r="A32" s="103" t="s">
        <v>210</v>
      </c>
      <c r="B32" s="103" t="s">
        <v>70</v>
      </c>
      <c r="C32" s="91" t="s">
        <v>226</v>
      </c>
      <c r="D32" s="103" t="s">
        <v>262</v>
      </c>
      <c r="E32" s="103" t="s">
        <v>103</v>
      </c>
      <c r="F32" s="103" t="s">
        <v>104</v>
      </c>
      <c r="G32" s="103" t="s">
        <v>263</v>
      </c>
      <c r="H32" s="103" t="s">
        <v>262</v>
      </c>
      <c r="I32" s="105">
        <v>20000</v>
      </c>
      <c r="J32" s="105">
        <v>20000</v>
      </c>
      <c r="K32" s="105"/>
      <c r="L32" s="105"/>
      <c r="M32" s="105"/>
      <c r="N32" s="105"/>
      <c r="O32" s="105"/>
      <c r="P32" s="105"/>
      <c r="Q32" s="105"/>
      <c r="R32" s="105"/>
      <c r="S32" s="105"/>
      <c r="T32" s="105"/>
      <c r="U32" s="105"/>
      <c r="V32" s="105"/>
      <c r="W32" s="105"/>
      <c r="X32" s="105"/>
    </row>
    <row r="33" spans="1:24" s="1" customFormat="1" ht="19.5" customHeight="1">
      <c r="A33" s="103" t="s">
        <v>210</v>
      </c>
      <c r="B33" s="103" t="s">
        <v>70</v>
      </c>
      <c r="C33" s="91" t="s">
        <v>226</v>
      </c>
      <c r="D33" s="103" t="s">
        <v>233</v>
      </c>
      <c r="E33" s="103" t="s">
        <v>103</v>
      </c>
      <c r="F33" s="103" t="s">
        <v>104</v>
      </c>
      <c r="G33" s="103" t="s">
        <v>232</v>
      </c>
      <c r="H33" s="103" t="s">
        <v>233</v>
      </c>
      <c r="I33" s="105">
        <v>40320</v>
      </c>
      <c r="J33" s="105">
        <v>40320</v>
      </c>
      <c r="K33" s="105"/>
      <c r="L33" s="105"/>
      <c r="M33" s="105"/>
      <c r="N33" s="105"/>
      <c r="O33" s="105"/>
      <c r="P33" s="105"/>
      <c r="Q33" s="105"/>
      <c r="R33" s="105"/>
      <c r="S33" s="105"/>
      <c r="T33" s="105"/>
      <c r="U33" s="105"/>
      <c r="V33" s="105"/>
      <c r="W33" s="105"/>
      <c r="X33" s="105"/>
    </row>
    <row r="34" spans="1:24" s="1" customFormat="1" ht="19.5" customHeight="1">
      <c r="A34" s="103" t="s">
        <v>210</v>
      </c>
      <c r="B34" s="103" t="s">
        <v>70</v>
      </c>
      <c r="C34" s="91" t="s">
        <v>226</v>
      </c>
      <c r="D34" s="103" t="s">
        <v>233</v>
      </c>
      <c r="E34" s="103" t="s">
        <v>107</v>
      </c>
      <c r="F34" s="103" t="s">
        <v>108</v>
      </c>
      <c r="G34" s="103" t="s">
        <v>232</v>
      </c>
      <c r="H34" s="103" t="s">
        <v>233</v>
      </c>
      <c r="I34" s="105">
        <v>122.3</v>
      </c>
      <c r="J34" s="105">
        <v>122.3</v>
      </c>
      <c r="K34" s="105"/>
      <c r="L34" s="105"/>
      <c r="M34" s="105"/>
      <c r="N34" s="105"/>
      <c r="O34" s="105"/>
      <c r="P34" s="105"/>
      <c r="Q34" s="105"/>
      <c r="R34" s="105"/>
      <c r="S34" s="105"/>
      <c r="T34" s="105"/>
      <c r="U34" s="105"/>
      <c r="V34" s="105"/>
      <c r="W34" s="105"/>
      <c r="X34" s="105"/>
    </row>
    <row r="35" spans="1:24" s="1" customFormat="1" ht="19.5" customHeight="1">
      <c r="A35" s="103" t="s">
        <v>210</v>
      </c>
      <c r="B35" s="103" t="s">
        <v>70</v>
      </c>
      <c r="C35" s="91" t="s">
        <v>264</v>
      </c>
      <c r="D35" s="103" t="s">
        <v>142</v>
      </c>
      <c r="E35" s="103" t="s">
        <v>141</v>
      </c>
      <c r="F35" s="103" t="s">
        <v>142</v>
      </c>
      <c r="G35" s="103" t="s">
        <v>265</v>
      </c>
      <c r="H35" s="103" t="s">
        <v>142</v>
      </c>
      <c r="I35" s="105">
        <v>637140</v>
      </c>
      <c r="J35" s="105">
        <v>637140</v>
      </c>
      <c r="K35" s="105"/>
      <c r="L35" s="105"/>
      <c r="M35" s="105"/>
      <c r="N35" s="105"/>
      <c r="O35" s="105"/>
      <c r="P35" s="105"/>
      <c r="Q35" s="105"/>
      <c r="R35" s="105"/>
      <c r="S35" s="105"/>
      <c r="T35" s="105"/>
      <c r="U35" s="105"/>
      <c r="V35" s="105"/>
      <c r="W35" s="105"/>
      <c r="X35" s="105"/>
    </row>
    <row r="36" spans="1:24" s="1" customFormat="1" ht="19.5" customHeight="1">
      <c r="A36" s="103" t="s">
        <v>210</v>
      </c>
      <c r="B36" s="103" t="s">
        <v>70</v>
      </c>
      <c r="C36" s="91" t="s">
        <v>266</v>
      </c>
      <c r="D36" s="103" t="s">
        <v>267</v>
      </c>
      <c r="E36" s="103" t="s">
        <v>103</v>
      </c>
      <c r="F36" s="103" t="s">
        <v>104</v>
      </c>
      <c r="G36" s="103" t="s">
        <v>268</v>
      </c>
      <c r="H36" s="103" t="s">
        <v>269</v>
      </c>
      <c r="I36" s="105">
        <v>53426.58</v>
      </c>
      <c r="J36" s="105">
        <v>53426.58</v>
      </c>
      <c r="K36" s="105"/>
      <c r="L36" s="105"/>
      <c r="M36" s="105"/>
      <c r="N36" s="105"/>
      <c r="O36" s="105"/>
      <c r="P36" s="105"/>
      <c r="Q36" s="105"/>
      <c r="R36" s="105"/>
      <c r="S36" s="105"/>
      <c r="T36" s="105"/>
      <c r="U36" s="105"/>
      <c r="V36" s="105"/>
      <c r="W36" s="105"/>
      <c r="X36" s="105"/>
    </row>
    <row r="37" spans="1:24" s="1" customFormat="1" ht="19.5" customHeight="1">
      <c r="A37" s="103" t="s">
        <v>210</v>
      </c>
      <c r="B37" s="103" t="s">
        <v>70</v>
      </c>
      <c r="C37" s="91" t="s">
        <v>243</v>
      </c>
      <c r="D37" s="103" t="s">
        <v>270</v>
      </c>
      <c r="E37" s="103" t="s">
        <v>103</v>
      </c>
      <c r="F37" s="103" t="s">
        <v>104</v>
      </c>
      <c r="G37" s="103" t="s">
        <v>254</v>
      </c>
      <c r="H37" s="103" t="s">
        <v>255</v>
      </c>
      <c r="I37" s="105">
        <v>1225000</v>
      </c>
      <c r="J37" s="105">
        <v>1225000</v>
      </c>
      <c r="K37" s="105"/>
      <c r="L37" s="105"/>
      <c r="M37" s="105"/>
      <c r="N37" s="105"/>
      <c r="O37" s="105"/>
      <c r="P37" s="105"/>
      <c r="Q37" s="105"/>
      <c r="R37" s="105"/>
      <c r="S37" s="105"/>
      <c r="T37" s="105"/>
      <c r="U37" s="105"/>
      <c r="V37" s="105"/>
      <c r="W37" s="105"/>
      <c r="X37" s="105"/>
    </row>
    <row r="38" spans="1:24" s="1" customFormat="1" ht="19.5" customHeight="1">
      <c r="A38" s="103" t="s">
        <v>210</v>
      </c>
      <c r="B38" s="103" t="s">
        <v>70</v>
      </c>
      <c r="C38" s="91" t="s">
        <v>243</v>
      </c>
      <c r="D38" s="103" t="s">
        <v>271</v>
      </c>
      <c r="E38" s="103" t="s">
        <v>103</v>
      </c>
      <c r="F38" s="103" t="s">
        <v>104</v>
      </c>
      <c r="G38" s="103" t="s">
        <v>257</v>
      </c>
      <c r="H38" s="103" t="s">
        <v>258</v>
      </c>
      <c r="I38" s="105">
        <v>630000</v>
      </c>
      <c r="J38" s="105">
        <v>630000</v>
      </c>
      <c r="K38" s="105"/>
      <c r="L38" s="105"/>
      <c r="M38" s="105"/>
      <c r="N38" s="105"/>
      <c r="O38" s="105"/>
      <c r="P38" s="105"/>
      <c r="Q38" s="105"/>
      <c r="R38" s="105"/>
      <c r="S38" s="105"/>
      <c r="T38" s="105"/>
      <c r="U38" s="105"/>
      <c r="V38" s="105"/>
      <c r="W38" s="105"/>
      <c r="X38" s="105"/>
    </row>
    <row r="39" spans="1:24" s="1" customFormat="1" ht="19.5" customHeight="1">
      <c r="A39" s="103" t="s">
        <v>210</v>
      </c>
      <c r="B39" s="103" t="s">
        <v>70</v>
      </c>
      <c r="C39" s="91" t="s">
        <v>237</v>
      </c>
      <c r="D39" s="103" t="s">
        <v>272</v>
      </c>
      <c r="E39" s="103" t="s">
        <v>121</v>
      </c>
      <c r="F39" s="103" t="s">
        <v>122</v>
      </c>
      <c r="G39" s="103" t="s">
        <v>241</v>
      </c>
      <c r="H39" s="103" t="s">
        <v>242</v>
      </c>
      <c r="I39" s="105">
        <v>306000</v>
      </c>
      <c r="J39" s="105">
        <v>306000</v>
      </c>
      <c r="K39" s="105"/>
      <c r="L39" s="105"/>
      <c r="M39" s="105"/>
      <c r="N39" s="105"/>
      <c r="O39" s="105"/>
      <c r="P39" s="105"/>
      <c r="Q39" s="105"/>
      <c r="R39" s="105"/>
      <c r="S39" s="105"/>
      <c r="T39" s="105"/>
      <c r="U39" s="105"/>
      <c r="V39" s="105"/>
      <c r="W39" s="105"/>
      <c r="X39" s="105"/>
    </row>
    <row r="40" spans="1:24" s="1" customFormat="1" ht="19.5" customHeight="1">
      <c r="A40" s="103" t="s">
        <v>210</v>
      </c>
      <c r="B40" s="103" t="s">
        <v>70</v>
      </c>
      <c r="C40" s="91" t="s">
        <v>273</v>
      </c>
      <c r="D40" s="103" t="s">
        <v>274</v>
      </c>
      <c r="E40" s="103" t="s">
        <v>103</v>
      </c>
      <c r="F40" s="103" t="s">
        <v>104</v>
      </c>
      <c r="G40" s="103" t="s">
        <v>228</v>
      </c>
      <c r="H40" s="103" t="s">
        <v>229</v>
      </c>
      <c r="I40" s="105">
        <v>9000</v>
      </c>
      <c r="J40" s="105">
        <v>9000</v>
      </c>
      <c r="K40" s="105"/>
      <c r="L40" s="105"/>
      <c r="M40" s="105"/>
      <c r="N40" s="105"/>
      <c r="O40" s="105"/>
      <c r="P40" s="105"/>
      <c r="Q40" s="105"/>
      <c r="R40" s="105"/>
      <c r="S40" s="105"/>
      <c r="T40" s="105"/>
      <c r="U40" s="105"/>
      <c r="V40" s="105"/>
      <c r="W40" s="105"/>
      <c r="X40" s="105"/>
    </row>
    <row r="41" spans="1:24" s="1" customFormat="1" ht="19.5" customHeight="1">
      <c r="A41" s="103" t="s">
        <v>210</v>
      </c>
      <c r="B41" s="103" t="s">
        <v>70</v>
      </c>
      <c r="C41" s="92" t="s">
        <v>275</v>
      </c>
      <c r="D41" s="103" t="s">
        <v>276</v>
      </c>
      <c r="E41" s="103" t="s">
        <v>103</v>
      </c>
      <c r="F41" s="103" t="s">
        <v>104</v>
      </c>
      <c r="G41" s="103" t="s">
        <v>277</v>
      </c>
      <c r="H41" s="103" t="s">
        <v>278</v>
      </c>
      <c r="I41" s="105">
        <v>542484</v>
      </c>
      <c r="J41" s="105">
        <v>542484</v>
      </c>
      <c r="K41" s="105"/>
      <c r="L41" s="105"/>
      <c r="M41" s="105"/>
      <c r="N41" s="105"/>
      <c r="O41" s="105"/>
      <c r="P41" s="105"/>
      <c r="Q41" s="105"/>
      <c r="R41" s="105"/>
      <c r="S41" s="105"/>
      <c r="T41" s="105"/>
      <c r="U41" s="105"/>
      <c r="V41" s="105"/>
      <c r="W41" s="105"/>
      <c r="X41" s="105"/>
    </row>
    <row r="42" spans="1:24" s="1" customFormat="1" ht="19.5" customHeight="1">
      <c r="A42" s="103" t="s">
        <v>210</v>
      </c>
      <c r="B42" s="103" t="s">
        <v>70</v>
      </c>
      <c r="C42" s="92" t="s">
        <v>275</v>
      </c>
      <c r="D42" s="103" t="s">
        <v>279</v>
      </c>
      <c r="E42" s="103" t="s">
        <v>103</v>
      </c>
      <c r="F42" s="103" t="s">
        <v>104</v>
      </c>
      <c r="G42" s="103" t="s">
        <v>277</v>
      </c>
      <c r="H42" s="103" t="s">
        <v>278</v>
      </c>
      <c r="I42" s="105">
        <v>132516</v>
      </c>
      <c r="J42" s="105">
        <v>132516</v>
      </c>
      <c r="K42" s="105"/>
      <c r="L42" s="105"/>
      <c r="M42" s="105"/>
      <c r="N42" s="105"/>
      <c r="O42" s="105"/>
      <c r="P42" s="105"/>
      <c r="Q42" s="105"/>
      <c r="R42" s="105"/>
      <c r="S42" s="105"/>
      <c r="T42" s="105"/>
      <c r="U42" s="105"/>
      <c r="V42" s="105"/>
      <c r="W42" s="105"/>
      <c r="X42" s="105"/>
    </row>
    <row r="43" spans="1:24" s="1" customFormat="1" ht="19.5" customHeight="1">
      <c r="A43" s="103" t="s">
        <v>210</v>
      </c>
      <c r="B43" s="103" t="s">
        <v>70</v>
      </c>
      <c r="C43" s="93" t="s">
        <v>280</v>
      </c>
      <c r="D43" s="103" t="s">
        <v>281</v>
      </c>
      <c r="E43" s="103" t="s">
        <v>103</v>
      </c>
      <c r="F43" s="103" t="s">
        <v>104</v>
      </c>
      <c r="G43" s="103" t="s">
        <v>282</v>
      </c>
      <c r="H43" s="103" t="s">
        <v>283</v>
      </c>
      <c r="I43" s="105">
        <v>39097.919999999998</v>
      </c>
      <c r="J43" s="105">
        <v>39097.919999999998</v>
      </c>
      <c r="K43" s="105"/>
      <c r="L43" s="105"/>
      <c r="M43" s="105"/>
      <c r="N43" s="105"/>
      <c r="O43" s="105"/>
      <c r="P43" s="105"/>
      <c r="Q43" s="105"/>
      <c r="R43" s="105"/>
      <c r="S43" s="105"/>
      <c r="T43" s="105"/>
      <c r="U43" s="105"/>
      <c r="V43" s="105"/>
      <c r="W43" s="105"/>
      <c r="X43" s="105"/>
    </row>
    <row r="44" spans="1:24" s="1" customFormat="1" ht="19.5" customHeight="1">
      <c r="A44" s="196" t="s">
        <v>55</v>
      </c>
      <c r="B44" s="197"/>
      <c r="C44" s="197"/>
      <c r="D44" s="197"/>
      <c r="E44" s="197"/>
      <c r="F44" s="197"/>
      <c r="G44" s="197"/>
      <c r="H44" s="198"/>
      <c r="I44" s="105">
        <v>9819197.0199999996</v>
      </c>
      <c r="J44" s="105">
        <v>9819197.0199999996</v>
      </c>
      <c r="K44" s="105"/>
      <c r="L44" s="105"/>
      <c r="M44" s="105"/>
      <c r="N44" s="105"/>
      <c r="O44" s="105"/>
      <c r="P44" s="105"/>
      <c r="Q44" s="105"/>
      <c r="R44" s="105"/>
      <c r="S44" s="105"/>
      <c r="T44" s="105"/>
      <c r="U44" s="105"/>
      <c r="V44" s="105"/>
      <c r="W44" s="105"/>
      <c r="X44" s="105"/>
    </row>
    <row r="45" spans="1:24" ht="14.25" customHeight="1">
      <c r="A45" s="104"/>
    </row>
  </sheetData>
  <mergeCells count="31">
    <mergeCell ref="X7:X8"/>
    <mergeCell ref="S7:S8"/>
    <mergeCell ref="T7:T8"/>
    <mergeCell ref="U7:U8"/>
    <mergeCell ref="V7:V8"/>
    <mergeCell ref="W7:W8"/>
    <mergeCell ref="A44:H44"/>
    <mergeCell ref="A5:A8"/>
    <mergeCell ref="B5:B8"/>
    <mergeCell ref="C5:C8"/>
    <mergeCell ref="D5:D8"/>
    <mergeCell ref="E5:E8"/>
    <mergeCell ref="F5:F8"/>
    <mergeCell ref="G5:G8"/>
    <mergeCell ref="H5:H8"/>
    <mergeCell ref="A3:X3"/>
    <mergeCell ref="A4:H4"/>
    <mergeCell ref="I5:X5"/>
    <mergeCell ref="J6:N6"/>
    <mergeCell ref="O6:Q6"/>
    <mergeCell ref="S6:X6"/>
    <mergeCell ref="I6:I8"/>
    <mergeCell ref="J7:J8"/>
    <mergeCell ref="K7:K8"/>
    <mergeCell ref="L7:L8"/>
    <mergeCell ref="M7:M8"/>
    <mergeCell ref="N7:N8"/>
    <mergeCell ref="O7:O8"/>
    <mergeCell ref="P7:P8"/>
    <mergeCell ref="Q7:Q8"/>
    <mergeCell ref="R6:R8"/>
  </mergeCells>
  <phoneticPr fontId="19" type="noConversion"/>
  <printOptions horizontalCentered="1"/>
  <pageMargins left="0.37" right="0.37" top="0.56000000000000005" bottom="0.56000000000000005" header="0.48" footer="0.48"/>
  <pageSetup paperSize="9" scale="27"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W25"/>
  <sheetViews>
    <sheetView showZeros="0" zoomScaleNormal="100" workbookViewId="0">
      <pane ySplit="1" topLeftCell="A2" activePane="bottomLeft" state="frozen"/>
      <selection activeCell="A50" sqref="A50"/>
      <selection pane="bottomLeft" activeCell="A50" sqref="A50"/>
    </sheetView>
  </sheetViews>
  <sheetFormatPr defaultColWidth="9.125" defaultRowHeight="14.25" customHeight="1"/>
  <cols>
    <col min="1" max="1" width="10.25" customWidth="1"/>
    <col min="2" max="2" width="23.75" customWidth="1"/>
    <col min="3" max="3" width="32.875" customWidth="1"/>
    <col min="4" max="4" width="23.875" customWidth="1"/>
    <col min="5" max="5" width="11.125" customWidth="1"/>
    <col min="6" max="6" width="17.75"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 min="27" max="27" width="10.375"/>
  </cols>
  <sheetData>
    <row r="1" spans="1:23" ht="14.25" customHeight="1">
      <c r="A1" s="49"/>
      <c r="B1" s="49"/>
      <c r="C1" s="49"/>
      <c r="D1" s="49"/>
      <c r="E1" s="49"/>
      <c r="F1" s="49"/>
      <c r="G1" s="49"/>
      <c r="H1" s="49"/>
      <c r="I1" s="49"/>
      <c r="J1" s="49"/>
      <c r="K1" s="49"/>
      <c r="L1" s="49"/>
      <c r="M1" s="49"/>
      <c r="N1" s="49"/>
      <c r="O1" s="49"/>
      <c r="P1" s="49"/>
      <c r="Q1" s="49"/>
      <c r="R1" s="49"/>
      <c r="S1" s="49"/>
      <c r="T1" s="49"/>
      <c r="U1" s="49"/>
      <c r="V1" s="49"/>
      <c r="W1" s="49"/>
    </row>
    <row r="2" spans="1:23" ht="13.5" customHeight="1">
      <c r="B2" s="85"/>
      <c r="E2" s="86"/>
      <c r="F2" s="86"/>
      <c r="G2" s="86"/>
      <c r="H2" s="86"/>
      <c r="U2" s="85"/>
      <c r="W2" s="99" t="s">
        <v>284</v>
      </c>
    </row>
    <row r="3" spans="1:23" ht="46.5" customHeight="1">
      <c r="A3" s="184" t="str">
        <f>"2025"&amp;"年部门项目支出预算表"</f>
        <v>2025年部门项目支出预算表</v>
      </c>
      <c r="B3" s="184"/>
      <c r="C3" s="184"/>
      <c r="D3" s="184"/>
      <c r="E3" s="184"/>
      <c r="F3" s="184"/>
      <c r="G3" s="184"/>
      <c r="H3" s="184"/>
      <c r="I3" s="184"/>
      <c r="J3" s="184"/>
      <c r="K3" s="184"/>
      <c r="L3" s="184"/>
      <c r="M3" s="184"/>
      <c r="N3" s="184"/>
      <c r="O3" s="184"/>
      <c r="P3" s="184"/>
      <c r="Q3" s="184"/>
      <c r="R3" s="184"/>
      <c r="S3" s="184"/>
      <c r="T3" s="184"/>
      <c r="U3" s="184"/>
      <c r="V3" s="184"/>
      <c r="W3" s="184"/>
    </row>
    <row r="4" spans="1:23" ht="13.5" customHeight="1">
      <c r="A4" s="185" t="s">
        <v>191</v>
      </c>
      <c r="B4" s="186"/>
      <c r="C4" s="186"/>
      <c r="D4" s="186"/>
      <c r="E4" s="186"/>
      <c r="F4" s="186"/>
      <c r="G4" s="186"/>
      <c r="H4" s="186"/>
      <c r="I4" s="64"/>
      <c r="J4" s="64"/>
      <c r="K4" s="64"/>
      <c r="L4" s="64"/>
      <c r="M4" s="64"/>
      <c r="N4" s="64"/>
      <c r="O4" s="64"/>
      <c r="P4" s="64"/>
      <c r="Q4" s="64"/>
      <c r="U4" s="85"/>
      <c r="W4" s="74" t="s">
        <v>1</v>
      </c>
    </row>
    <row r="5" spans="1:23" ht="21.75" customHeight="1">
      <c r="A5" s="199" t="s">
        <v>285</v>
      </c>
      <c r="B5" s="212" t="s">
        <v>194</v>
      </c>
      <c r="C5" s="199" t="s">
        <v>195</v>
      </c>
      <c r="D5" s="199" t="s">
        <v>286</v>
      </c>
      <c r="E5" s="212" t="s">
        <v>196</v>
      </c>
      <c r="F5" s="212" t="s">
        <v>197</v>
      </c>
      <c r="G5" s="212" t="s">
        <v>287</v>
      </c>
      <c r="H5" s="212" t="s">
        <v>288</v>
      </c>
      <c r="I5" s="215" t="s">
        <v>55</v>
      </c>
      <c r="J5" s="193" t="s">
        <v>289</v>
      </c>
      <c r="K5" s="190"/>
      <c r="L5" s="190"/>
      <c r="M5" s="194"/>
      <c r="N5" s="193" t="s">
        <v>202</v>
      </c>
      <c r="O5" s="190"/>
      <c r="P5" s="194"/>
      <c r="Q5" s="212" t="s">
        <v>61</v>
      </c>
      <c r="R5" s="193" t="s">
        <v>62</v>
      </c>
      <c r="S5" s="190"/>
      <c r="T5" s="190"/>
      <c r="U5" s="190"/>
      <c r="V5" s="190"/>
      <c r="W5" s="194"/>
    </row>
    <row r="6" spans="1:23" ht="21.75" customHeight="1">
      <c r="A6" s="200"/>
      <c r="B6" s="201"/>
      <c r="C6" s="200"/>
      <c r="D6" s="200"/>
      <c r="E6" s="213"/>
      <c r="F6" s="213"/>
      <c r="G6" s="213"/>
      <c r="H6" s="213"/>
      <c r="I6" s="201"/>
      <c r="J6" s="216" t="s">
        <v>58</v>
      </c>
      <c r="K6" s="217"/>
      <c r="L6" s="212" t="s">
        <v>59</v>
      </c>
      <c r="M6" s="212" t="s">
        <v>60</v>
      </c>
      <c r="N6" s="212" t="s">
        <v>58</v>
      </c>
      <c r="O6" s="212" t="s">
        <v>59</v>
      </c>
      <c r="P6" s="212" t="s">
        <v>60</v>
      </c>
      <c r="Q6" s="213"/>
      <c r="R6" s="212" t="s">
        <v>57</v>
      </c>
      <c r="S6" s="212" t="s">
        <v>64</v>
      </c>
      <c r="T6" s="212" t="s">
        <v>208</v>
      </c>
      <c r="U6" s="212" t="s">
        <v>66</v>
      </c>
      <c r="V6" s="212" t="s">
        <v>67</v>
      </c>
      <c r="W6" s="212" t="s">
        <v>68</v>
      </c>
    </row>
    <row r="7" spans="1:23" ht="21" customHeight="1">
      <c r="A7" s="201"/>
      <c r="B7" s="201"/>
      <c r="C7" s="201"/>
      <c r="D7" s="201"/>
      <c r="E7" s="201"/>
      <c r="F7" s="201"/>
      <c r="G7" s="201"/>
      <c r="H7" s="201"/>
      <c r="I7" s="201"/>
      <c r="J7" s="218" t="s">
        <v>57</v>
      </c>
      <c r="K7" s="219"/>
      <c r="L7" s="201"/>
      <c r="M7" s="201"/>
      <c r="N7" s="201"/>
      <c r="O7" s="201"/>
      <c r="P7" s="201"/>
      <c r="Q7" s="201"/>
      <c r="R7" s="201"/>
      <c r="S7" s="201"/>
      <c r="T7" s="201"/>
      <c r="U7" s="201"/>
      <c r="V7" s="201"/>
      <c r="W7" s="201"/>
    </row>
    <row r="8" spans="1:23" ht="39.75" customHeight="1">
      <c r="A8" s="208"/>
      <c r="B8" s="203"/>
      <c r="C8" s="208"/>
      <c r="D8" s="208"/>
      <c r="E8" s="214"/>
      <c r="F8" s="214"/>
      <c r="G8" s="214"/>
      <c r="H8" s="214"/>
      <c r="I8" s="203"/>
      <c r="J8" s="94" t="s">
        <v>57</v>
      </c>
      <c r="K8" s="94" t="s">
        <v>290</v>
      </c>
      <c r="L8" s="214"/>
      <c r="M8" s="214"/>
      <c r="N8" s="214"/>
      <c r="O8" s="214"/>
      <c r="P8" s="214"/>
      <c r="Q8" s="214"/>
      <c r="R8" s="214"/>
      <c r="S8" s="214"/>
      <c r="T8" s="214"/>
      <c r="U8" s="203"/>
      <c r="V8" s="214"/>
      <c r="W8" s="214"/>
    </row>
    <row r="9" spans="1:23" ht="15" customHeight="1">
      <c r="A9" s="87">
        <v>1</v>
      </c>
      <c r="B9" s="87">
        <v>2</v>
      </c>
      <c r="C9" s="87">
        <v>3</v>
      </c>
      <c r="D9" s="87">
        <v>4</v>
      </c>
      <c r="E9" s="87">
        <v>5</v>
      </c>
      <c r="F9" s="87">
        <v>6</v>
      </c>
      <c r="G9" s="87">
        <v>7</v>
      </c>
      <c r="H9" s="87">
        <v>8</v>
      </c>
      <c r="I9" s="87">
        <v>9</v>
      </c>
      <c r="J9" s="87">
        <v>10</v>
      </c>
      <c r="K9" s="87">
        <v>11</v>
      </c>
      <c r="L9" s="95">
        <v>12</v>
      </c>
      <c r="M9" s="95">
        <v>13</v>
      </c>
      <c r="N9" s="95">
        <v>14</v>
      </c>
      <c r="O9" s="95">
        <v>15</v>
      </c>
      <c r="P9" s="95">
        <v>16</v>
      </c>
      <c r="Q9" s="95">
        <v>17</v>
      </c>
      <c r="R9" s="95">
        <v>18</v>
      </c>
      <c r="S9" s="95">
        <v>19</v>
      </c>
      <c r="T9" s="95">
        <v>20</v>
      </c>
      <c r="U9" s="87">
        <v>21</v>
      </c>
      <c r="V9" s="95">
        <v>22</v>
      </c>
      <c r="W9" s="87">
        <v>23</v>
      </c>
    </row>
    <row r="10" spans="1:23" ht="14.25" customHeight="1">
      <c r="A10" s="88" t="s">
        <v>291</v>
      </c>
      <c r="B10" s="89" t="s">
        <v>292</v>
      </c>
      <c r="C10" s="90" t="s">
        <v>293</v>
      </c>
      <c r="D10" s="90" t="s">
        <v>70</v>
      </c>
      <c r="E10" s="88" t="s">
        <v>113</v>
      </c>
      <c r="F10" s="88" t="s">
        <v>114</v>
      </c>
      <c r="G10" s="88" t="s">
        <v>294</v>
      </c>
      <c r="H10" s="88" t="s">
        <v>295</v>
      </c>
      <c r="I10" s="96">
        <v>370800</v>
      </c>
      <c r="J10" s="96">
        <v>370800</v>
      </c>
      <c r="K10" s="97"/>
      <c r="L10" s="97"/>
      <c r="M10" s="97"/>
      <c r="N10" s="97"/>
      <c r="O10" s="97"/>
      <c r="P10" s="97"/>
      <c r="Q10" s="97"/>
      <c r="R10" s="96"/>
      <c r="S10" s="97"/>
      <c r="T10" s="97"/>
      <c r="U10" s="97"/>
      <c r="V10" s="97"/>
      <c r="W10" s="96"/>
    </row>
    <row r="11" spans="1:23" ht="14.25" customHeight="1">
      <c r="A11" s="88" t="s">
        <v>291</v>
      </c>
      <c r="B11" s="91" t="s">
        <v>296</v>
      </c>
      <c r="C11" s="90" t="s">
        <v>297</v>
      </c>
      <c r="D11" s="90" t="s">
        <v>70</v>
      </c>
      <c r="E11" s="88" t="s">
        <v>101</v>
      </c>
      <c r="F11" s="88" t="s">
        <v>102</v>
      </c>
      <c r="G11" s="88" t="s">
        <v>298</v>
      </c>
      <c r="H11" s="88" t="s">
        <v>299</v>
      </c>
      <c r="I11" s="96">
        <v>30600</v>
      </c>
      <c r="J11" s="96">
        <v>30600</v>
      </c>
      <c r="K11" s="97"/>
      <c r="L11" s="97"/>
      <c r="M11" s="97"/>
      <c r="N11" s="97"/>
      <c r="O11" s="97"/>
      <c r="P11" s="97"/>
      <c r="Q11" s="97"/>
      <c r="R11" s="96"/>
      <c r="S11" s="97"/>
      <c r="T11" s="97"/>
      <c r="U11" s="97"/>
      <c r="V11" s="97"/>
      <c r="W11" s="96"/>
    </row>
    <row r="12" spans="1:23" ht="14.25" customHeight="1">
      <c r="A12" s="88" t="s">
        <v>300</v>
      </c>
      <c r="B12" s="91" t="s">
        <v>301</v>
      </c>
      <c r="C12" s="90" t="s">
        <v>302</v>
      </c>
      <c r="D12" s="90" t="s">
        <v>70</v>
      </c>
      <c r="E12" s="88" t="s">
        <v>101</v>
      </c>
      <c r="F12" s="88" t="s">
        <v>102</v>
      </c>
      <c r="G12" s="88" t="s">
        <v>303</v>
      </c>
      <c r="H12" s="88" t="s">
        <v>304</v>
      </c>
      <c r="I12" s="96">
        <v>768</v>
      </c>
      <c r="J12" s="96">
        <v>768</v>
      </c>
      <c r="K12" s="97"/>
      <c r="L12" s="97"/>
      <c r="M12" s="97"/>
      <c r="N12" s="97"/>
      <c r="O12" s="97"/>
      <c r="P12" s="97"/>
      <c r="Q12" s="97"/>
      <c r="R12" s="96"/>
      <c r="S12" s="97"/>
      <c r="T12" s="97"/>
      <c r="U12" s="97"/>
      <c r="V12" s="97"/>
      <c r="W12" s="96"/>
    </row>
    <row r="13" spans="1:23" ht="14.25" customHeight="1">
      <c r="A13" s="88" t="s">
        <v>300</v>
      </c>
      <c r="B13" s="91" t="s">
        <v>305</v>
      </c>
      <c r="C13" s="90" t="s">
        <v>306</v>
      </c>
      <c r="D13" s="90" t="s">
        <v>70</v>
      </c>
      <c r="E13" s="88" t="s">
        <v>103</v>
      </c>
      <c r="F13" s="88" t="s">
        <v>104</v>
      </c>
      <c r="G13" s="88" t="s">
        <v>303</v>
      </c>
      <c r="H13" s="88" t="s">
        <v>304</v>
      </c>
      <c r="I13" s="96">
        <v>48200</v>
      </c>
      <c r="J13" s="96">
        <v>48200</v>
      </c>
      <c r="K13" s="97"/>
      <c r="L13" s="97"/>
      <c r="M13" s="97"/>
      <c r="N13" s="97"/>
      <c r="O13" s="97"/>
      <c r="P13" s="97"/>
      <c r="Q13" s="97"/>
      <c r="R13" s="96"/>
      <c r="S13" s="97"/>
      <c r="T13" s="97"/>
      <c r="U13" s="97"/>
      <c r="V13" s="97"/>
      <c r="W13" s="96"/>
    </row>
    <row r="14" spans="1:23" ht="14.25" customHeight="1">
      <c r="A14" s="88" t="s">
        <v>300</v>
      </c>
      <c r="B14" s="92" t="s">
        <v>307</v>
      </c>
      <c r="C14" s="90" t="s">
        <v>308</v>
      </c>
      <c r="D14" s="90" t="s">
        <v>70</v>
      </c>
      <c r="E14" s="88" t="s">
        <v>103</v>
      </c>
      <c r="F14" s="88" t="s">
        <v>104</v>
      </c>
      <c r="G14" s="88" t="s">
        <v>303</v>
      </c>
      <c r="H14" s="88" t="s">
        <v>304</v>
      </c>
      <c r="I14" s="96">
        <v>686720</v>
      </c>
      <c r="J14" s="96">
        <v>686720</v>
      </c>
      <c r="K14" s="97"/>
      <c r="L14" s="97"/>
      <c r="M14" s="97"/>
      <c r="N14" s="97"/>
      <c r="O14" s="97"/>
      <c r="P14" s="97"/>
      <c r="Q14" s="97"/>
      <c r="R14" s="96"/>
      <c r="S14" s="97"/>
      <c r="T14" s="97"/>
      <c r="U14" s="97"/>
      <c r="V14" s="97"/>
      <c r="W14" s="96"/>
    </row>
    <row r="15" spans="1:23" ht="14.25" customHeight="1">
      <c r="A15" s="88" t="s">
        <v>300</v>
      </c>
      <c r="B15" s="91" t="s">
        <v>309</v>
      </c>
      <c r="C15" s="90" t="s">
        <v>310</v>
      </c>
      <c r="D15" s="90" t="s">
        <v>70</v>
      </c>
      <c r="E15" s="88" t="s">
        <v>103</v>
      </c>
      <c r="F15" s="88" t="s">
        <v>104</v>
      </c>
      <c r="G15" s="88" t="s">
        <v>228</v>
      </c>
      <c r="H15" s="88" t="s">
        <v>229</v>
      </c>
      <c r="I15" s="96">
        <v>105753.60000000001</v>
      </c>
      <c r="J15" s="96">
        <v>105753.60000000001</v>
      </c>
      <c r="K15" s="97"/>
      <c r="L15" s="97"/>
      <c r="M15" s="97"/>
      <c r="N15" s="97"/>
      <c r="O15" s="97"/>
      <c r="P15" s="97"/>
      <c r="Q15" s="97"/>
      <c r="R15" s="96"/>
      <c r="S15" s="97"/>
      <c r="T15" s="97"/>
      <c r="U15" s="97"/>
      <c r="V15" s="97"/>
      <c r="W15" s="96"/>
    </row>
    <row r="16" spans="1:23" ht="14.25" customHeight="1">
      <c r="A16" s="88" t="s">
        <v>300</v>
      </c>
      <c r="B16" s="91" t="s">
        <v>309</v>
      </c>
      <c r="C16" s="90" t="s">
        <v>310</v>
      </c>
      <c r="D16" s="90" t="s">
        <v>70</v>
      </c>
      <c r="E16" s="88" t="s">
        <v>103</v>
      </c>
      <c r="F16" s="88" t="s">
        <v>104</v>
      </c>
      <c r="G16" s="88" t="s">
        <v>232</v>
      </c>
      <c r="H16" s="88" t="s">
        <v>233</v>
      </c>
      <c r="I16" s="96">
        <v>11750.4</v>
      </c>
      <c r="J16" s="96">
        <v>11750.4</v>
      </c>
      <c r="K16" s="97"/>
      <c r="L16" s="97"/>
      <c r="M16" s="97"/>
      <c r="N16" s="97"/>
      <c r="O16" s="97"/>
      <c r="P16" s="97"/>
      <c r="Q16" s="97"/>
      <c r="R16" s="96"/>
      <c r="S16" s="97"/>
      <c r="T16" s="97"/>
      <c r="U16" s="97"/>
      <c r="V16" s="97"/>
      <c r="W16" s="96"/>
    </row>
    <row r="17" spans="1:23" ht="14.25" customHeight="1">
      <c r="A17" s="88" t="s">
        <v>300</v>
      </c>
      <c r="B17" s="92" t="s">
        <v>311</v>
      </c>
      <c r="C17" s="90" t="s">
        <v>312</v>
      </c>
      <c r="D17" s="90" t="s">
        <v>70</v>
      </c>
      <c r="E17" s="88" t="s">
        <v>107</v>
      </c>
      <c r="F17" s="88" t="s">
        <v>108</v>
      </c>
      <c r="G17" s="88" t="s">
        <v>232</v>
      </c>
      <c r="H17" s="88" t="s">
        <v>233</v>
      </c>
      <c r="I17" s="96">
        <v>76.8</v>
      </c>
      <c r="J17" s="96">
        <v>76.8</v>
      </c>
      <c r="K17" s="97"/>
      <c r="L17" s="97"/>
      <c r="M17" s="97"/>
      <c r="N17" s="97"/>
      <c r="O17" s="97"/>
      <c r="P17" s="97"/>
      <c r="Q17" s="97"/>
      <c r="R17" s="96"/>
      <c r="S17" s="97"/>
      <c r="T17" s="97"/>
      <c r="U17" s="97"/>
      <c r="V17" s="97"/>
      <c r="W17" s="96"/>
    </row>
    <row r="18" spans="1:23" ht="14.25" customHeight="1">
      <c r="A18" s="88" t="s">
        <v>300</v>
      </c>
      <c r="B18" s="92" t="s">
        <v>311</v>
      </c>
      <c r="C18" s="90" t="s">
        <v>312</v>
      </c>
      <c r="D18" s="90" t="s">
        <v>70</v>
      </c>
      <c r="E18" s="88" t="s">
        <v>107</v>
      </c>
      <c r="F18" s="88" t="s">
        <v>108</v>
      </c>
      <c r="G18" s="88" t="s">
        <v>228</v>
      </c>
      <c r="H18" s="88" t="s">
        <v>229</v>
      </c>
      <c r="I18" s="96">
        <v>691.2</v>
      </c>
      <c r="J18" s="96">
        <v>691.2</v>
      </c>
      <c r="K18" s="97"/>
      <c r="L18" s="97"/>
      <c r="M18" s="97"/>
      <c r="N18" s="97"/>
      <c r="O18" s="97"/>
      <c r="P18" s="97"/>
      <c r="Q18" s="97"/>
      <c r="R18" s="96"/>
      <c r="S18" s="97"/>
      <c r="T18" s="97"/>
      <c r="U18" s="97"/>
      <c r="V18" s="97"/>
      <c r="W18" s="96"/>
    </row>
    <row r="19" spans="1:23" ht="14.25" customHeight="1">
      <c r="A19" s="88" t="s">
        <v>300</v>
      </c>
      <c r="B19" s="91" t="s">
        <v>313</v>
      </c>
      <c r="C19" s="90" t="s">
        <v>314</v>
      </c>
      <c r="D19" s="90" t="s">
        <v>70</v>
      </c>
      <c r="E19" s="88" t="s">
        <v>103</v>
      </c>
      <c r="F19" s="88" t="s">
        <v>104</v>
      </c>
      <c r="G19" s="88" t="s">
        <v>228</v>
      </c>
      <c r="H19" s="88" t="s">
        <v>229</v>
      </c>
      <c r="I19" s="96">
        <v>5308.42</v>
      </c>
      <c r="J19" s="96">
        <v>5308.42</v>
      </c>
      <c r="K19" s="97"/>
      <c r="L19" s="97"/>
      <c r="M19" s="97"/>
      <c r="N19" s="97"/>
      <c r="O19" s="97"/>
      <c r="P19" s="97"/>
      <c r="Q19" s="97"/>
      <c r="R19" s="96"/>
      <c r="S19" s="97"/>
      <c r="T19" s="97"/>
      <c r="U19" s="97"/>
      <c r="V19" s="97"/>
      <c r="W19" s="96"/>
    </row>
    <row r="20" spans="1:23" ht="14.25" customHeight="1">
      <c r="A20" s="88" t="s">
        <v>300</v>
      </c>
      <c r="B20" s="91" t="s">
        <v>313</v>
      </c>
      <c r="C20" s="90" t="s">
        <v>314</v>
      </c>
      <c r="D20" s="90" t="s">
        <v>70</v>
      </c>
      <c r="E20" s="88" t="s">
        <v>103</v>
      </c>
      <c r="F20" s="88" t="s">
        <v>104</v>
      </c>
      <c r="G20" s="88" t="s">
        <v>232</v>
      </c>
      <c r="H20" s="88" t="s">
        <v>233</v>
      </c>
      <c r="I20" s="96">
        <v>589.82000000000005</v>
      </c>
      <c r="J20" s="96">
        <v>589.82000000000005</v>
      </c>
      <c r="K20" s="97"/>
      <c r="L20" s="97"/>
      <c r="M20" s="97"/>
      <c r="N20" s="97"/>
      <c r="O20" s="97"/>
      <c r="P20" s="97"/>
      <c r="Q20" s="97"/>
      <c r="R20" s="96"/>
      <c r="S20" s="97"/>
      <c r="T20" s="97"/>
      <c r="U20" s="97"/>
      <c r="V20" s="97"/>
      <c r="W20" s="96"/>
    </row>
    <row r="21" spans="1:23" ht="14.25" customHeight="1">
      <c r="A21" s="88" t="s">
        <v>291</v>
      </c>
      <c r="B21" s="91" t="s">
        <v>315</v>
      </c>
      <c r="C21" s="90" t="s">
        <v>316</v>
      </c>
      <c r="D21" s="90" t="s">
        <v>70</v>
      </c>
      <c r="E21" s="88" t="s">
        <v>113</v>
      </c>
      <c r="F21" s="88" t="s">
        <v>114</v>
      </c>
      <c r="G21" s="88" t="s">
        <v>294</v>
      </c>
      <c r="H21" s="88" t="s">
        <v>295</v>
      </c>
      <c r="I21" s="96">
        <v>661308</v>
      </c>
      <c r="J21" s="96">
        <v>661308</v>
      </c>
      <c r="K21" s="97"/>
      <c r="L21" s="97"/>
      <c r="M21" s="97"/>
      <c r="N21" s="97"/>
      <c r="O21" s="97"/>
      <c r="P21" s="97"/>
      <c r="Q21" s="97"/>
      <c r="R21" s="96"/>
      <c r="S21" s="97"/>
      <c r="T21" s="97"/>
      <c r="U21" s="97"/>
      <c r="V21" s="97"/>
      <c r="W21" s="96"/>
    </row>
    <row r="22" spans="1:23" ht="14.25" customHeight="1">
      <c r="A22" s="88" t="s">
        <v>317</v>
      </c>
      <c r="B22" s="91" t="s">
        <v>315</v>
      </c>
      <c r="C22" s="90" t="s">
        <v>318</v>
      </c>
      <c r="D22" s="90" t="s">
        <v>70</v>
      </c>
      <c r="E22" s="88" t="s">
        <v>103</v>
      </c>
      <c r="F22" s="88" t="s">
        <v>104</v>
      </c>
      <c r="G22" s="88" t="s">
        <v>303</v>
      </c>
      <c r="H22" s="88" t="s">
        <v>304</v>
      </c>
      <c r="I22" s="96">
        <v>1400000</v>
      </c>
      <c r="J22" s="96"/>
      <c r="K22" s="97"/>
      <c r="L22" s="97"/>
      <c r="M22" s="97"/>
      <c r="N22" s="97"/>
      <c r="O22" s="97"/>
      <c r="P22" s="97"/>
      <c r="Q22" s="97"/>
      <c r="R22" s="96">
        <v>1400000</v>
      </c>
      <c r="S22" s="97"/>
      <c r="T22" s="97"/>
      <c r="U22" s="97"/>
      <c r="V22" s="97"/>
      <c r="W22" s="96">
        <v>1400000</v>
      </c>
    </row>
    <row r="23" spans="1:23" ht="14.25" customHeight="1">
      <c r="A23" s="88" t="s">
        <v>291</v>
      </c>
      <c r="B23" s="92" t="s">
        <v>319</v>
      </c>
      <c r="C23" s="90" t="s">
        <v>320</v>
      </c>
      <c r="D23" s="90" t="s">
        <v>70</v>
      </c>
      <c r="E23" s="88" t="s">
        <v>111</v>
      </c>
      <c r="F23" s="88" t="s">
        <v>112</v>
      </c>
      <c r="G23" s="88" t="s">
        <v>321</v>
      </c>
      <c r="H23" s="88" t="s">
        <v>322</v>
      </c>
      <c r="I23" s="96">
        <v>504200</v>
      </c>
      <c r="J23" s="96">
        <v>504200</v>
      </c>
      <c r="K23" s="97"/>
      <c r="L23" s="97"/>
      <c r="M23" s="97"/>
      <c r="N23" s="97"/>
      <c r="O23" s="97"/>
      <c r="P23" s="97"/>
      <c r="Q23" s="97"/>
      <c r="R23" s="96"/>
      <c r="S23" s="97"/>
      <c r="T23" s="97"/>
      <c r="U23" s="97"/>
      <c r="V23" s="97"/>
      <c r="W23" s="96"/>
    </row>
    <row r="24" spans="1:23" ht="14.25" customHeight="1">
      <c r="A24" s="88" t="s">
        <v>317</v>
      </c>
      <c r="B24" s="93" t="s">
        <v>323</v>
      </c>
      <c r="C24" s="90" t="s">
        <v>324</v>
      </c>
      <c r="D24" s="90" t="s">
        <v>70</v>
      </c>
      <c r="E24" s="88" t="s">
        <v>103</v>
      </c>
      <c r="F24" s="88" t="s">
        <v>104</v>
      </c>
      <c r="G24" s="88" t="s">
        <v>298</v>
      </c>
      <c r="H24" s="88" t="s">
        <v>299</v>
      </c>
      <c r="I24" s="96">
        <v>700000</v>
      </c>
      <c r="J24" s="96"/>
      <c r="K24" s="97"/>
      <c r="L24" s="97"/>
      <c r="M24" s="97"/>
      <c r="N24" s="97"/>
      <c r="O24" s="97"/>
      <c r="P24" s="97"/>
      <c r="Q24" s="97"/>
      <c r="R24" s="96">
        <v>700000</v>
      </c>
      <c r="S24" s="97"/>
      <c r="T24" s="97"/>
      <c r="U24" s="97"/>
      <c r="V24" s="97"/>
      <c r="W24" s="96">
        <v>700000</v>
      </c>
    </row>
    <row r="25" spans="1:23" ht="18.75" customHeight="1">
      <c r="A25" s="209" t="s">
        <v>181</v>
      </c>
      <c r="B25" s="210"/>
      <c r="C25" s="210"/>
      <c r="D25" s="210"/>
      <c r="E25" s="210"/>
      <c r="F25" s="210"/>
      <c r="G25" s="210"/>
      <c r="H25" s="211"/>
      <c r="I25" s="96">
        <v>4526766.24</v>
      </c>
      <c r="J25" s="96">
        <v>2426766.2400000002</v>
      </c>
      <c r="K25" s="98"/>
      <c r="L25" s="98"/>
      <c r="M25" s="98"/>
      <c r="N25" s="98"/>
      <c r="O25" s="98"/>
      <c r="P25" s="98"/>
      <c r="Q25" s="98"/>
      <c r="R25" s="96">
        <v>2100000</v>
      </c>
      <c r="S25" s="98"/>
      <c r="T25" s="98"/>
      <c r="U25" s="98"/>
      <c r="V25" s="98"/>
      <c r="W25" s="96">
        <v>2100000</v>
      </c>
    </row>
  </sheetData>
  <mergeCells count="28">
    <mergeCell ref="V6:V8"/>
    <mergeCell ref="W6:W8"/>
    <mergeCell ref="J6:K7"/>
    <mergeCell ref="A25:H25"/>
    <mergeCell ref="A5:A8"/>
    <mergeCell ref="B5:B8"/>
    <mergeCell ref="C5:C8"/>
    <mergeCell ref="D5:D8"/>
    <mergeCell ref="E5:E8"/>
    <mergeCell ref="F5:F8"/>
    <mergeCell ref="G5:G8"/>
    <mergeCell ref="H5:H8"/>
    <mergeCell ref="A3:W3"/>
    <mergeCell ref="A4:H4"/>
    <mergeCell ref="J5:M5"/>
    <mergeCell ref="N5:P5"/>
    <mergeCell ref="R5:W5"/>
    <mergeCell ref="I5:I8"/>
    <mergeCell ref="L6:L8"/>
    <mergeCell ref="M6:M8"/>
    <mergeCell ref="N6:N8"/>
    <mergeCell ref="O6:O8"/>
    <mergeCell ref="P6:P8"/>
    <mergeCell ref="Q5:Q8"/>
    <mergeCell ref="R6:R8"/>
    <mergeCell ref="S6:S8"/>
    <mergeCell ref="T6:T8"/>
    <mergeCell ref="U6:U8"/>
  </mergeCells>
  <phoneticPr fontId="19" type="noConversion"/>
  <printOptions horizontalCentered="1"/>
  <pageMargins left="0.37" right="0.37" top="0.56000000000000005" bottom="0.56000000000000005" header="0.48" footer="0.48"/>
  <pageSetup paperSize="9" scale="33"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J107"/>
  <sheetViews>
    <sheetView showZeros="0" zoomScaleNormal="100" workbookViewId="0">
      <pane ySplit="1" topLeftCell="A67" activePane="bottomLeft" state="frozen"/>
      <selection activeCell="A50" sqref="A50"/>
      <selection pane="bottomLeft" activeCell="A48" sqref="A48:A55"/>
    </sheetView>
  </sheetViews>
  <sheetFormatPr defaultColWidth="9.125" defaultRowHeight="12" customHeight="1"/>
  <cols>
    <col min="1" max="1" width="34.25" style="2" customWidth="1"/>
    <col min="2" max="2" width="29" style="2" customWidth="1"/>
    <col min="3" max="5" width="23.625" style="2" customWidth="1"/>
    <col min="6" max="6" width="11.25" style="2" customWidth="1"/>
    <col min="7" max="7" width="25.125" style="2" customWidth="1"/>
    <col min="8" max="8" width="15.625" style="2" customWidth="1"/>
    <col min="9" max="9" width="13.375" style="2" customWidth="1"/>
    <col min="10" max="10" width="18.875" style="2" customWidth="1"/>
    <col min="11" max="16384" width="9.125" style="2"/>
  </cols>
  <sheetData>
    <row r="1" spans="1:10" ht="12" customHeight="1">
      <c r="A1" s="3"/>
      <c r="B1" s="3"/>
      <c r="C1" s="3"/>
      <c r="D1" s="3"/>
      <c r="E1" s="3"/>
      <c r="F1" s="3"/>
      <c r="G1" s="3"/>
      <c r="H1" s="3"/>
      <c r="I1" s="3"/>
      <c r="J1" s="3"/>
    </row>
    <row r="2" spans="1:10" ht="18" customHeight="1">
      <c r="J2" s="5" t="s">
        <v>325</v>
      </c>
    </row>
    <row r="3" spans="1:10" ht="39.75" customHeight="1">
      <c r="A3" s="220" t="str">
        <f>"2025"&amp;"年部门项目支出绩效目标表"</f>
        <v>2025年部门项目支出绩效目标表</v>
      </c>
      <c r="B3" s="221"/>
      <c r="C3" s="221"/>
      <c r="D3" s="221"/>
      <c r="E3" s="221"/>
      <c r="F3" s="222"/>
      <c r="G3" s="221"/>
      <c r="H3" s="222"/>
      <c r="I3" s="222"/>
      <c r="J3" s="221"/>
    </row>
    <row r="4" spans="1:10" ht="17.25" customHeight="1">
      <c r="A4" s="223" t="s">
        <v>191</v>
      </c>
      <c r="B4" s="131"/>
      <c r="C4" s="131"/>
      <c r="D4" s="131"/>
      <c r="E4" s="131"/>
      <c r="F4" s="131"/>
      <c r="G4" s="131"/>
      <c r="H4" s="131"/>
    </row>
    <row r="5" spans="1:10" ht="44.25" customHeight="1">
      <c r="A5" s="39" t="s">
        <v>195</v>
      </c>
      <c r="B5" s="39" t="s">
        <v>326</v>
      </c>
      <c r="C5" s="39" t="s">
        <v>327</v>
      </c>
      <c r="D5" s="39" t="s">
        <v>328</v>
      </c>
      <c r="E5" s="39" t="s">
        <v>329</v>
      </c>
      <c r="F5" s="40" t="s">
        <v>330</v>
      </c>
      <c r="G5" s="39" t="s">
        <v>331</v>
      </c>
      <c r="H5" s="40" t="s">
        <v>332</v>
      </c>
      <c r="I5" s="40" t="s">
        <v>333</v>
      </c>
      <c r="J5" s="39" t="s">
        <v>334</v>
      </c>
    </row>
    <row r="6" spans="1:10" ht="18.75" customHeight="1">
      <c r="A6" s="81">
        <v>1</v>
      </c>
      <c r="B6" s="81">
        <v>2</v>
      </c>
      <c r="C6" s="81">
        <v>3</v>
      </c>
      <c r="D6" s="81">
        <v>4</v>
      </c>
      <c r="E6" s="81">
        <v>5</v>
      </c>
      <c r="F6" s="25">
        <v>6</v>
      </c>
      <c r="G6" s="81">
        <v>7</v>
      </c>
      <c r="H6" s="25">
        <v>8</v>
      </c>
      <c r="I6" s="25">
        <v>9</v>
      </c>
      <c r="J6" s="81">
        <v>10</v>
      </c>
    </row>
    <row r="7" spans="1:10" s="1" customFormat="1" ht="27.75" customHeight="1">
      <c r="A7" s="67" t="s">
        <v>70</v>
      </c>
      <c r="B7" s="82"/>
      <c r="C7" s="82"/>
      <c r="D7" s="82"/>
      <c r="E7" s="83"/>
      <c r="F7" s="84"/>
      <c r="G7" s="83"/>
      <c r="H7" s="84"/>
      <c r="I7" s="84"/>
      <c r="J7" s="83"/>
    </row>
    <row r="8" spans="1:10" s="1" customFormat="1" ht="30" customHeight="1">
      <c r="A8" s="224" t="s">
        <v>320</v>
      </c>
      <c r="B8" s="225" t="s">
        <v>335</v>
      </c>
      <c r="C8" s="17" t="s">
        <v>336</v>
      </c>
      <c r="D8" s="17" t="s">
        <v>337</v>
      </c>
      <c r="E8" s="17" t="s">
        <v>338</v>
      </c>
      <c r="F8" s="17" t="s">
        <v>339</v>
      </c>
      <c r="G8" s="17" t="s">
        <v>340</v>
      </c>
      <c r="H8" s="17" t="s">
        <v>341</v>
      </c>
      <c r="I8" s="17" t="s">
        <v>342</v>
      </c>
      <c r="J8" s="17" t="s">
        <v>343</v>
      </c>
    </row>
    <row r="9" spans="1:10" s="1" customFormat="1" ht="30" customHeight="1">
      <c r="A9" s="224"/>
      <c r="B9" s="225"/>
      <c r="C9" s="17" t="s">
        <v>336</v>
      </c>
      <c r="D9" s="17" t="s">
        <v>344</v>
      </c>
      <c r="E9" s="17" t="s">
        <v>345</v>
      </c>
      <c r="F9" s="17" t="s">
        <v>346</v>
      </c>
      <c r="G9" s="17" t="s">
        <v>86</v>
      </c>
      <c r="H9" s="17" t="s">
        <v>347</v>
      </c>
      <c r="I9" s="17" t="s">
        <v>342</v>
      </c>
      <c r="J9" s="17" t="s">
        <v>348</v>
      </c>
    </row>
    <row r="10" spans="1:10" s="1" customFormat="1" ht="30" customHeight="1">
      <c r="A10" s="224"/>
      <c r="B10" s="225"/>
      <c r="C10" s="17" t="s">
        <v>336</v>
      </c>
      <c r="D10" s="17" t="s">
        <v>344</v>
      </c>
      <c r="E10" s="17" t="s">
        <v>349</v>
      </c>
      <c r="F10" s="17" t="s">
        <v>339</v>
      </c>
      <c r="G10" s="17" t="s">
        <v>350</v>
      </c>
      <c r="H10" s="17" t="s">
        <v>347</v>
      </c>
      <c r="I10" s="17" t="s">
        <v>342</v>
      </c>
      <c r="J10" s="17" t="s">
        <v>351</v>
      </c>
    </row>
    <row r="11" spans="1:10" s="1" customFormat="1" ht="30" customHeight="1">
      <c r="A11" s="224"/>
      <c r="B11" s="225"/>
      <c r="C11" s="17" t="s">
        <v>336</v>
      </c>
      <c r="D11" s="17" t="s">
        <v>344</v>
      </c>
      <c r="E11" s="17" t="s">
        <v>352</v>
      </c>
      <c r="F11" s="17" t="s">
        <v>346</v>
      </c>
      <c r="G11" s="17" t="s">
        <v>91</v>
      </c>
      <c r="H11" s="17" t="s">
        <v>347</v>
      </c>
      <c r="I11" s="17" t="s">
        <v>342</v>
      </c>
      <c r="J11" s="17" t="s">
        <v>353</v>
      </c>
    </row>
    <row r="12" spans="1:10" s="1" customFormat="1" ht="30" customHeight="1">
      <c r="A12" s="224"/>
      <c r="B12" s="225"/>
      <c r="C12" s="17" t="s">
        <v>336</v>
      </c>
      <c r="D12" s="17" t="s">
        <v>354</v>
      </c>
      <c r="E12" s="17" t="s">
        <v>355</v>
      </c>
      <c r="F12" s="17" t="s">
        <v>339</v>
      </c>
      <c r="G12" s="17" t="s">
        <v>356</v>
      </c>
      <c r="H12" s="17" t="s">
        <v>347</v>
      </c>
      <c r="I12" s="17" t="s">
        <v>342</v>
      </c>
      <c r="J12" s="17" t="s">
        <v>357</v>
      </c>
    </row>
    <row r="13" spans="1:10" s="1" customFormat="1" ht="30" customHeight="1">
      <c r="A13" s="224"/>
      <c r="B13" s="225"/>
      <c r="C13" s="17" t="s">
        <v>358</v>
      </c>
      <c r="D13" s="17" t="s">
        <v>359</v>
      </c>
      <c r="E13" s="17" t="s">
        <v>360</v>
      </c>
      <c r="F13" s="17" t="s">
        <v>339</v>
      </c>
      <c r="G13" s="17" t="s">
        <v>350</v>
      </c>
      <c r="H13" s="17" t="s">
        <v>347</v>
      </c>
      <c r="I13" s="17" t="s">
        <v>342</v>
      </c>
      <c r="J13" s="17" t="s">
        <v>361</v>
      </c>
    </row>
    <row r="14" spans="1:10" s="1" customFormat="1" ht="30" customHeight="1">
      <c r="A14" s="224"/>
      <c r="B14" s="225"/>
      <c r="C14" s="17" t="s">
        <v>358</v>
      </c>
      <c r="D14" s="17" t="s">
        <v>359</v>
      </c>
      <c r="E14" s="17" t="s">
        <v>362</v>
      </c>
      <c r="F14" s="17" t="s">
        <v>339</v>
      </c>
      <c r="G14" s="17" t="s">
        <v>350</v>
      </c>
      <c r="H14" s="17" t="s">
        <v>347</v>
      </c>
      <c r="I14" s="17" t="s">
        <v>342</v>
      </c>
      <c r="J14" s="17" t="s">
        <v>363</v>
      </c>
    </row>
    <row r="15" spans="1:10" s="1" customFormat="1" ht="30" customHeight="1">
      <c r="A15" s="224"/>
      <c r="B15" s="225"/>
      <c r="C15" s="17" t="s">
        <v>358</v>
      </c>
      <c r="D15" s="17" t="s">
        <v>364</v>
      </c>
      <c r="E15" s="17" t="s">
        <v>365</v>
      </c>
      <c r="F15" s="17" t="s">
        <v>366</v>
      </c>
      <c r="G15" s="17" t="s">
        <v>367</v>
      </c>
      <c r="H15" s="17" t="s">
        <v>368</v>
      </c>
      <c r="I15" s="17" t="s">
        <v>342</v>
      </c>
      <c r="J15" s="17" t="s">
        <v>369</v>
      </c>
    </row>
    <row r="16" spans="1:10" s="1" customFormat="1" ht="30" customHeight="1">
      <c r="A16" s="224"/>
      <c r="B16" s="225"/>
      <c r="C16" s="17" t="s">
        <v>370</v>
      </c>
      <c r="D16" s="17" t="s">
        <v>371</v>
      </c>
      <c r="E16" s="17" t="s">
        <v>372</v>
      </c>
      <c r="F16" s="17" t="s">
        <v>339</v>
      </c>
      <c r="G16" s="17" t="s">
        <v>350</v>
      </c>
      <c r="H16" s="17" t="s">
        <v>347</v>
      </c>
      <c r="I16" s="17" t="s">
        <v>342</v>
      </c>
      <c r="J16" s="17" t="s">
        <v>373</v>
      </c>
    </row>
    <row r="17" spans="1:10" s="1" customFormat="1" ht="30" customHeight="1">
      <c r="A17" s="224" t="s">
        <v>297</v>
      </c>
      <c r="B17" s="225" t="s">
        <v>374</v>
      </c>
      <c r="C17" s="17" t="s">
        <v>336</v>
      </c>
      <c r="D17" s="17" t="s">
        <v>337</v>
      </c>
      <c r="E17" s="17" t="s">
        <v>375</v>
      </c>
      <c r="F17" s="17" t="s">
        <v>366</v>
      </c>
      <c r="G17" s="17" t="s">
        <v>376</v>
      </c>
      <c r="H17" s="17" t="s">
        <v>377</v>
      </c>
      <c r="I17" s="17" t="s">
        <v>342</v>
      </c>
      <c r="J17" s="17" t="s">
        <v>378</v>
      </c>
    </row>
    <row r="18" spans="1:10" s="1" customFormat="1" ht="30" customHeight="1">
      <c r="A18" s="224"/>
      <c r="B18" s="225"/>
      <c r="C18" s="17" t="s">
        <v>336</v>
      </c>
      <c r="D18" s="17" t="s">
        <v>344</v>
      </c>
      <c r="E18" s="17" t="s">
        <v>379</v>
      </c>
      <c r="F18" s="17" t="s">
        <v>366</v>
      </c>
      <c r="G18" s="17" t="s">
        <v>93</v>
      </c>
      <c r="H18" s="17" t="s">
        <v>380</v>
      </c>
      <c r="I18" s="17" t="s">
        <v>381</v>
      </c>
      <c r="J18" s="17" t="s">
        <v>382</v>
      </c>
    </row>
    <row r="19" spans="1:10" s="1" customFormat="1" ht="30" customHeight="1">
      <c r="A19" s="224"/>
      <c r="B19" s="225"/>
      <c r="C19" s="17" t="s">
        <v>336</v>
      </c>
      <c r="D19" s="17" t="s">
        <v>344</v>
      </c>
      <c r="E19" s="17" t="s">
        <v>383</v>
      </c>
      <c r="F19" s="17" t="s">
        <v>366</v>
      </c>
      <c r="G19" s="17" t="s">
        <v>376</v>
      </c>
      <c r="H19" s="17" t="s">
        <v>377</v>
      </c>
      <c r="I19" s="17" t="s">
        <v>342</v>
      </c>
      <c r="J19" s="17" t="s">
        <v>384</v>
      </c>
    </row>
    <row r="20" spans="1:10" s="1" customFormat="1" ht="30" customHeight="1">
      <c r="A20" s="224"/>
      <c r="B20" s="225"/>
      <c r="C20" s="17" t="s">
        <v>336</v>
      </c>
      <c r="D20" s="17" t="s">
        <v>354</v>
      </c>
      <c r="E20" s="17" t="s">
        <v>385</v>
      </c>
      <c r="F20" s="17" t="s">
        <v>366</v>
      </c>
      <c r="G20" s="17" t="s">
        <v>356</v>
      </c>
      <c r="H20" s="17" t="s">
        <v>347</v>
      </c>
      <c r="I20" s="17" t="s">
        <v>342</v>
      </c>
      <c r="J20" s="17" t="s">
        <v>386</v>
      </c>
    </row>
    <row r="21" spans="1:10" s="1" customFormat="1" ht="30" customHeight="1">
      <c r="A21" s="224"/>
      <c r="B21" s="225"/>
      <c r="C21" s="17" t="s">
        <v>336</v>
      </c>
      <c r="D21" s="17" t="s">
        <v>387</v>
      </c>
      <c r="E21" s="17" t="s">
        <v>388</v>
      </c>
      <c r="F21" s="17" t="s">
        <v>366</v>
      </c>
      <c r="G21" s="17" t="s">
        <v>389</v>
      </c>
      <c r="H21" s="17" t="s">
        <v>390</v>
      </c>
      <c r="I21" s="17" t="s">
        <v>342</v>
      </c>
      <c r="J21" s="17" t="s">
        <v>391</v>
      </c>
    </row>
    <row r="22" spans="1:10" s="1" customFormat="1" ht="30" customHeight="1">
      <c r="A22" s="224"/>
      <c r="B22" s="225"/>
      <c r="C22" s="17" t="s">
        <v>358</v>
      </c>
      <c r="D22" s="17" t="s">
        <v>359</v>
      </c>
      <c r="E22" s="17" t="s">
        <v>392</v>
      </c>
      <c r="F22" s="17" t="s">
        <v>366</v>
      </c>
      <c r="G22" s="17" t="s">
        <v>350</v>
      </c>
      <c r="H22" s="17" t="s">
        <v>347</v>
      </c>
      <c r="I22" s="17" t="s">
        <v>381</v>
      </c>
      <c r="J22" s="17" t="s">
        <v>393</v>
      </c>
    </row>
    <row r="23" spans="1:10" s="1" customFormat="1" ht="30" customHeight="1">
      <c r="A23" s="224"/>
      <c r="B23" s="225"/>
      <c r="C23" s="17" t="s">
        <v>358</v>
      </c>
      <c r="D23" s="17" t="s">
        <v>359</v>
      </c>
      <c r="E23" s="17" t="s">
        <v>394</v>
      </c>
      <c r="F23" s="17" t="s">
        <v>366</v>
      </c>
      <c r="G23" s="17" t="s">
        <v>350</v>
      </c>
      <c r="H23" s="17" t="s">
        <v>347</v>
      </c>
      <c r="I23" s="17" t="s">
        <v>381</v>
      </c>
      <c r="J23" s="17" t="s">
        <v>395</v>
      </c>
    </row>
    <row r="24" spans="1:10" s="1" customFormat="1" ht="30" customHeight="1">
      <c r="A24" s="224"/>
      <c r="B24" s="225"/>
      <c r="C24" s="17" t="s">
        <v>358</v>
      </c>
      <c r="D24" s="17" t="s">
        <v>364</v>
      </c>
      <c r="E24" s="17" t="s">
        <v>396</v>
      </c>
      <c r="F24" s="17" t="s">
        <v>366</v>
      </c>
      <c r="G24" s="17" t="s">
        <v>376</v>
      </c>
      <c r="H24" s="17" t="s">
        <v>397</v>
      </c>
      <c r="I24" s="17" t="s">
        <v>342</v>
      </c>
      <c r="J24" s="17" t="s">
        <v>398</v>
      </c>
    </row>
    <row r="25" spans="1:10" s="1" customFormat="1" ht="30" customHeight="1">
      <c r="A25" s="224"/>
      <c r="B25" s="225"/>
      <c r="C25" s="17" t="s">
        <v>370</v>
      </c>
      <c r="D25" s="17" t="s">
        <v>371</v>
      </c>
      <c r="E25" s="17" t="s">
        <v>399</v>
      </c>
      <c r="F25" s="17" t="s">
        <v>339</v>
      </c>
      <c r="G25" s="17" t="s">
        <v>350</v>
      </c>
      <c r="H25" s="17" t="s">
        <v>347</v>
      </c>
      <c r="I25" s="17" t="s">
        <v>342</v>
      </c>
      <c r="J25" s="17" t="s">
        <v>400</v>
      </c>
    </row>
    <row r="26" spans="1:10" s="1" customFormat="1" ht="30" customHeight="1">
      <c r="A26" s="224"/>
      <c r="B26" s="225"/>
      <c r="C26" s="17" t="s">
        <v>370</v>
      </c>
      <c r="D26" s="17" t="s">
        <v>371</v>
      </c>
      <c r="E26" s="17" t="s">
        <v>401</v>
      </c>
      <c r="F26" s="17" t="s">
        <v>339</v>
      </c>
      <c r="G26" s="17" t="s">
        <v>350</v>
      </c>
      <c r="H26" s="17" t="s">
        <v>347</v>
      </c>
      <c r="I26" s="17" t="s">
        <v>342</v>
      </c>
      <c r="J26" s="17" t="s">
        <v>400</v>
      </c>
    </row>
    <row r="27" spans="1:10" s="1" customFormat="1" ht="30" customHeight="1">
      <c r="A27" s="224" t="s">
        <v>310</v>
      </c>
      <c r="B27" s="225" t="s">
        <v>402</v>
      </c>
      <c r="C27" s="17" t="s">
        <v>336</v>
      </c>
      <c r="D27" s="17" t="s">
        <v>337</v>
      </c>
      <c r="E27" s="17" t="s">
        <v>403</v>
      </c>
      <c r="F27" s="17" t="s">
        <v>366</v>
      </c>
      <c r="G27" s="17" t="s">
        <v>404</v>
      </c>
      <c r="H27" s="17" t="s">
        <v>377</v>
      </c>
      <c r="I27" s="17" t="s">
        <v>342</v>
      </c>
      <c r="J27" s="17" t="s">
        <v>405</v>
      </c>
    </row>
    <row r="28" spans="1:10" s="1" customFormat="1" ht="30" customHeight="1">
      <c r="A28" s="224"/>
      <c r="B28" s="225"/>
      <c r="C28" s="17" t="s">
        <v>336</v>
      </c>
      <c r="D28" s="17" t="s">
        <v>337</v>
      </c>
      <c r="E28" s="17" t="s">
        <v>406</v>
      </c>
      <c r="F28" s="17" t="s">
        <v>366</v>
      </c>
      <c r="G28" s="17" t="s">
        <v>407</v>
      </c>
      <c r="H28" s="17" t="s">
        <v>377</v>
      </c>
      <c r="I28" s="17" t="s">
        <v>342</v>
      </c>
      <c r="J28" s="17" t="s">
        <v>406</v>
      </c>
    </row>
    <row r="29" spans="1:10" s="1" customFormat="1" ht="30" customHeight="1">
      <c r="A29" s="224"/>
      <c r="B29" s="225"/>
      <c r="C29" s="17" t="s">
        <v>336</v>
      </c>
      <c r="D29" s="17" t="s">
        <v>344</v>
      </c>
      <c r="E29" s="17" t="s">
        <v>408</v>
      </c>
      <c r="F29" s="17" t="s">
        <v>366</v>
      </c>
      <c r="G29" s="17" t="s">
        <v>356</v>
      </c>
      <c r="H29" s="17" t="s">
        <v>347</v>
      </c>
      <c r="I29" s="17" t="s">
        <v>342</v>
      </c>
      <c r="J29" s="17" t="s">
        <v>408</v>
      </c>
    </row>
    <row r="30" spans="1:10" s="1" customFormat="1" ht="30" customHeight="1">
      <c r="A30" s="224"/>
      <c r="B30" s="225"/>
      <c r="C30" s="17" t="s">
        <v>336</v>
      </c>
      <c r="D30" s="17" t="s">
        <v>344</v>
      </c>
      <c r="E30" s="17" t="s">
        <v>409</v>
      </c>
      <c r="F30" s="17" t="s">
        <v>339</v>
      </c>
      <c r="G30" s="17" t="s">
        <v>91</v>
      </c>
      <c r="H30" s="17" t="s">
        <v>347</v>
      </c>
      <c r="I30" s="17" t="s">
        <v>342</v>
      </c>
      <c r="J30" s="17" t="s">
        <v>409</v>
      </c>
    </row>
    <row r="31" spans="1:10" s="1" customFormat="1" ht="30" customHeight="1">
      <c r="A31" s="224"/>
      <c r="B31" s="225"/>
      <c r="C31" s="17" t="s">
        <v>336</v>
      </c>
      <c r="D31" s="17" t="s">
        <v>354</v>
      </c>
      <c r="E31" s="17" t="s">
        <v>410</v>
      </c>
      <c r="F31" s="17" t="s">
        <v>366</v>
      </c>
      <c r="G31" s="17" t="s">
        <v>356</v>
      </c>
      <c r="H31" s="17" t="s">
        <v>347</v>
      </c>
      <c r="I31" s="17" t="s">
        <v>342</v>
      </c>
      <c r="J31" s="17" t="s">
        <v>410</v>
      </c>
    </row>
    <row r="32" spans="1:10" s="1" customFormat="1" ht="30" customHeight="1">
      <c r="A32" s="224"/>
      <c r="B32" s="225"/>
      <c r="C32" s="17" t="s">
        <v>336</v>
      </c>
      <c r="D32" s="17" t="s">
        <v>387</v>
      </c>
      <c r="E32" s="17" t="s">
        <v>388</v>
      </c>
      <c r="F32" s="17" t="s">
        <v>366</v>
      </c>
      <c r="G32" s="17" t="s">
        <v>411</v>
      </c>
      <c r="H32" s="17" t="s">
        <v>390</v>
      </c>
      <c r="I32" s="17" t="s">
        <v>342</v>
      </c>
      <c r="J32" s="17" t="s">
        <v>412</v>
      </c>
    </row>
    <row r="33" spans="1:10" s="1" customFormat="1" ht="30" customHeight="1">
      <c r="A33" s="224"/>
      <c r="B33" s="225"/>
      <c r="C33" s="17" t="s">
        <v>358</v>
      </c>
      <c r="D33" s="17" t="s">
        <v>359</v>
      </c>
      <c r="E33" s="17" t="s">
        <v>413</v>
      </c>
      <c r="F33" s="17" t="s">
        <v>339</v>
      </c>
      <c r="G33" s="17" t="s">
        <v>414</v>
      </c>
      <c r="H33" s="17" t="s">
        <v>347</v>
      </c>
      <c r="I33" s="17" t="s">
        <v>342</v>
      </c>
      <c r="J33" s="17" t="s">
        <v>413</v>
      </c>
    </row>
    <row r="34" spans="1:10" s="1" customFormat="1" ht="30" customHeight="1">
      <c r="A34" s="224"/>
      <c r="B34" s="225"/>
      <c r="C34" s="17" t="s">
        <v>358</v>
      </c>
      <c r="D34" s="17" t="s">
        <v>359</v>
      </c>
      <c r="E34" s="17" t="s">
        <v>415</v>
      </c>
      <c r="F34" s="17" t="s">
        <v>366</v>
      </c>
      <c r="G34" s="17" t="s">
        <v>356</v>
      </c>
      <c r="H34" s="17" t="s">
        <v>347</v>
      </c>
      <c r="I34" s="17" t="s">
        <v>342</v>
      </c>
      <c r="J34" s="17" t="s">
        <v>415</v>
      </c>
    </row>
    <row r="35" spans="1:10" s="1" customFormat="1" ht="30" customHeight="1">
      <c r="A35" s="224"/>
      <c r="B35" s="225"/>
      <c r="C35" s="17" t="s">
        <v>358</v>
      </c>
      <c r="D35" s="17" t="s">
        <v>364</v>
      </c>
      <c r="E35" s="17" t="s">
        <v>416</v>
      </c>
      <c r="F35" s="17" t="s">
        <v>366</v>
      </c>
      <c r="G35" s="17" t="s">
        <v>90</v>
      </c>
      <c r="H35" s="17" t="s">
        <v>368</v>
      </c>
      <c r="I35" s="17" t="s">
        <v>342</v>
      </c>
      <c r="J35" s="17" t="s">
        <v>416</v>
      </c>
    </row>
    <row r="36" spans="1:10" s="1" customFormat="1" ht="30" customHeight="1">
      <c r="A36" s="224"/>
      <c r="B36" s="225"/>
      <c r="C36" s="17" t="s">
        <v>370</v>
      </c>
      <c r="D36" s="17" t="s">
        <v>371</v>
      </c>
      <c r="E36" s="17" t="s">
        <v>417</v>
      </c>
      <c r="F36" s="17" t="s">
        <v>339</v>
      </c>
      <c r="G36" s="17" t="s">
        <v>350</v>
      </c>
      <c r="H36" s="17" t="s">
        <v>347</v>
      </c>
      <c r="I36" s="17" t="s">
        <v>342</v>
      </c>
      <c r="J36" s="17" t="s">
        <v>417</v>
      </c>
    </row>
    <row r="37" spans="1:10" s="1" customFormat="1" ht="30" customHeight="1">
      <c r="A37" s="224"/>
      <c r="B37" s="225"/>
      <c r="C37" s="17" t="s">
        <v>370</v>
      </c>
      <c r="D37" s="17" t="s">
        <v>371</v>
      </c>
      <c r="E37" s="17" t="s">
        <v>418</v>
      </c>
      <c r="F37" s="17" t="s">
        <v>339</v>
      </c>
      <c r="G37" s="17" t="s">
        <v>350</v>
      </c>
      <c r="H37" s="17" t="s">
        <v>347</v>
      </c>
      <c r="I37" s="17" t="s">
        <v>342</v>
      </c>
      <c r="J37" s="17" t="s">
        <v>418</v>
      </c>
    </row>
    <row r="38" spans="1:10" s="1" customFormat="1" ht="30" customHeight="1">
      <c r="A38" s="224" t="s">
        <v>312</v>
      </c>
      <c r="B38" s="225" t="s">
        <v>419</v>
      </c>
      <c r="C38" s="17" t="s">
        <v>336</v>
      </c>
      <c r="D38" s="17" t="s">
        <v>337</v>
      </c>
      <c r="E38" s="17" t="s">
        <v>420</v>
      </c>
      <c r="F38" s="17" t="s">
        <v>366</v>
      </c>
      <c r="G38" s="17" t="s">
        <v>376</v>
      </c>
      <c r="H38" s="17" t="s">
        <v>377</v>
      </c>
      <c r="I38" s="17" t="s">
        <v>342</v>
      </c>
      <c r="J38" s="17" t="s">
        <v>421</v>
      </c>
    </row>
    <row r="39" spans="1:10" s="1" customFormat="1" ht="30" customHeight="1">
      <c r="A39" s="224"/>
      <c r="B39" s="225"/>
      <c r="C39" s="17" t="s">
        <v>336</v>
      </c>
      <c r="D39" s="17" t="s">
        <v>337</v>
      </c>
      <c r="E39" s="17" t="s">
        <v>422</v>
      </c>
      <c r="F39" s="17" t="s">
        <v>339</v>
      </c>
      <c r="G39" s="17" t="s">
        <v>83</v>
      </c>
      <c r="H39" s="17" t="s">
        <v>423</v>
      </c>
      <c r="I39" s="17" t="s">
        <v>342</v>
      </c>
      <c r="J39" s="17" t="s">
        <v>424</v>
      </c>
    </row>
    <row r="40" spans="1:10" s="1" customFormat="1" ht="30" customHeight="1">
      <c r="A40" s="224"/>
      <c r="B40" s="225"/>
      <c r="C40" s="17" t="s">
        <v>336</v>
      </c>
      <c r="D40" s="17" t="s">
        <v>344</v>
      </c>
      <c r="E40" s="17" t="s">
        <v>425</v>
      </c>
      <c r="F40" s="17" t="s">
        <v>366</v>
      </c>
      <c r="G40" s="17" t="s">
        <v>426</v>
      </c>
      <c r="H40" s="17" t="s">
        <v>427</v>
      </c>
      <c r="I40" s="17" t="s">
        <v>381</v>
      </c>
      <c r="J40" s="17" t="s">
        <v>428</v>
      </c>
    </row>
    <row r="41" spans="1:10" s="1" customFormat="1" ht="30" customHeight="1">
      <c r="A41" s="224"/>
      <c r="B41" s="225"/>
      <c r="C41" s="17" t="s">
        <v>336</v>
      </c>
      <c r="D41" s="17" t="s">
        <v>354</v>
      </c>
      <c r="E41" s="17" t="s">
        <v>429</v>
      </c>
      <c r="F41" s="17" t="s">
        <v>366</v>
      </c>
      <c r="G41" s="17" t="s">
        <v>356</v>
      </c>
      <c r="H41" s="17" t="s">
        <v>347</v>
      </c>
      <c r="I41" s="17" t="s">
        <v>342</v>
      </c>
      <c r="J41" s="17" t="s">
        <v>430</v>
      </c>
    </row>
    <row r="42" spans="1:10" s="1" customFormat="1" ht="30" customHeight="1">
      <c r="A42" s="224"/>
      <c r="B42" s="225"/>
      <c r="C42" s="17" t="s">
        <v>336</v>
      </c>
      <c r="D42" s="17" t="s">
        <v>354</v>
      </c>
      <c r="E42" s="17" t="s">
        <v>431</v>
      </c>
      <c r="F42" s="17" t="s">
        <v>366</v>
      </c>
      <c r="G42" s="17" t="s">
        <v>92</v>
      </c>
      <c r="H42" s="17" t="s">
        <v>380</v>
      </c>
      <c r="I42" s="17" t="s">
        <v>342</v>
      </c>
      <c r="J42" s="17" t="s">
        <v>432</v>
      </c>
    </row>
    <row r="43" spans="1:10" s="1" customFormat="1" ht="30" customHeight="1">
      <c r="A43" s="224"/>
      <c r="B43" s="225"/>
      <c r="C43" s="17" t="s">
        <v>336</v>
      </c>
      <c r="D43" s="17" t="s">
        <v>387</v>
      </c>
      <c r="E43" s="17" t="s">
        <v>388</v>
      </c>
      <c r="F43" s="17" t="s">
        <v>366</v>
      </c>
      <c r="G43" s="17" t="s">
        <v>433</v>
      </c>
      <c r="H43" s="17" t="s">
        <v>434</v>
      </c>
      <c r="I43" s="17" t="s">
        <v>342</v>
      </c>
      <c r="J43" s="17" t="s">
        <v>435</v>
      </c>
    </row>
    <row r="44" spans="1:10" s="1" customFormat="1" ht="30" customHeight="1">
      <c r="A44" s="224"/>
      <c r="B44" s="225"/>
      <c r="C44" s="17" t="s">
        <v>358</v>
      </c>
      <c r="D44" s="17" t="s">
        <v>359</v>
      </c>
      <c r="E44" s="17" t="s">
        <v>436</v>
      </c>
      <c r="F44" s="17" t="s">
        <v>339</v>
      </c>
      <c r="G44" s="17" t="s">
        <v>350</v>
      </c>
      <c r="H44" s="17" t="s">
        <v>347</v>
      </c>
      <c r="I44" s="17" t="s">
        <v>342</v>
      </c>
      <c r="J44" s="17" t="s">
        <v>437</v>
      </c>
    </row>
    <row r="45" spans="1:10" s="1" customFormat="1" ht="30" customHeight="1">
      <c r="A45" s="224"/>
      <c r="B45" s="225"/>
      <c r="C45" s="17" t="s">
        <v>358</v>
      </c>
      <c r="D45" s="17" t="s">
        <v>364</v>
      </c>
      <c r="E45" s="17" t="s">
        <v>438</v>
      </c>
      <c r="F45" s="17" t="s">
        <v>366</v>
      </c>
      <c r="G45" s="17" t="s">
        <v>90</v>
      </c>
      <c r="H45" s="17" t="s">
        <v>368</v>
      </c>
      <c r="I45" s="17" t="s">
        <v>342</v>
      </c>
      <c r="J45" s="17" t="s">
        <v>438</v>
      </c>
    </row>
    <row r="46" spans="1:10" s="1" customFormat="1" ht="30" customHeight="1">
      <c r="A46" s="224"/>
      <c r="B46" s="225"/>
      <c r="C46" s="17" t="s">
        <v>370</v>
      </c>
      <c r="D46" s="17" t="s">
        <v>371</v>
      </c>
      <c r="E46" s="17" t="s">
        <v>417</v>
      </c>
      <c r="F46" s="17" t="s">
        <v>339</v>
      </c>
      <c r="G46" s="17" t="s">
        <v>439</v>
      </c>
      <c r="H46" s="17" t="s">
        <v>347</v>
      </c>
      <c r="I46" s="17" t="s">
        <v>342</v>
      </c>
      <c r="J46" s="17" t="s">
        <v>417</v>
      </c>
    </row>
    <row r="47" spans="1:10" s="1" customFormat="1" ht="30" customHeight="1">
      <c r="A47" s="224"/>
      <c r="B47" s="225"/>
      <c r="C47" s="17" t="s">
        <v>370</v>
      </c>
      <c r="D47" s="17" t="s">
        <v>371</v>
      </c>
      <c r="E47" s="17" t="s">
        <v>418</v>
      </c>
      <c r="F47" s="17" t="s">
        <v>339</v>
      </c>
      <c r="G47" s="17" t="s">
        <v>439</v>
      </c>
      <c r="H47" s="17" t="s">
        <v>347</v>
      </c>
      <c r="I47" s="17" t="s">
        <v>342</v>
      </c>
      <c r="J47" s="17" t="s">
        <v>418</v>
      </c>
    </row>
    <row r="48" spans="1:10" s="1" customFormat="1" ht="30" customHeight="1">
      <c r="A48" s="224" t="s">
        <v>293</v>
      </c>
      <c r="B48" s="225" t="s">
        <v>440</v>
      </c>
      <c r="C48" s="17" t="s">
        <v>336</v>
      </c>
      <c r="D48" s="17" t="s">
        <v>337</v>
      </c>
      <c r="E48" s="17" t="s">
        <v>441</v>
      </c>
      <c r="F48" s="17" t="s">
        <v>366</v>
      </c>
      <c r="G48" s="17" t="s">
        <v>89</v>
      </c>
      <c r="H48" s="17" t="s">
        <v>442</v>
      </c>
      <c r="I48" s="17" t="s">
        <v>342</v>
      </c>
      <c r="J48" s="17" t="s">
        <v>443</v>
      </c>
    </row>
    <row r="49" spans="1:10" s="1" customFormat="1" ht="30" customHeight="1">
      <c r="A49" s="224"/>
      <c r="B49" s="225"/>
      <c r="C49" s="17" t="s">
        <v>336</v>
      </c>
      <c r="D49" s="17" t="s">
        <v>344</v>
      </c>
      <c r="E49" s="17" t="s">
        <v>444</v>
      </c>
      <c r="F49" s="17" t="s">
        <v>366</v>
      </c>
      <c r="G49" s="17" t="s">
        <v>356</v>
      </c>
      <c r="H49" s="17" t="s">
        <v>347</v>
      </c>
      <c r="I49" s="17" t="s">
        <v>342</v>
      </c>
      <c r="J49" s="17" t="s">
        <v>445</v>
      </c>
    </row>
    <row r="50" spans="1:10" s="1" customFormat="1" ht="30" customHeight="1">
      <c r="A50" s="224"/>
      <c r="B50" s="225"/>
      <c r="C50" s="17" t="s">
        <v>336</v>
      </c>
      <c r="D50" s="17" t="s">
        <v>344</v>
      </c>
      <c r="E50" s="17" t="s">
        <v>446</v>
      </c>
      <c r="F50" s="17" t="s">
        <v>366</v>
      </c>
      <c r="G50" s="17" t="s">
        <v>426</v>
      </c>
      <c r="H50" s="17" t="s">
        <v>368</v>
      </c>
      <c r="I50" s="17" t="s">
        <v>381</v>
      </c>
      <c r="J50" s="17" t="s">
        <v>447</v>
      </c>
    </row>
    <row r="51" spans="1:10" s="1" customFormat="1" ht="30" customHeight="1">
      <c r="A51" s="224"/>
      <c r="B51" s="225"/>
      <c r="C51" s="17" t="s">
        <v>336</v>
      </c>
      <c r="D51" s="17" t="s">
        <v>354</v>
      </c>
      <c r="E51" s="17" t="s">
        <v>448</v>
      </c>
      <c r="F51" s="17" t="s">
        <v>366</v>
      </c>
      <c r="G51" s="17" t="s">
        <v>356</v>
      </c>
      <c r="H51" s="17" t="s">
        <v>347</v>
      </c>
      <c r="I51" s="17" t="s">
        <v>342</v>
      </c>
      <c r="J51" s="17" t="s">
        <v>449</v>
      </c>
    </row>
    <row r="52" spans="1:10" s="1" customFormat="1" ht="30" customHeight="1">
      <c r="A52" s="224"/>
      <c r="B52" s="225"/>
      <c r="C52" s="17" t="s">
        <v>336</v>
      </c>
      <c r="D52" s="17" t="s">
        <v>387</v>
      </c>
      <c r="E52" s="17" t="s">
        <v>388</v>
      </c>
      <c r="F52" s="17" t="s">
        <v>366</v>
      </c>
      <c r="G52" s="17" t="s">
        <v>450</v>
      </c>
      <c r="H52" s="17" t="s">
        <v>390</v>
      </c>
      <c r="I52" s="17" t="s">
        <v>342</v>
      </c>
      <c r="J52" s="17" t="s">
        <v>451</v>
      </c>
    </row>
    <row r="53" spans="1:10" s="1" customFormat="1" ht="30" customHeight="1">
      <c r="A53" s="224"/>
      <c r="B53" s="225"/>
      <c r="C53" s="17" t="s">
        <v>358</v>
      </c>
      <c r="D53" s="17" t="s">
        <v>452</v>
      </c>
      <c r="E53" s="17" t="s">
        <v>453</v>
      </c>
      <c r="F53" s="17" t="s">
        <v>366</v>
      </c>
      <c r="G53" s="17" t="s">
        <v>454</v>
      </c>
      <c r="H53" s="17" t="s">
        <v>455</v>
      </c>
      <c r="I53" s="17" t="s">
        <v>342</v>
      </c>
      <c r="J53" s="17" t="s">
        <v>456</v>
      </c>
    </row>
    <row r="54" spans="1:10" s="1" customFormat="1" ht="30" customHeight="1">
      <c r="A54" s="224"/>
      <c r="B54" s="225"/>
      <c r="C54" s="17" t="s">
        <v>358</v>
      </c>
      <c r="D54" s="17" t="s">
        <v>359</v>
      </c>
      <c r="E54" s="17" t="s">
        <v>457</v>
      </c>
      <c r="F54" s="17" t="s">
        <v>339</v>
      </c>
      <c r="G54" s="17" t="s">
        <v>350</v>
      </c>
      <c r="H54" s="17" t="s">
        <v>347</v>
      </c>
      <c r="I54" s="17" t="s">
        <v>342</v>
      </c>
      <c r="J54" s="17" t="s">
        <v>458</v>
      </c>
    </row>
    <row r="55" spans="1:10" s="1" customFormat="1" ht="30" customHeight="1">
      <c r="A55" s="224"/>
      <c r="B55" s="225"/>
      <c r="C55" s="17" t="s">
        <v>370</v>
      </c>
      <c r="D55" s="17" t="s">
        <v>371</v>
      </c>
      <c r="E55" s="17" t="s">
        <v>459</v>
      </c>
      <c r="F55" s="17" t="s">
        <v>339</v>
      </c>
      <c r="G55" s="17" t="s">
        <v>350</v>
      </c>
      <c r="H55" s="17" t="s">
        <v>347</v>
      </c>
      <c r="I55" s="17" t="s">
        <v>342</v>
      </c>
      <c r="J55" s="17" t="s">
        <v>460</v>
      </c>
    </row>
    <row r="56" spans="1:10" s="1" customFormat="1" ht="30" customHeight="1">
      <c r="A56" s="224" t="s">
        <v>316</v>
      </c>
      <c r="B56" s="225" t="s">
        <v>461</v>
      </c>
      <c r="C56" s="17" t="s">
        <v>336</v>
      </c>
      <c r="D56" s="17" t="s">
        <v>337</v>
      </c>
      <c r="E56" s="17" t="s">
        <v>420</v>
      </c>
      <c r="F56" s="17" t="s">
        <v>366</v>
      </c>
      <c r="G56" s="17" t="s">
        <v>94</v>
      </c>
      <c r="H56" s="17" t="s">
        <v>377</v>
      </c>
      <c r="I56" s="17" t="s">
        <v>342</v>
      </c>
      <c r="J56" s="17" t="s">
        <v>462</v>
      </c>
    </row>
    <row r="57" spans="1:10" s="1" customFormat="1" ht="30" customHeight="1">
      <c r="A57" s="224"/>
      <c r="B57" s="225"/>
      <c r="C57" s="17" t="s">
        <v>336</v>
      </c>
      <c r="D57" s="17" t="s">
        <v>344</v>
      </c>
      <c r="E57" s="17" t="s">
        <v>463</v>
      </c>
      <c r="F57" s="17" t="s">
        <v>366</v>
      </c>
      <c r="G57" s="17" t="s">
        <v>356</v>
      </c>
      <c r="H57" s="17" t="s">
        <v>347</v>
      </c>
      <c r="I57" s="17" t="s">
        <v>342</v>
      </c>
      <c r="J57" s="17" t="s">
        <v>464</v>
      </c>
    </row>
    <row r="58" spans="1:10" s="1" customFormat="1" ht="30" customHeight="1">
      <c r="A58" s="224"/>
      <c r="B58" s="225"/>
      <c r="C58" s="17" t="s">
        <v>336</v>
      </c>
      <c r="D58" s="17" t="s">
        <v>354</v>
      </c>
      <c r="E58" s="17" t="s">
        <v>465</v>
      </c>
      <c r="F58" s="17" t="s">
        <v>366</v>
      </c>
      <c r="G58" s="17" t="s">
        <v>466</v>
      </c>
      <c r="H58" s="17" t="s">
        <v>380</v>
      </c>
      <c r="I58" s="17" t="s">
        <v>342</v>
      </c>
      <c r="J58" s="17" t="s">
        <v>467</v>
      </c>
    </row>
    <row r="59" spans="1:10" s="1" customFormat="1" ht="30" customHeight="1">
      <c r="A59" s="224"/>
      <c r="B59" s="225"/>
      <c r="C59" s="17" t="s">
        <v>336</v>
      </c>
      <c r="D59" s="17" t="s">
        <v>354</v>
      </c>
      <c r="E59" s="17" t="s">
        <v>468</v>
      </c>
      <c r="F59" s="17" t="s">
        <v>346</v>
      </c>
      <c r="G59" s="17" t="s">
        <v>469</v>
      </c>
      <c r="H59" s="17" t="s">
        <v>470</v>
      </c>
      <c r="I59" s="17" t="s">
        <v>381</v>
      </c>
      <c r="J59" s="17" t="s">
        <v>467</v>
      </c>
    </row>
    <row r="60" spans="1:10" s="1" customFormat="1" ht="30" customHeight="1">
      <c r="A60" s="224"/>
      <c r="B60" s="225"/>
      <c r="C60" s="17" t="s">
        <v>336</v>
      </c>
      <c r="D60" s="17" t="s">
        <v>387</v>
      </c>
      <c r="E60" s="17" t="s">
        <v>388</v>
      </c>
      <c r="F60" s="17" t="s">
        <v>366</v>
      </c>
      <c r="G60" s="17" t="s">
        <v>471</v>
      </c>
      <c r="H60" s="17" t="s">
        <v>390</v>
      </c>
      <c r="I60" s="17" t="s">
        <v>342</v>
      </c>
      <c r="J60" s="17" t="s">
        <v>472</v>
      </c>
    </row>
    <row r="61" spans="1:10" s="1" customFormat="1" ht="30" customHeight="1">
      <c r="A61" s="224"/>
      <c r="B61" s="225"/>
      <c r="C61" s="17" t="s">
        <v>336</v>
      </c>
      <c r="D61" s="17" t="s">
        <v>387</v>
      </c>
      <c r="E61" s="17" t="s">
        <v>473</v>
      </c>
      <c r="F61" s="17" t="s">
        <v>366</v>
      </c>
      <c r="G61" s="17" t="s">
        <v>474</v>
      </c>
      <c r="H61" s="17" t="s">
        <v>455</v>
      </c>
      <c r="I61" s="17" t="s">
        <v>342</v>
      </c>
      <c r="J61" s="17" t="s">
        <v>475</v>
      </c>
    </row>
    <row r="62" spans="1:10" s="1" customFormat="1" ht="30" customHeight="1">
      <c r="A62" s="224"/>
      <c r="B62" s="225"/>
      <c r="C62" s="17" t="s">
        <v>358</v>
      </c>
      <c r="D62" s="17" t="s">
        <v>359</v>
      </c>
      <c r="E62" s="17" t="s">
        <v>476</v>
      </c>
      <c r="F62" s="17" t="s">
        <v>366</v>
      </c>
      <c r="G62" s="17" t="s">
        <v>477</v>
      </c>
      <c r="H62" s="17"/>
      <c r="I62" s="17" t="s">
        <v>381</v>
      </c>
      <c r="J62" s="17" t="s">
        <v>478</v>
      </c>
    </row>
    <row r="63" spans="1:10" s="1" customFormat="1" ht="30" customHeight="1">
      <c r="A63" s="224"/>
      <c r="B63" s="225"/>
      <c r="C63" s="17" t="s">
        <v>358</v>
      </c>
      <c r="D63" s="17" t="s">
        <v>364</v>
      </c>
      <c r="E63" s="17" t="s">
        <v>479</v>
      </c>
      <c r="F63" s="17" t="s">
        <v>366</v>
      </c>
      <c r="G63" s="17" t="s">
        <v>480</v>
      </c>
      <c r="H63" s="17"/>
      <c r="I63" s="17" t="s">
        <v>381</v>
      </c>
      <c r="J63" s="17" t="s">
        <v>481</v>
      </c>
    </row>
    <row r="64" spans="1:10" s="1" customFormat="1" ht="30" customHeight="1">
      <c r="A64" s="224"/>
      <c r="B64" s="225"/>
      <c r="C64" s="17" t="s">
        <v>370</v>
      </c>
      <c r="D64" s="17" t="s">
        <v>371</v>
      </c>
      <c r="E64" s="17" t="s">
        <v>417</v>
      </c>
      <c r="F64" s="17" t="s">
        <v>339</v>
      </c>
      <c r="G64" s="17" t="s">
        <v>350</v>
      </c>
      <c r="H64" s="17" t="s">
        <v>347</v>
      </c>
      <c r="I64" s="17" t="s">
        <v>342</v>
      </c>
      <c r="J64" s="17" t="s">
        <v>460</v>
      </c>
    </row>
    <row r="65" spans="1:10" s="1" customFormat="1" ht="30" customHeight="1">
      <c r="A65" s="224"/>
      <c r="B65" s="225"/>
      <c r="C65" s="17" t="s">
        <v>370</v>
      </c>
      <c r="D65" s="17" t="s">
        <v>371</v>
      </c>
      <c r="E65" s="17" t="s">
        <v>418</v>
      </c>
      <c r="F65" s="17" t="s">
        <v>339</v>
      </c>
      <c r="G65" s="17" t="s">
        <v>350</v>
      </c>
      <c r="H65" s="17" t="s">
        <v>347</v>
      </c>
      <c r="I65" s="17" t="s">
        <v>342</v>
      </c>
      <c r="J65" s="17" t="s">
        <v>482</v>
      </c>
    </row>
    <row r="66" spans="1:10" s="1" customFormat="1" ht="30" customHeight="1">
      <c r="A66" s="224" t="s">
        <v>302</v>
      </c>
      <c r="B66" s="225" t="s">
        <v>483</v>
      </c>
      <c r="C66" s="17" t="s">
        <v>336</v>
      </c>
      <c r="D66" s="17" t="s">
        <v>337</v>
      </c>
      <c r="E66" s="17" t="s">
        <v>484</v>
      </c>
      <c r="F66" s="17" t="s">
        <v>339</v>
      </c>
      <c r="G66" s="17" t="s">
        <v>485</v>
      </c>
      <c r="H66" s="17" t="s">
        <v>377</v>
      </c>
      <c r="I66" s="17" t="s">
        <v>342</v>
      </c>
      <c r="J66" s="17" t="s">
        <v>486</v>
      </c>
    </row>
    <row r="67" spans="1:10" s="1" customFormat="1" ht="30" customHeight="1">
      <c r="A67" s="224"/>
      <c r="B67" s="225"/>
      <c r="C67" s="17" t="s">
        <v>336</v>
      </c>
      <c r="D67" s="17" t="s">
        <v>344</v>
      </c>
      <c r="E67" s="17" t="s">
        <v>487</v>
      </c>
      <c r="F67" s="17" t="s">
        <v>339</v>
      </c>
      <c r="G67" s="17" t="s">
        <v>488</v>
      </c>
      <c r="H67" s="17" t="s">
        <v>347</v>
      </c>
      <c r="I67" s="17" t="s">
        <v>342</v>
      </c>
      <c r="J67" s="17" t="s">
        <v>489</v>
      </c>
    </row>
    <row r="68" spans="1:10" s="1" customFormat="1" ht="30" customHeight="1">
      <c r="A68" s="224"/>
      <c r="B68" s="225"/>
      <c r="C68" s="17" t="s">
        <v>336</v>
      </c>
      <c r="D68" s="17" t="s">
        <v>354</v>
      </c>
      <c r="E68" s="17" t="s">
        <v>410</v>
      </c>
      <c r="F68" s="17" t="s">
        <v>366</v>
      </c>
      <c r="G68" s="17" t="s">
        <v>356</v>
      </c>
      <c r="H68" s="17" t="s">
        <v>347</v>
      </c>
      <c r="I68" s="17" t="s">
        <v>342</v>
      </c>
      <c r="J68" s="17" t="s">
        <v>490</v>
      </c>
    </row>
    <row r="69" spans="1:10" s="1" customFormat="1" ht="30" customHeight="1">
      <c r="A69" s="224"/>
      <c r="B69" s="225"/>
      <c r="C69" s="17" t="s">
        <v>336</v>
      </c>
      <c r="D69" s="17" t="s">
        <v>354</v>
      </c>
      <c r="E69" s="17" t="s">
        <v>491</v>
      </c>
      <c r="F69" s="17" t="s">
        <v>366</v>
      </c>
      <c r="G69" s="17" t="s">
        <v>356</v>
      </c>
      <c r="H69" s="17" t="s">
        <v>347</v>
      </c>
      <c r="I69" s="17" t="s">
        <v>342</v>
      </c>
      <c r="J69" s="17" t="s">
        <v>492</v>
      </c>
    </row>
    <row r="70" spans="1:10" s="1" customFormat="1" ht="30" customHeight="1">
      <c r="A70" s="224"/>
      <c r="B70" s="225"/>
      <c r="C70" s="17" t="s">
        <v>336</v>
      </c>
      <c r="D70" s="17" t="s">
        <v>387</v>
      </c>
      <c r="E70" s="17" t="s">
        <v>388</v>
      </c>
      <c r="F70" s="17" t="s">
        <v>366</v>
      </c>
      <c r="G70" s="17" t="s">
        <v>493</v>
      </c>
      <c r="H70" s="17" t="s">
        <v>390</v>
      </c>
      <c r="I70" s="17" t="s">
        <v>342</v>
      </c>
      <c r="J70" s="17" t="s">
        <v>494</v>
      </c>
    </row>
    <row r="71" spans="1:10" s="1" customFormat="1" ht="30" customHeight="1">
      <c r="A71" s="224"/>
      <c r="B71" s="225"/>
      <c r="C71" s="17" t="s">
        <v>358</v>
      </c>
      <c r="D71" s="17" t="s">
        <v>359</v>
      </c>
      <c r="E71" s="17" t="s">
        <v>415</v>
      </c>
      <c r="F71" s="17" t="s">
        <v>366</v>
      </c>
      <c r="G71" s="17" t="s">
        <v>356</v>
      </c>
      <c r="H71" s="17" t="s">
        <v>347</v>
      </c>
      <c r="I71" s="17" t="s">
        <v>342</v>
      </c>
      <c r="J71" s="17" t="s">
        <v>495</v>
      </c>
    </row>
    <row r="72" spans="1:10" s="1" customFormat="1" ht="30" customHeight="1">
      <c r="A72" s="224"/>
      <c r="B72" s="225"/>
      <c r="C72" s="17" t="s">
        <v>358</v>
      </c>
      <c r="D72" s="17" t="s">
        <v>359</v>
      </c>
      <c r="E72" s="17" t="s">
        <v>496</v>
      </c>
      <c r="F72" s="17" t="s">
        <v>339</v>
      </c>
      <c r="G72" s="17" t="s">
        <v>350</v>
      </c>
      <c r="H72" s="17" t="s">
        <v>347</v>
      </c>
      <c r="I72" s="17" t="s">
        <v>342</v>
      </c>
      <c r="J72" s="17" t="s">
        <v>497</v>
      </c>
    </row>
    <row r="73" spans="1:10" s="1" customFormat="1" ht="30" customHeight="1">
      <c r="A73" s="224"/>
      <c r="B73" s="225"/>
      <c r="C73" s="17" t="s">
        <v>370</v>
      </c>
      <c r="D73" s="17" t="s">
        <v>371</v>
      </c>
      <c r="E73" s="17" t="s">
        <v>418</v>
      </c>
      <c r="F73" s="17" t="s">
        <v>339</v>
      </c>
      <c r="G73" s="17" t="s">
        <v>350</v>
      </c>
      <c r="H73" s="17" t="s">
        <v>347</v>
      </c>
      <c r="I73" s="17" t="s">
        <v>342</v>
      </c>
      <c r="J73" s="17" t="s">
        <v>498</v>
      </c>
    </row>
    <row r="74" spans="1:10" s="1" customFormat="1" ht="30" customHeight="1">
      <c r="A74" s="224" t="s">
        <v>306</v>
      </c>
      <c r="B74" s="225" t="s">
        <v>499</v>
      </c>
      <c r="C74" s="17" t="s">
        <v>336</v>
      </c>
      <c r="D74" s="17" t="s">
        <v>337</v>
      </c>
      <c r="E74" s="17" t="s">
        <v>500</v>
      </c>
      <c r="F74" s="17" t="s">
        <v>339</v>
      </c>
      <c r="G74" s="17" t="s">
        <v>89</v>
      </c>
      <c r="H74" s="17" t="s">
        <v>377</v>
      </c>
      <c r="I74" s="17" t="s">
        <v>342</v>
      </c>
      <c r="J74" s="17" t="s">
        <v>501</v>
      </c>
    </row>
    <row r="75" spans="1:10" s="1" customFormat="1" ht="30" customHeight="1">
      <c r="A75" s="224"/>
      <c r="B75" s="225"/>
      <c r="C75" s="17" t="s">
        <v>336</v>
      </c>
      <c r="D75" s="17" t="s">
        <v>337</v>
      </c>
      <c r="E75" s="17" t="s">
        <v>502</v>
      </c>
      <c r="F75" s="17" t="s">
        <v>339</v>
      </c>
      <c r="G75" s="17" t="s">
        <v>503</v>
      </c>
      <c r="H75" s="17" t="s">
        <v>377</v>
      </c>
      <c r="I75" s="17" t="s">
        <v>342</v>
      </c>
      <c r="J75" s="17" t="s">
        <v>504</v>
      </c>
    </row>
    <row r="76" spans="1:10" s="1" customFormat="1" ht="30" customHeight="1">
      <c r="A76" s="224"/>
      <c r="B76" s="225"/>
      <c r="C76" s="17" t="s">
        <v>336</v>
      </c>
      <c r="D76" s="17" t="s">
        <v>344</v>
      </c>
      <c r="E76" s="17" t="s">
        <v>505</v>
      </c>
      <c r="F76" s="17" t="s">
        <v>366</v>
      </c>
      <c r="G76" s="17" t="s">
        <v>356</v>
      </c>
      <c r="H76" s="17" t="s">
        <v>347</v>
      </c>
      <c r="I76" s="17" t="s">
        <v>342</v>
      </c>
      <c r="J76" s="17" t="s">
        <v>506</v>
      </c>
    </row>
    <row r="77" spans="1:10" s="1" customFormat="1" ht="30" customHeight="1">
      <c r="A77" s="224"/>
      <c r="B77" s="225"/>
      <c r="C77" s="17" t="s">
        <v>336</v>
      </c>
      <c r="D77" s="17" t="s">
        <v>354</v>
      </c>
      <c r="E77" s="17" t="s">
        <v>410</v>
      </c>
      <c r="F77" s="17" t="s">
        <v>366</v>
      </c>
      <c r="G77" s="17" t="s">
        <v>356</v>
      </c>
      <c r="H77" s="17" t="s">
        <v>347</v>
      </c>
      <c r="I77" s="17" t="s">
        <v>342</v>
      </c>
      <c r="J77" s="17" t="s">
        <v>507</v>
      </c>
    </row>
    <row r="78" spans="1:10" s="1" customFormat="1" ht="30" customHeight="1">
      <c r="A78" s="224"/>
      <c r="B78" s="225"/>
      <c r="C78" s="17" t="s">
        <v>336</v>
      </c>
      <c r="D78" s="17" t="s">
        <v>354</v>
      </c>
      <c r="E78" s="17" t="s">
        <v>491</v>
      </c>
      <c r="F78" s="17" t="s">
        <v>366</v>
      </c>
      <c r="G78" s="17" t="s">
        <v>356</v>
      </c>
      <c r="H78" s="17" t="s">
        <v>347</v>
      </c>
      <c r="I78" s="17" t="s">
        <v>342</v>
      </c>
      <c r="J78" s="17" t="s">
        <v>492</v>
      </c>
    </row>
    <row r="79" spans="1:10" s="1" customFormat="1" ht="30" customHeight="1">
      <c r="A79" s="224"/>
      <c r="B79" s="225"/>
      <c r="C79" s="17" t="s">
        <v>336</v>
      </c>
      <c r="D79" s="17" t="s">
        <v>387</v>
      </c>
      <c r="E79" s="17" t="s">
        <v>388</v>
      </c>
      <c r="F79" s="17" t="s">
        <v>366</v>
      </c>
      <c r="G79" s="17" t="s">
        <v>508</v>
      </c>
      <c r="H79" s="17" t="s">
        <v>509</v>
      </c>
      <c r="I79" s="17" t="s">
        <v>342</v>
      </c>
      <c r="J79" s="17" t="s">
        <v>510</v>
      </c>
    </row>
    <row r="80" spans="1:10" s="1" customFormat="1" ht="30" customHeight="1">
      <c r="A80" s="224"/>
      <c r="B80" s="225"/>
      <c r="C80" s="17" t="s">
        <v>358</v>
      </c>
      <c r="D80" s="17" t="s">
        <v>359</v>
      </c>
      <c r="E80" s="17" t="s">
        <v>415</v>
      </c>
      <c r="F80" s="17" t="s">
        <v>366</v>
      </c>
      <c r="G80" s="17" t="s">
        <v>356</v>
      </c>
      <c r="H80" s="17" t="s">
        <v>347</v>
      </c>
      <c r="I80" s="17" t="s">
        <v>342</v>
      </c>
      <c r="J80" s="17" t="s">
        <v>511</v>
      </c>
    </row>
    <row r="81" spans="1:10" s="1" customFormat="1" ht="30" customHeight="1">
      <c r="A81" s="224"/>
      <c r="B81" s="225"/>
      <c r="C81" s="17" t="s">
        <v>358</v>
      </c>
      <c r="D81" s="17" t="s">
        <v>359</v>
      </c>
      <c r="E81" s="17" t="s">
        <v>413</v>
      </c>
      <c r="F81" s="17" t="s">
        <v>339</v>
      </c>
      <c r="G81" s="17" t="s">
        <v>414</v>
      </c>
      <c r="H81" s="17" t="s">
        <v>347</v>
      </c>
      <c r="I81" s="17" t="s">
        <v>342</v>
      </c>
      <c r="J81" s="17" t="s">
        <v>512</v>
      </c>
    </row>
    <row r="82" spans="1:10" s="1" customFormat="1" ht="30" customHeight="1">
      <c r="A82" s="224"/>
      <c r="B82" s="225"/>
      <c r="C82" s="17" t="s">
        <v>370</v>
      </c>
      <c r="D82" s="17" t="s">
        <v>371</v>
      </c>
      <c r="E82" s="17" t="s">
        <v>513</v>
      </c>
      <c r="F82" s="17" t="s">
        <v>339</v>
      </c>
      <c r="G82" s="17" t="s">
        <v>350</v>
      </c>
      <c r="H82" s="17" t="s">
        <v>347</v>
      </c>
      <c r="I82" s="17" t="s">
        <v>342</v>
      </c>
      <c r="J82" s="17" t="s">
        <v>514</v>
      </c>
    </row>
    <row r="83" spans="1:10" s="1" customFormat="1" ht="30" customHeight="1">
      <c r="A83" s="224"/>
      <c r="B83" s="225"/>
      <c r="C83" s="17" t="s">
        <v>370</v>
      </c>
      <c r="D83" s="17" t="s">
        <v>371</v>
      </c>
      <c r="E83" s="17" t="s">
        <v>418</v>
      </c>
      <c r="F83" s="17" t="s">
        <v>339</v>
      </c>
      <c r="G83" s="17" t="s">
        <v>350</v>
      </c>
      <c r="H83" s="17" t="s">
        <v>347</v>
      </c>
      <c r="I83" s="17" t="s">
        <v>342</v>
      </c>
      <c r="J83" s="17" t="s">
        <v>515</v>
      </c>
    </row>
    <row r="84" spans="1:10" s="1" customFormat="1" ht="30" customHeight="1">
      <c r="A84" s="224" t="s">
        <v>314</v>
      </c>
      <c r="B84" s="225" t="s">
        <v>516</v>
      </c>
      <c r="C84" s="17" t="s">
        <v>336</v>
      </c>
      <c r="D84" s="17" t="s">
        <v>337</v>
      </c>
      <c r="E84" s="17" t="s">
        <v>517</v>
      </c>
      <c r="F84" s="17" t="s">
        <v>366</v>
      </c>
      <c r="G84" s="17" t="s">
        <v>485</v>
      </c>
      <c r="H84" s="17" t="s">
        <v>377</v>
      </c>
      <c r="I84" s="17" t="s">
        <v>342</v>
      </c>
      <c r="J84" s="17" t="s">
        <v>518</v>
      </c>
    </row>
    <row r="85" spans="1:10" s="1" customFormat="1" ht="30" customHeight="1">
      <c r="A85" s="224"/>
      <c r="B85" s="225"/>
      <c r="C85" s="17" t="s">
        <v>336</v>
      </c>
      <c r="D85" s="17" t="s">
        <v>337</v>
      </c>
      <c r="E85" s="17" t="s">
        <v>420</v>
      </c>
      <c r="F85" s="17" t="s">
        <v>366</v>
      </c>
      <c r="G85" s="17" t="s">
        <v>519</v>
      </c>
      <c r="H85" s="17" t="s">
        <v>377</v>
      </c>
      <c r="I85" s="17" t="s">
        <v>342</v>
      </c>
      <c r="J85" s="17" t="s">
        <v>420</v>
      </c>
    </row>
    <row r="86" spans="1:10" s="1" customFormat="1" ht="30" customHeight="1">
      <c r="A86" s="224"/>
      <c r="B86" s="225"/>
      <c r="C86" s="17" t="s">
        <v>336</v>
      </c>
      <c r="D86" s="17" t="s">
        <v>344</v>
      </c>
      <c r="E86" s="17" t="s">
        <v>408</v>
      </c>
      <c r="F86" s="17" t="s">
        <v>366</v>
      </c>
      <c r="G86" s="17" t="s">
        <v>356</v>
      </c>
      <c r="H86" s="17" t="s">
        <v>347</v>
      </c>
      <c r="I86" s="17" t="s">
        <v>342</v>
      </c>
      <c r="J86" s="17" t="s">
        <v>520</v>
      </c>
    </row>
    <row r="87" spans="1:10" s="1" customFormat="1" ht="30" customHeight="1">
      <c r="A87" s="224"/>
      <c r="B87" s="225"/>
      <c r="C87" s="17" t="s">
        <v>336</v>
      </c>
      <c r="D87" s="17" t="s">
        <v>354</v>
      </c>
      <c r="E87" s="17" t="s">
        <v>521</v>
      </c>
      <c r="F87" s="17" t="s">
        <v>346</v>
      </c>
      <c r="G87" s="17" t="s">
        <v>93</v>
      </c>
      <c r="H87" s="17" t="s">
        <v>380</v>
      </c>
      <c r="I87" s="17" t="s">
        <v>342</v>
      </c>
      <c r="J87" s="17" t="s">
        <v>522</v>
      </c>
    </row>
    <row r="88" spans="1:10" s="1" customFormat="1" ht="30" customHeight="1">
      <c r="A88" s="224"/>
      <c r="B88" s="225"/>
      <c r="C88" s="17" t="s">
        <v>336</v>
      </c>
      <c r="D88" s="17" t="s">
        <v>387</v>
      </c>
      <c r="E88" s="17" t="s">
        <v>388</v>
      </c>
      <c r="F88" s="17" t="s">
        <v>366</v>
      </c>
      <c r="G88" s="17" t="s">
        <v>523</v>
      </c>
      <c r="H88" s="17" t="s">
        <v>390</v>
      </c>
      <c r="I88" s="17" t="s">
        <v>342</v>
      </c>
      <c r="J88" s="17" t="s">
        <v>518</v>
      </c>
    </row>
    <row r="89" spans="1:10" s="1" customFormat="1" ht="30" customHeight="1">
      <c r="A89" s="224"/>
      <c r="B89" s="225"/>
      <c r="C89" s="17" t="s">
        <v>358</v>
      </c>
      <c r="D89" s="17" t="s">
        <v>359</v>
      </c>
      <c r="E89" s="17" t="s">
        <v>524</v>
      </c>
      <c r="F89" s="17" t="s">
        <v>339</v>
      </c>
      <c r="G89" s="17" t="s">
        <v>91</v>
      </c>
      <c r="H89" s="17" t="s">
        <v>347</v>
      </c>
      <c r="I89" s="17" t="s">
        <v>342</v>
      </c>
      <c r="J89" s="17" t="s">
        <v>524</v>
      </c>
    </row>
    <row r="90" spans="1:10" s="1" customFormat="1" ht="30" customHeight="1">
      <c r="A90" s="224"/>
      <c r="B90" s="225"/>
      <c r="C90" s="17" t="s">
        <v>358</v>
      </c>
      <c r="D90" s="17" t="s">
        <v>364</v>
      </c>
      <c r="E90" s="17" t="s">
        <v>525</v>
      </c>
      <c r="F90" s="17" t="s">
        <v>339</v>
      </c>
      <c r="G90" s="17" t="s">
        <v>439</v>
      </c>
      <c r="H90" s="17" t="s">
        <v>347</v>
      </c>
      <c r="I90" s="17" t="s">
        <v>342</v>
      </c>
      <c r="J90" s="17" t="s">
        <v>525</v>
      </c>
    </row>
    <row r="91" spans="1:10" s="1" customFormat="1" ht="30" customHeight="1">
      <c r="A91" s="224"/>
      <c r="B91" s="225"/>
      <c r="C91" s="17" t="s">
        <v>370</v>
      </c>
      <c r="D91" s="17" t="s">
        <v>371</v>
      </c>
      <c r="E91" s="17" t="s">
        <v>526</v>
      </c>
      <c r="F91" s="17" t="s">
        <v>339</v>
      </c>
      <c r="G91" s="17" t="s">
        <v>527</v>
      </c>
      <c r="H91" s="17" t="s">
        <v>347</v>
      </c>
      <c r="I91" s="17" t="s">
        <v>342</v>
      </c>
      <c r="J91" s="17" t="s">
        <v>526</v>
      </c>
    </row>
    <row r="92" spans="1:10" s="1" customFormat="1" ht="30" customHeight="1">
      <c r="A92" s="224" t="s">
        <v>308</v>
      </c>
      <c r="B92" s="225" t="s">
        <v>528</v>
      </c>
      <c r="C92" s="17" t="s">
        <v>336</v>
      </c>
      <c r="D92" s="17" t="s">
        <v>337</v>
      </c>
      <c r="E92" s="17" t="s">
        <v>420</v>
      </c>
      <c r="F92" s="17" t="s">
        <v>366</v>
      </c>
      <c r="G92" s="17" t="s">
        <v>503</v>
      </c>
      <c r="H92" s="17" t="s">
        <v>377</v>
      </c>
      <c r="I92" s="17" t="s">
        <v>342</v>
      </c>
      <c r="J92" s="17" t="s">
        <v>529</v>
      </c>
    </row>
    <row r="93" spans="1:10" s="1" customFormat="1" ht="30" customHeight="1">
      <c r="A93" s="224"/>
      <c r="B93" s="225"/>
      <c r="C93" s="17" t="s">
        <v>336</v>
      </c>
      <c r="D93" s="17" t="s">
        <v>344</v>
      </c>
      <c r="E93" s="17" t="s">
        <v>530</v>
      </c>
      <c r="F93" s="17" t="s">
        <v>339</v>
      </c>
      <c r="G93" s="17" t="s">
        <v>356</v>
      </c>
      <c r="H93" s="17" t="s">
        <v>347</v>
      </c>
      <c r="I93" s="17" t="s">
        <v>342</v>
      </c>
      <c r="J93" s="17" t="s">
        <v>531</v>
      </c>
    </row>
    <row r="94" spans="1:10" s="1" customFormat="1" ht="30" customHeight="1">
      <c r="A94" s="224"/>
      <c r="B94" s="225"/>
      <c r="C94" s="17" t="s">
        <v>336</v>
      </c>
      <c r="D94" s="17" t="s">
        <v>354</v>
      </c>
      <c r="E94" s="17" t="s">
        <v>532</v>
      </c>
      <c r="F94" s="17" t="s">
        <v>366</v>
      </c>
      <c r="G94" s="17" t="s">
        <v>82</v>
      </c>
      <c r="H94" s="17" t="s">
        <v>368</v>
      </c>
      <c r="I94" s="17" t="s">
        <v>342</v>
      </c>
      <c r="J94" s="17" t="s">
        <v>533</v>
      </c>
    </row>
    <row r="95" spans="1:10" s="1" customFormat="1" ht="30" customHeight="1">
      <c r="A95" s="224"/>
      <c r="B95" s="225"/>
      <c r="C95" s="17" t="s">
        <v>336</v>
      </c>
      <c r="D95" s="17" t="s">
        <v>387</v>
      </c>
      <c r="E95" s="17" t="s">
        <v>388</v>
      </c>
      <c r="F95" s="17" t="s">
        <v>366</v>
      </c>
      <c r="G95" s="17" t="s">
        <v>534</v>
      </c>
      <c r="H95" s="17" t="s">
        <v>390</v>
      </c>
      <c r="I95" s="17" t="s">
        <v>342</v>
      </c>
      <c r="J95" s="17" t="s">
        <v>535</v>
      </c>
    </row>
    <row r="96" spans="1:10" s="1" customFormat="1" ht="30" customHeight="1">
      <c r="A96" s="224"/>
      <c r="B96" s="225"/>
      <c r="C96" s="17" t="s">
        <v>358</v>
      </c>
      <c r="D96" s="17" t="s">
        <v>359</v>
      </c>
      <c r="E96" s="17" t="s">
        <v>536</v>
      </c>
      <c r="F96" s="17" t="s">
        <v>339</v>
      </c>
      <c r="G96" s="17" t="s">
        <v>350</v>
      </c>
      <c r="H96" s="17" t="s">
        <v>347</v>
      </c>
      <c r="I96" s="17" t="s">
        <v>342</v>
      </c>
      <c r="J96" s="17" t="s">
        <v>537</v>
      </c>
    </row>
    <row r="97" spans="1:10" s="1" customFormat="1" ht="30" customHeight="1">
      <c r="A97" s="224"/>
      <c r="B97" s="225"/>
      <c r="C97" s="17" t="s">
        <v>370</v>
      </c>
      <c r="D97" s="17" t="s">
        <v>371</v>
      </c>
      <c r="E97" s="17" t="s">
        <v>538</v>
      </c>
      <c r="F97" s="17" t="s">
        <v>339</v>
      </c>
      <c r="G97" s="17" t="s">
        <v>539</v>
      </c>
      <c r="H97" s="17" t="s">
        <v>347</v>
      </c>
      <c r="I97" s="17" t="s">
        <v>342</v>
      </c>
      <c r="J97" s="17" t="s">
        <v>537</v>
      </c>
    </row>
    <row r="98" spans="1:10" s="1" customFormat="1" ht="30" customHeight="1">
      <c r="A98" s="224" t="s">
        <v>318</v>
      </c>
      <c r="B98" s="225" t="s">
        <v>540</v>
      </c>
      <c r="C98" s="17" t="s">
        <v>336</v>
      </c>
      <c r="D98" s="17" t="s">
        <v>337</v>
      </c>
      <c r="E98" s="17" t="s">
        <v>541</v>
      </c>
      <c r="F98" s="17" t="s">
        <v>339</v>
      </c>
      <c r="G98" s="17" t="s">
        <v>404</v>
      </c>
      <c r="H98" s="17" t="s">
        <v>377</v>
      </c>
      <c r="I98" s="17" t="s">
        <v>342</v>
      </c>
      <c r="J98" s="17" t="s">
        <v>529</v>
      </c>
    </row>
    <row r="99" spans="1:10" s="1" customFormat="1" ht="30" customHeight="1">
      <c r="A99" s="224"/>
      <c r="B99" s="225"/>
      <c r="C99" s="17" t="s">
        <v>336</v>
      </c>
      <c r="D99" s="17" t="s">
        <v>344</v>
      </c>
      <c r="E99" s="17" t="s">
        <v>542</v>
      </c>
      <c r="F99" s="17" t="s">
        <v>366</v>
      </c>
      <c r="G99" s="17" t="s">
        <v>356</v>
      </c>
      <c r="H99" s="17" t="s">
        <v>347</v>
      </c>
      <c r="I99" s="17" t="s">
        <v>342</v>
      </c>
      <c r="J99" s="17" t="s">
        <v>531</v>
      </c>
    </row>
    <row r="100" spans="1:10" s="1" customFormat="1" ht="30" customHeight="1">
      <c r="A100" s="224"/>
      <c r="B100" s="225"/>
      <c r="C100" s="17" t="s">
        <v>336</v>
      </c>
      <c r="D100" s="17" t="s">
        <v>354</v>
      </c>
      <c r="E100" s="17" t="s">
        <v>532</v>
      </c>
      <c r="F100" s="17" t="s">
        <v>366</v>
      </c>
      <c r="G100" s="17" t="s">
        <v>86</v>
      </c>
      <c r="H100" s="17" t="s">
        <v>380</v>
      </c>
      <c r="I100" s="17" t="s">
        <v>342</v>
      </c>
      <c r="J100" s="17" t="s">
        <v>449</v>
      </c>
    </row>
    <row r="101" spans="1:10" s="1" customFormat="1" ht="30" customHeight="1">
      <c r="A101" s="224"/>
      <c r="B101" s="225"/>
      <c r="C101" s="17" t="s">
        <v>358</v>
      </c>
      <c r="D101" s="17" t="s">
        <v>359</v>
      </c>
      <c r="E101" s="17" t="s">
        <v>457</v>
      </c>
      <c r="F101" s="17" t="s">
        <v>339</v>
      </c>
      <c r="G101" s="17" t="s">
        <v>350</v>
      </c>
      <c r="H101" s="17" t="s">
        <v>347</v>
      </c>
      <c r="I101" s="17" t="s">
        <v>342</v>
      </c>
      <c r="J101" s="17" t="s">
        <v>458</v>
      </c>
    </row>
    <row r="102" spans="1:10" s="1" customFormat="1" ht="30" customHeight="1">
      <c r="A102" s="224"/>
      <c r="B102" s="225"/>
      <c r="C102" s="17" t="s">
        <v>370</v>
      </c>
      <c r="D102" s="17" t="s">
        <v>371</v>
      </c>
      <c r="E102" s="17" t="s">
        <v>418</v>
      </c>
      <c r="F102" s="17" t="s">
        <v>339</v>
      </c>
      <c r="G102" s="17" t="s">
        <v>539</v>
      </c>
      <c r="H102" s="17" t="s">
        <v>347</v>
      </c>
      <c r="I102" s="17" t="s">
        <v>342</v>
      </c>
      <c r="J102" s="17" t="s">
        <v>460</v>
      </c>
    </row>
    <row r="103" spans="1:10" s="1" customFormat="1" ht="30" customHeight="1">
      <c r="A103" s="224" t="s">
        <v>324</v>
      </c>
      <c r="B103" s="225" t="s">
        <v>543</v>
      </c>
      <c r="C103" s="17" t="s">
        <v>336</v>
      </c>
      <c r="D103" s="17" t="s">
        <v>337</v>
      </c>
      <c r="E103" s="17" t="s">
        <v>544</v>
      </c>
      <c r="F103" s="17" t="s">
        <v>366</v>
      </c>
      <c r="G103" s="17" t="s">
        <v>545</v>
      </c>
      <c r="H103" s="17" t="s">
        <v>377</v>
      </c>
      <c r="I103" s="17" t="s">
        <v>342</v>
      </c>
      <c r="J103" s="17" t="s">
        <v>546</v>
      </c>
    </row>
    <row r="104" spans="1:10" s="1" customFormat="1" ht="30" customHeight="1">
      <c r="A104" s="224"/>
      <c r="B104" s="225"/>
      <c r="C104" s="17" t="s">
        <v>336</v>
      </c>
      <c r="D104" s="17" t="s">
        <v>344</v>
      </c>
      <c r="E104" s="17" t="s">
        <v>547</v>
      </c>
      <c r="F104" s="17" t="s">
        <v>366</v>
      </c>
      <c r="G104" s="17" t="s">
        <v>356</v>
      </c>
      <c r="H104" s="17" t="s">
        <v>347</v>
      </c>
      <c r="I104" s="17" t="s">
        <v>342</v>
      </c>
      <c r="J104" s="17" t="s">
        <v>548</v>
      </c>
    </row>
    <row r="105" spans="1:10" s="1" customFormat="1" ht="30" customHeight="1">
      <c r="A105" s="224"/>
      <c r="B105" s="225"/>
      <c r="C105" s="17" t="s">
        <v>336</v>
      </c>
      <c r="D105" s="17" t="s">
        <v>354</v>
      </c>
      <c r="E105" s="17" t="s">
        <v>549</v>
      </c>
      <c r="F105" s="17" t="s">
        <v>366</v>
      </c>
      <c r="G105" s="17" t="s">
        <v>93</v>
      </c>
      <c r="H105" s="17" t="s">
        <v>380</v>
      </c>
      <c r="I105" s="17" t="s">
        <v>342</v>
      </c>
      <c r="J105" s="17" t="s">
        <v>548</v>
      </c>
    </row>
    <row r="106" spans="1:10" s="1" customFormat="1" ht="30" customHeight="1">
      <c r="A106" s="224"/>
      <c r="B106" s="225"/>
      <c r="C106" s="17" t="s">
        <v>358</v>
      </c>
      <c r="D106" s="17" t="s">
        <v>359</v>
      </c>
      <c r="E106" s="17" t="s">
        <v>550</v>
      </c>
      <c r="F106" s="17" t="s">
        <v>339</v>
      </c>
      <c r="G106" s="17" t="s">
        <v>551</v>
      </c>
      <c r="H106" s="17" t="s">
        <v>552</v>
      </c>
      <c r="I106" s="17" t="s">
        <v>342</v>
      </c>
      <c r="J106" s="17" t="s">
        <v>553</v>
      </c>
    </row>
    <row r="107" spans="1:10" s="1" customFormat="1" ht="30" customHeight="1">
      <c r="A107" s="224"/>
      <c r="B107" s="225"/>
      <c r="C107" s="17" t="s">
        <v>370</v>
      </c>
      <c r="D107" s="17" t="s">
        <v>371</v>
      </c>
      <c r="E107" s="17" t="s">
        <v>554</v>
      </c>
      <c r="F107" s="17" t="s">
        <v>366</v>
      </c>
      <c r="G107" s="17" t="s">
        <v>350</v>
      </c>
      <c r="H107" s="17" t="s">
        <v>347</v>
      </c>
      <c r="I107" s="17" t="s">
        <v>342</v>
      </c>
      <c r="J107" s="17" t="s">
        <v>555</v>
      </c>
    </row>
  </sheetData>
  <mergeCells count="26">
    <mergeCell ref="A84:A91"/>
    <mergeCell ref="A92:A97"/>
    <mergeCell ref="A98:A102"/>
    <mergeCell ref="A103:A107"/>
    <mergeCell ref="B8:B16"/>
    <mergeCell ref="B17:B26"/>
    <mergeCell ref="B27:B37"/>
    <mergeCell ref="B38:B47"/>
    <mergeCell ref="B48:B55"/>
    <mergeCell ref="B56:B65"/>
    <mergeCell ref="B66:B73"/>
    <mergeCell ref="B74:B83"/>
    <mergeCell ref="B84:B91"/>
    <mergeCell ref="B92:B97"/>
    <mergeCell ref="B98:B102"/>
    <mergeCell ref="B103:B107"/>
    <mergeCell ref="A38:A47"/>
    <mergeCell ref="A48:A55"/>
    <mergeCell ref="A56:A65"/>
    <mergeCell ref="A66:A73"/>
    <mergeCell ref="A74:A83"/>
    <mergeCell ref="A3:J3"/>
    <mergeCell ref="A4:H4"/>
    <mergeCell ref="A8:A16"/>
    <mergeCell ref="A17:A26"/>
    <mergeCell ref="A27:A37"/>
  </mergeCells>
  <phoneticPr fontId="19" type="noConversion"/>
  <printOptions horizontalCentered="1"/>
  <pageMargins left="0.96" right="0.96" top="0.72" bottom="0.72" header="0" footer="0"/>
  <pageSetup paperSize="9" scale="2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17</vt:i4>
      </vt:variant>
    </vt:vector>
  </HeadingPairs>
  <TitlesOfParts>
    <vt:vector size="34"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'部门财务收支预算总表01-1'!Print_Titles</vt:lpstr>
      <vt:lpstr>'部门财政拨款收支预算总表02-1'!Print_Titles</vt:lpstr>
      <vt:lpstr>部门基本支出预算表04!Print_Titles</vt:lpstr>
      <vt:lpstr>'部门收入预算表01-2'!Print_Titles</vt:lpstr>
      <vt:lpstr>'部门项目支出绩效目标表05-2'!Print_Titles</vt:lpstr>
      <vt:lpstr>'部门项目支出预算表05-1'!Print_Titles</vt:lpstr>
      <vt:lpstr>部门项目中期规划预算表12!Print_Titles</vt:lpstr>
      <vt:lpstr>部门政府采购预算表07!Print_Titles</vt:lpstr>
      <vt:lpstr>部门政府购买服务预算表08!Print_Titles</vt:lpstr>
      <vt:lpstr>部门政府性基金预算支出预算表06!Print_Titles</vt:lpstr>
      <vt:lpstr>'部门支出预算表01-3'!Print_Titles</vt:lpstr>
      <vt:lpstr>'对下转移支付绩效目标表09-2'!Print_Titles</vt:lpstr>
      <vt:lpstr>'对下转移支付预算表09-1'!Print_Titles</vt:lpstr>
      <vt:lpstr>上级转移支付补助项目支出预算表11!Print_Titles</vt:lpstr>
      <vt:lpstr>新增资产配置表10!Print_Titles</vt:lpstr>
      <vt:lpstr>一般公共预算“三公”经费支出预算表03!Print_Titles</vt:lpstr>
      <vt:lpstr>'一般公共预算支出预算表02-2'!Print_Titles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2025-02-06T07:09:00Z</dcterms:created>
  <dcterms:modified xsi:type="dcterms:W3CDTF">2025-05-20T06:15:04Z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A3B3D74C9D224D779888F48F568559B2_13</vt:lpwstr>
  </property>
  <property fmtid="{D5CDD505-2E9C-101B-9397-08002B2CF9AE}" pid="3" name="KSOProductBuildVer">
    <vt:lpwstr>2052-12.1.0.21171</vt:lpwstr>
  </property>
</Properties>
</file>