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7945" windowHeight="12255" tabRatio="89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3">'对下转移支付绩效目标表09-2'!$A:$A,'对下转移支付绩效目标表09-2'!$1:$1</definedName>
    <definedName name="_xlnm.Print_Titles" localSheetId="12">'对下转移支付预算表09-1'!$A:$A,'对下转移支付预算表09-1'!$1:$1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14">新增资产配置表10!$A:$A,新增资产配置表10!$1:$1</definedName>
    <definedName name="_xlnm.Print_Titles" localSheetId="5">一般公共预算“三公”经费支出预算表03!$A:$A,一般公共预算“三公”经费支出预算表03!$1:$1</definedName>
    <definedName name="_xlnm.Print_Titles" localSheetId="4">'一般公共预算支出预算表02-2'!$A:$A,'一般公共预算支出预算表02-2'!$1:$5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7" l="1"/>
  <c r="F6" i="17"/>
  <c r="E6" i="17"/>
  <c r="A3" i="17"/>
  <c r="A3" i="16"/>
  <c r="A3" i="15"/>
  <c r="A3" i="14"/>
  <c r="A3" i="13"/>
  <c r="A3" i="12"/>
  <c r="J13" i="11"/>
  <c r="I13" i="11"/>
  <c r="H13" i="11"/>
  <c r="A3" i="11"/>
  <c r="A3" i="10"/>
  <c r="A3" i="9"/>
  <c r="A3" i="8"/>
  <c r="A3" i="7"/>
  <c r="A3" i="6"/>
  <c r="A3" i="5"/>
  <c r="A3" i="4"/>
  <c r="A3" i="3"/>
  <c r="A3" i="2"/>
  <c r="A3" i="1"/>
</calcChain>
</file>

<file path=xl/sharedStrings.xml><?xml version="1.0" encoding="utf-8"?>
<sst xmlns="http://schemas.openxmlformats.org/spreadsheetml/2006/main" count="1241" uniqueCount="461">
  <si>
    <t>预算01-1表</t>
  </si>
  <si>
    <t>单位名称：昆明市西山区春苑幼儿园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</si>
  <si>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</si>
  <si>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</si>
  <si>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</si>
  <si>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</si>
  <si>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</si>
  <si>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</si>
  <si>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</si>
  <si>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</si>
  <si>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</si>
  <si>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</si>
  <si>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</si>
  <si>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</si>
  <si>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</si>
  <si>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</si>
  <si>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</si>
  <si>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</si>
  <si>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</si>
  <si>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</si>
  <si>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</si>
  <si>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</si>
  <si>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</si>
  <si>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</si>
  <si>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</si>
  <si>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</si>
  <si>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</si>
  <si>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</si>
  <si>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</si>
  <si>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</si>
  <si>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</si>
  <si>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</si>
  <si>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</si>
  <si>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</si>
  <si>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</si>
  <si>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</si>
  <si>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</si>
  <si>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</si>
  <si>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</si>
  <si>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</si>
  <si>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</si>
  <si>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</si>
  <si>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</si>
  <si>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</si>
  <si>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</si>
  <si>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</si>
  <si>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</si>
  <si>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</si>
  <si>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</si>
  <si>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</si>
  <si>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</si>
  <si>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</si>
  <si>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</si>
  <si>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</si>
  <si>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</si>
  <si>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</si>
  <si>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</si>
  <si>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</si>
  <si>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</si>
  <si>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</si>
  <si>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</si>
  <si>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</si>
  <si>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</si>
  <si>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</si>
  <si>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</si>
  <si>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</si>
  <si>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</si>
  <si>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</si>
  <si>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</si>
  <si>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</si>
  <si>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昆明市西山区春苑幼儿园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</si>
  <si>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</si>
  <si>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</si>
  <si>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</si>
  <si>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</si>
  <si>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</si>
  <si>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</si>
  <si>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</si>
  <si>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</si>
  <si>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</si>
  <si>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</si>
  <si>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</si>
  <si>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</si>
  <si>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</si>
  <si>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</si>
  <si>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</si>
  <si>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</si>
  <si>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</si>
  <si>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</si>
  <si>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</si>
  <si>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</si>
  <si>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</si>
  <si>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</si>
  <si>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</si>
  <si>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</si>
  <si>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</si>
  <si>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</si>
  <si>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</si>
  <si>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</si>
  <si>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</si>
  <si>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2050201</t>
  </si>
  <si>
    <t>学前教育</t>
  </si>
  <si>
    <t>20509</t>
  </si>
  <si>
    <t>教育费附加安排的支出</t>
  </si>
  <si>
    <t>2050999</t>
  </si>
  <si>
    <t>其他教育费附加安排的支出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</si>
  <si>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</si>
  <si>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</si>
  <si>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</si>
  <si>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</si>
  <si>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</si>
  <si>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</si>
  <si>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2080599</t>
  </si>
  <si>
    <t>其他行政事业单位养老支出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</si>
  <si>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</si>
  <si>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</si>
  <si>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</si>
  <si>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</si>
  <si>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</si>
  <si>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</si>
  <si>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</si>
  <si>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</si>
  <si>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</si>
  <si>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</si>
  <si>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</si>
  <si>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</si>
  <si>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</si>
  <si>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</si>
  <si>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</si>
  <si>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</si>
  <si>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</si>
  <si>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</si>
  <si>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</si>
  <si>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</si>
  <si>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</si>
  <si>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</si>
  <si>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</si>
  <si>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</si>
  <si>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</si>
  <si>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</si>
  <si>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</si>
  <si>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</si>
  <si>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</si>
  <si>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</si>
  <si>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</si>
  <si>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</si>
  <si>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</si>
  <si>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</si>
  <si>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</si>
  <si>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</si>
  <si>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</si>
  <si>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</si>
  <si>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</si>
  <si>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</si>
  <si>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</si>
  <si>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</si>
  <si>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</si>
  <si>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</si>
  <si>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</si>
  <si>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</si>
  <si>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</si>
  <si>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</si>
  <si>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</si>
  <si>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</si>
  <si>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</si>
  <si>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</si>
  <si>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</si>
  <si>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</si>
  <si>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</si>
  <si>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</si>
  <si>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</si>
  <si>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</si>
  <si>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</si>
  <si>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</si>
  <si>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</si>
  <si>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</si>
  <si>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</si>
  <si>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</si>
  <si>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</si>
  <si>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</si>
  <si>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</si>
  <si>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</si>
  <si>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</si>
  <si>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</si>
  <si>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</si>
  <si>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</si>
  <si>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</si>
  <si>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</si>
  <si>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</si>
  <si>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</si>
  <si>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</si>
  <si>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</si>
  <si>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</si>
  <si>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</si>
  <si>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</si>
  <si>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西山区教育体育局</t>
  </si>
  <si>
    <t>530112210000000005009</t>
  </si>
  <si>
    <t>一般公用经费支出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</si>
  <si>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</si>
  <si>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</si>
  <si>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</si>
  <si>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</si>
  <si>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</si>
  <si>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</si>
  <si>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</si>
  <si>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</si>
  <si>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30213</t>
  </si>
  <si>
    <t>维修（护）费</t>
  </si>
  <si>
    <t>30216</t>
  </si>
  <si>
    <t>培训费</t>
  </si>
  <si>
    <t>30229</t>
  </si>
  <si>
    <t>福利费</t>
  </si>
  <si>
    <t>530112251100003711523</t>
  </si>
  <si>
    <t>离退休人员支出</t>
  </si>
  <si>
    <t>30305</t>
  </si>
  <si>
    <t>生活补助</t>
  </si>
  <si>
    <t>530112231100001439869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</si>
  <si>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</si>
  <si>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</si>
  <si>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</si>
  <si>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</si>
  <si>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</si>
  <si>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</si>
  <si>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</si>
  <si>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</si>
  <si>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</si>
  <si>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其他公用经费支出</t>
  </si>
  <si>
    <t>530112210000000005006</t>
  </si>
  <si>
    <t>30113</t>
  </si>
  <si>
    <t>530112251100003700878</t>
  </si>
  <si>
    <t>残疾人保障金</t>
  </si>
  <si>
    <t>30299</t>
  </si>
  <si>
    <t>其他商品和服务支出</t>
  </si>
  <si>
    <t>530112251100003711524</t>
  </si>
  <si>
    <t>离退休人员福利费</t>
  </si>
  <si>
    <t>530112210000000005005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</si>
  <si>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</si>
  <si>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</si>
  <si>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</si>
  <si>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</si>
  <si>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</si>
  <si>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</si>
  <si>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</si>
  <si>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</si>
  <si>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</si>
  <si>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530112241100002271552</t>
  </si>
  <si>
    <t>编外聘用人员支出</t>
  </si>
  <si>
    <t>30199</t>
  </si>
  <si>
    <t>其他工资福利支出</t>
  </si>
  <si>
    <t>530112210000000005008</t>
  </si>
  <si>
    <t>工会经费</t>
  </si>
  <si>
    <t>30228</t>
  </si>
  <si>
    <t>事业人员绩效奖励</t>
  </si>
  <si>
    <t>合     计</t>
  </si>
  <si>
    <t>预算05-1表</t>
  </si>
  <si>
    <t>单位名称:昆明市西山区春苑幼儿园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</si>
  <si>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</si>
  <si>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</si>
  <si>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</si>
  <si>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</si>
  <si>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</si>
  <si>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</si>
  <si>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</si>
  <si>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530112241100003110104</t>
  </si>
  <si>
    <t>西山区新办幼儿园开办费补助专项经费</t>
  </si>
  <si>
    <t>30209</t>
  </si>
  <si>
    <t>物业管理费</t>
  </si>
  <si>
    <t>30227</t>
  </si>
  <si>
    <t>委托业务费</t>
  </si>
  <si>
    <t>530112251100003728947</t>
  </si>
  <si>
    <t>西山区校园人防建设项目经费</t>
  </si>
  <si>
    <t>530112251100003740993</t>
  </si>
  <si>
    <t>春苑幼儿园运转补助经费</t>
  </si>
  <si>
    <t>530112251100003748216</t>
  </si>
  <si>
    <t>李励学前教育工作室工作经费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</si>
  <si>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</si>
  <si>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</si>
  <si>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</si>
  <si>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</si>
  <si>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</si>
  <si>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</si>
  <si>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</si>
  <si>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</si>
  <si>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</si>
  <si>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</si>
  <si>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名师工作室教师在任期内的研训工作中，认真履行《管理办法》中的各项职责，刻苦钻研业务，积极进取，再接再厉，充分发挥名师工作室的示范引领和辐射作用，为教育高质量发展做出应有的贡献。</t>
  </si>
  <si>
    <t>产出指标</t>
  </si>
  <si>
    <t>数量指标</t>
  </si>
  <si>
    <t>名师工作室数量</t>
  </si>
  <si>
    <t>=</t>
  </si>
  <si>
    <t>1.00</t>
  </si>
  <si>
    <t>个</t>
  </si>
  <si>
    <t>定量指标</t>
  </si>
  <si>
    <t>反映区级名师工作室数量</t>
  </si>
  <si>
    <t>质量指标</t>
  </si>
  <si>
    <t>名师工作室的评选及考核工作完成率</t>
  </si>
  <si>
    <t>95</t>
  </si>
  <si>
    <t>%</t>
  </si>
  <si>
    <t>定性指标</t>
  </si>
  <si>
    <t>反映名师工作室的评选及考核工作完成率</t>
  </si>
  <si>
    <t>成本指标</t>
  </si>
  <si>
    <t>经济成本指标</t>
  </si>
  <si>
    <t>50000</t>
  </si>
  <si>
    <t>元/个</t>
  </si>
  <si>
    <t>反映名师工作室补助标准</t>
  </si>
  <si>
    <t>效益指标</t>
  </si>
  <si>
    <t>8084955.4</t>
  </si>
  <si>
    <t>教育质量提升</t>
  </si>
  <si>
    <t>&gt;</t>
  </si>
  <si>
    <t>90</t>
  </si>
  <si>
    <t>带动工作室学员在课题研究，课堂教学组织等方面取得成绩。</t>
  </si>
  <si>
    <t>满意度指标</t>
  </si>
  <si>
    <t>服务对象满意度</t>
  </si>
  <si>
    <t>名师工作室成员满意度</t>
  </si>
  <si>
    <t>反映获补助受益对象的满意程度</t>
  </si>
  <si>
    <t>根据西山区教育体育局校园安全科指标核算，根据校园师生比测算保安人数，我园两个园区共需配备6名保安人员，每个园区3名保安值守。强化人防建设，建立业务素质过硬的保安队伍，消除校园安全隐患，构建和谐校园，为幼儿提供优质安全的校园环境，保障幼儿健康成长。</t>
  </si>
  <si>
    <t>补获对象数</t>
  </si>
  <si>
    <t>人</t>
  </si>
  <si>
    <t>反映补获对象数</t>
  </si>
  <si>
    <t>359574</t>
  </si>
  <si>
    <t>补获对象准确率</t>
  </si>
  <si>
    <t>100</t>
  </si>
  <si>
    <t>反映补获对象认定的准确性情况</t>
  </si>
  <si>
    <t>258547.48</t>
  </si>
  <si>
    <t>补获覆盖率</t>
  </si>
  <si>
    <t>时效指标</t>
  </si>
  <si>
    <t>发放及时率</t>
  </si>
  <si>
    <t>反映发放单位及时发放补助资金的情况</t>
  </si>
  <si>
    <t>328050</t>
  </si>
  <si>
    <t>元</t>
  </si>
  <si>
    <t>反映补助标准</t>
  </si>
  <si>
    <t>经济效益</t>
  </si>
  <si>
    <t>公办补助标准</t>
  </si>
  <si>
    <t>4050</t>
  </si>
  <si>
    <t>元/人*月</t>
  </si>
  <si>
    <t>社会效益</t>
  </si>
  <si>
    <t>服务人数</t>
  </si>
  <si>
    <t>500</t>
  </si>
  <si>
    <t>人次</t>
  </si>
  <si>
    <t>服务每个班幼儿</t>
  </si>
  <si>
    <t>收益对象满意度</t>
  </si>
  <si>
    <t>&gt;=</t>
  </si>
  <si>
    <t>为了全面贯彻党的教育方针，加快补齐教育短板，昆明市西山区春苑幼儿园教育集团春苑园区将于2024年9月开园招生。为保障幼儿园正常运转，故申请新办园开办费30万元，以确保开班办园各项工作的顺利开展。</t>
  </si>
  <si>
    <t>补助对象</t>
  </si>
  <si>
    <t>所</t>
  </si>
  <si>
    <t>新办幼儿园</t>
  </si>
  <si>
    <t>幼儿园办园规模</t>
  </si>
  <si>
    <t>班次</t>
  </si>
  <si>
    <t>小班、中班、大班各2个班。</t>
  </si>
  <si>
    <t>资金支付完成时间</t>
  </si>
  <si>
    <t>月</t>
  </si>
  <si>
    <t>2024年底前完成支付</t>
  </si>
  <si>
    <t>解决资金短缺问题</t>
  </si>
  <si>
    <t>新办幼儿园开办费补助专项经费，以保证幼儿园正常运转</t>
  </si>
  <si>
    <t>308316</t>
  </si>
  <si>
    <t>激发广大教师教书育人的社会责任感和荣誉感，解决所在片区孩子入园问题</t>
  </si>
  <si>
    <t>92</t>
  </si>
  <si>
    <t>稳定教师队伍，开展培训活动，激发教书育人责任感，荣誉感</t>
  </si>
  <si>
    <t>可持续影响</t>
  </si>
  <si>
    <t>提升教育教学水平和教育管理质量</t>
  </si>
  <si>
    <t>教育教学水平和教育管理质量有显著提高</t>
  </si>
  <si>
    <t>家长满意度</t>
  </si>
  <si>
    <t>家长调查问卷、家长座谈会了解家长满意程度</t>
  </si>
  <si>
    <t>我园秉承“用心教育，用爱养育”传统及温馨和谐的园风，先后荣获云南省督导评估优级单位、云南省语言文字规范化示范学校、云南省文明单位、昆明市平安校园、昆明市无吸烟先进单位、昆明市节水型单位、昆明市绿色学校、昆明市餐饮服务食品安全量化分级管理A级单位、消防安全“四个能力”建设达标单位。我园实施学龄前幼儿保育和教育，促进基础教育发展。
  主要工作如下：
1.认真贯彻执行党和国家的教育方针政策、法律法规及《幼儿园纲要》、《幼儿园工作规程》等；坚持正确的办园方向，制订幼儿园发展的目标和措施，并组织实施。
2.贯彻执行国家幼儿园课程标准，坚持保育和教育相结合，遵循幼儿身心发展的规律、年龄特点、个体差异等，对幼儿实施体、智、德、美诸方面全面发展的教育，促进幼儿身心和谐发展。
3.整体支出控制在预算内。
4.各部门完成年度整体绩效目标。
5.发挥幼儿园对社会的教育影响力。</t>
  </si>
  <si>
    <t>保证班级教育教学正常运转班级数</t>
  </si>
  <si>
    <t>17</t>
  </si>
  <si>
    <t>幼儿园班级17个</t>
  </si>
  <si>
    <t>聘任制教师经费</t>
  </si>
  <si>
    <t>750000</t>
  </si>
  <si>
    <t>聘任制教师20204年经费核算，人均一年75000元</t>
  </si>
  <si>
    <t>安排教职工培训 次数</t>
  </si>
  <si>
    <t>672</t>
  </si>
  <si>
    <t>2024年计划安排教职工培训次数</t>
  </si>
  <si>
    <t>安排幼儿春秋游活动、六一活动节、冬运会次数</t>
  </si>
  <si>
    <t>次</t>
  </si>
  <si>
    <t>安排幼儿 春秋游活动、六一活动、冬运会4次</t>
  </si>
  <si>
    <t>培训人员合格率</t>
  </si>
  <si>
    <t>培训参训人数必须保证全部合格</t>
  </si>
  <si>
    <t>9011392.88</t>
  </si>
  <si>
    <t>培训出勤率</t>
  </si>
  <si>
    <t>98</t>
  </si>
  <si>
    <t>培训参训人数至少保证95%人员参加</t>
  </si>
  <si>
    <t>培训参训率</t>
  </si>
  <si>
    <t>保证幼儿班级数</t>
  </si>
  <si>
    <t>2024年幼儿园班级数</t>
  </si>
  <si>
    <t>教育局安排聘任制教师经费达标率</t>
  </si>
  <si>
    <t>人员工资是否及时发放</t>
  </si>
  <si>
    <t>保障教育教学正常运转资金到位率</t>
  </si>
  <si>
    <t>相关资金及时、按需、合规行成支付</t>
  </si>
  <si>
    <t>幼儿入园率</t>
  </si>
  <si>
    <t>根据2024年幼儿入园率进行测算</t>
  </si>
  <si>
    <t>完成时间</t>
  </si>
  <si>
    <t>&lt;=</t>
  </si>
  <si>
    <t>2024年12月</t>
  </si>
  <si>
    <t>年</t>
  </si>
  <si>
    <t>按时完成指标</t>
  </si>
  <si>
    <t>幼儿园教育教学保质保量</t>
  </si>
  <si>
    <t>根据幼儿身心特点开展各项活动</t>
  </si>
  <si>
    <t>学期末家长问卷调查满意度</t>
  </si>
  <si>
    <t>利用家委会、伙管会、家长会问卷调查家长对幼儿园办园的满意度</t>
  </si>
  <si>
    <t>社会问卷调查满意度</t>
  </si>
  <si>
    <t>面向社区、上级教育部门进行问卷调查幼儿园办园质量水平</t>
  </si>
  <si>
    <t>教职工对办园满意度问卷调查</t>
  </si>
  <si>
    <t>面向全园教职工进行办园满意度问卷调查</t>
  </si>
  <si>
    <t>预算06表</t>
  </si>
  <si>
    <t>政府性基金预算支出预算表</t>
  </si>
  <si>
    <t>单位名称：昆明市发展和改革委员会</t>
  </si>
  <si>
    <t>政府性基金预算支出</t>
  </si>
  <si>
    <t>2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</si>
  <si>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</si>
  <si>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</si>
  <si>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</si>
  <si>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</si>
  <si>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</si>
  <si>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</si>
  <si>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</si>
  <si>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</si>
  <si>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</si>
  <si>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</si>
  <si>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</si>
  <si>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昆明市西山区教育体育局</t>
  </si>
  <si>
    <t>保安服务</t>
  </si>
  <si>
    <t>项</t>
  </si>
  <si>
    <t>餐饮服务</t>
  </si>
  <si>
    <t>复印纸</t>
  </si>
  <si>
    <t>箱</t>
  </si>
  <si>
    <t>物业管理服务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</si>
  <si>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</si>
  <si>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</si>
  <si>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</si>
  <si>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</si>
  <si>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</si>
  <si>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</si>
  <si>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</si>
  <si>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</si>
  <si>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</si>
  <si>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</si>
  <si>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</si>
  <si>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</si>
  <si>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</si>
  <si>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</si>
  <si>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</si>
  <si>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</si>
  <si>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</si>
  <si>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</si>
  <si>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</si>
  <si>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</si>
  <si>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昆明市西山区春苑幼儿园无新增资产配置相关内容，该表以空表进行公开。</t>
  </si>
  <si>
    <t>预算11表</t>
  </si>
  <si>
    <t>上级补助</t>
  </si>
  <si>
    <t>昆明市西山区春苑幼儿园无上级转移支付补助项目预算相关内容，该表以空表进行公开。</t>
  </si>
  <si>
    <t>预算12表</t>
  </si>
  <si>
    <t>项目级次</t>
  </si>
  <si>
    <t>311 专项业务类</t>
  </si>
  <si>
    <t>本级</t>
  </si>
  <si>
    <t/>
  </si>
  <si>
    <r>
      <t>昆明市西山区春苑幼儿园2</t>
    </r>
    <r>
      <rPr>
        <sz val="11"/>
        <color theme="1"/>
        <rFont val="宋体"/>
        <family val="3"/>
        <charset val="134"/>
        <scheme val="minor"/>
      </rPr>
      <t>025年</t>
    </r>
    <r>
      <rPr>
        <sz val="11"/>
        <color theme="1"/>
        <rFont val="宋体"/>
        <charset val="134"/>
        <scheme val="minor"/>
      </rPr>
      <t>无一般公共预算“三公”经费支出预算相关内容，该表以空表进行公开。</t>
    </r>
    <phoneticPr fontId="17" type="noConversion"/>
  </si>
  <si>
    <r>
      <t>昆明市西山区春苑幼儿园2</t>
    </r>
    <r>
      <rPr>
        <sz val="11"/>
        <color theme="1"/>
        <rFont val="宋体"/>
        <family val="3"/>
        <charset val="134"/>
        <scheme val="minor"/>
      </rPr>
      <t>025年</t>
    </r>
    <r>
      <rPr>
        <sz val="11"/>
        <color theme="1"/>
        <rFont val="宋体"/>
        <charset val="134"/>
        <scheme val="minor"/>
      </rPr>
      <t>无政府性基金预算支出相关内容，该表以空表进行公开。</t>
    </r>
    <phoneticPr fontId="17" type="noConversion"/>
  </si>
  <si>
    <r>
      <t>昆明市西山区春苑幼儿园2</t>
    </r>
    <r>
      <rPr>
        <sz val="11"/>
        <color theme="1"/>
        <rFont val="宋体"/>
        <family val="3"/>
        <charset val="134"/>
        <scheme val="minor"/>
      </rPr>
      <t>025年无</t>
    </r>
    <r>
      <rPr>
        <sz val="11"/>
        <color theme="1"/>
        <rFont val="宋体"/>
        <charset val="134"/>
        <scheme val="minor"/>
      </rPr>
      <t>政府购买服务预算相关内容，该表以空表进行公开。</t>
    </r>
    <phoneticPr fontId="17" type="noConversion"/>
  </si>
  <si>
    <r>
      <t>昆明市西山区春苑幼儿园2</t>
    </r>
    <r>
      <rPr>
        <sz val="11"/>
        <color theme="1"/>
        <rFont val="宋体"/>
        <family val="3"/>
        <charset val="134"/>
        <scheme val="minor"/>
      </rPr>
      <t>025年无</t>
    </r>
    <r>
      <rPr>
        <sz val="11"/>
        <color theme="1"/>
        <rFont val="宋体"/>
        <charset val="134"/>
        <scheme val="minor"/>
      </rPr>
      <t>对下转移支付</t>
    </r>
    <r>
      <rPr>
        <sz val="11"/>
        <color theme="1"/>
        <rFont val="宋体"/>
        <family val="3"/>
        <charset val="134"/>
        <scheme val="minor"/>
      </rPr>
      <t>预算</t>
    </r>
    <r>
      <rPr>
        <sz val="11"/>
        <color theme="1"/>
        <rFont val="宋体"/>
        <charset val="134"/>
        <scheme val="minor"/>
      </rPr>
      <t>，该表以空表进行公开。</t>
    </r>
    <phoneticPr fontId="17" type="noConversion"/>
  </si>
  <si>
    <r>
      <t>昆明市西山区春苑幼儿园2</t>
    </r>
    <r>
      <rPr>
        <sz val="11"/>
        <color theme="1"/>
        <rFont val="宋体"/>
        <family val="3"/>
        <charset val="134"/>
        <scheme val="minor"/>
      </rPr>
      <t>025年</t>
    </r>
    <r>
      <rPr>
        <sz val="11"/>
        <color theme="1"/>
        <rFont val="宋体"/>
        <charset val="134"/>
        <scheme val="minor"/>
      </rPr>
      <t>无对下转移支付</t>
    </r>
    <r>
      <rPr>
        <sz val="11"/>
        <color theme="1"/>
        <rFont val="宋体"/>
        <family val="3"/>
        <charset val="134"/>
        <scheme val="minor"/>
      </rPr>
      <t>预算</t>
    </r>
    <r>
      <rPr>
        <sz val="11"/>
        <color theme="1"/>
        <rFont val="宋体"/>
        <charset val="134"/>
        <scheme val="minor"/>
      </rPr>
      <t>，该表以空表进行公开。</t>
    </r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</si>
</sst>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78" formatCode="yyyy/mm/dd"/>
    <numFmt numFmtId="179" formatCode="yyyy/mm/dd\ hh:mm:ss"/>
    <numFmt numFmtId="180" formatCode="#,##0;\-#,##0;;@"/>
    <numFmt numFmtId="181" formatCode="#,##0.00;\-#,##0.00;;@"/>
    <numFmt numFmtId="182" formatCode="hh:mm:ss"/>
  </numFmts>
  <fonts count="19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family val="2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.75"/>
      <color rgb="FF242B39"/>
      <name val="Helvetica"/>
      <family val="2"/>
    </font>
    <font>
      <sz val="9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9">
    <xf numFmtId="0" fontId="0" fillId="0" borderId="0"/>
    <xf numFmtId="178" fontId="12" fillId="0" borderId="7">
      <alignment horizontal="right" vertical="center"/>
    </xf>
    <xf numFmtId="179" fontId="12" fillId="0" borderId="7">
      <alignment horizontal="right" vertical="center"/>
    </xf>
    <xf numFmtId="180" fontId="12" fillId="0" borderId="7">
      <alignment horizontal="right" vertical="center"/>
    </xf>
    <xf numFmtId="181" fontId="12" fillId="0" borderId="7">
      <alignment horizontal="right" vertical="center"/>
    </xf>
    <xf numFmtId="181" fontId="12" fillId="0" borderId="7">
      <alignment horizontal="right" vertical="center"/>
    </xf>
    <xf numFmtId="10" fontId="12" fillId="0" borderId="7">
      <alignment horizontal="right" vertical="center"/>
    </xf>
    <xf numFmtId="49" fontId="12" fillId="0" borderId="7">
      <alignment horizontal="left" vertical="center" wrapText="1"/>
    </xf>
    <xf numFmtId="182" fontId="12" fillId="0" borderId="7">
      <alignment horizontal="right" vertical="center"/>
    </xf>
  </cellStyleXfs>
  <cellXfs count="274"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/>
    <xf numFmtId="0" fontId="2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81" fontId="5" fillId="0" borderId="7" xfId="4" applyFont="1" applyFill="1" applyAlignment="1">
      <alignment horizontal="left" vertical="center"/>
    </xf>
    <xf numFmtId="181" fontId="5" fillId="0" borderId="7" xfId="4" applyFont="1" applyFill="1">
      <alignment horizontal="right" vertical="center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181" fontId="5" fillId="0" borderId="7" xfId="0" applyNumberFormat="1" applyFont="1" applyFill="1" applyBorder="1" applyAlignment="1">
      <alignment horizontal="right" vertical="center"/>
    </xf>
    <xf numFmtId="181" fontId="5" fillId="0" borderId="8" xfId="0" applyNumberFormat="1" applyFont="1" applyFill="1" applyBorder="1" applyAlignment="1">
      <alignment horizontal="right" vertical="center"/>
    </xf>
    <xf numFmtId="181" fontId="5" fillId="0" borderId="9" xfId="0" applyNumberFormat="1" applyFont="1" applyFill="1" applyBorder="1" applyAlignment="1">
      <alignment horizontal="right" vertical="center"/>
    </xf>
    <xf numFmtId="4" fontId="0" fillId="0" borderId="0" xfId="0" applyNumberFormat="1" applyFont="1" applyFill="1" applyBorder="1"/>
    <xf numFmtId="0" fontId="4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4" fontId="2" fillId="0" borderId="7" xfId="0" applyNumberFormat="1" applyFont="1" applyFill="1" applyBorder="1" applyAlignment="1">
      <alignment horizontal="right" vertical="center" wrapText="1"/>
    </xf>
    <xf numFmtId="4" fontId="2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4" fontId="5" fillId="0" borderId="7" xfId="4" applyNumberFormat="1" applyFont="1" applyFill="1" applyBorder="1">
      <alignment horizontal="right" vertical="center"/>
    </xf>
    <xf numFmtId="0" fontId="6" fillId="0" borderId="0" xfId="0" applyFont="1" applyFill="1" applyBorder="1" applyProtection="1">
      <protection locked="0"/>
    </xf>
    <xf numFmtId="0" fontId="6" fillId="0" borderId="0" xfId="0" applyFont="1" applyFill="1" applyBorder="1"/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center" wrapText="1"/>
      <protection locked="0"/>
    </xf>
    <xf numFmtId="0" fontId="2" fillId="0" borderId="7" xfId="0" applyFont="1" applyFill="1" applyBorder="1" applyAlignment="1">
      <alignment horizontal="center" wrapText="1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3" fontId="2" fillId="0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4" fillId="0" borderId="0" xfId="0" applyFont="1" applyBorder="1" applyAlignment="1">
      <alignment wrapText="1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vertical="top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181" fontId="5" fillId="0" borderId="7" xfId="0" applyNumberFormat="1" applyFont="1" applyBorder="1" applyAlignment="1">
      <alignment horizontal="righ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>
      <alignment horizontal="center" vertical="center" wrapText="1"/>
    </xf>
    <xf numFmtId="180" fontId="5" fillId="0" borderId="7" xfId="3" applyNumberFormat="1" applyFont="1" applyFill="1" applyBorder="1" applyAlignment="1">
      <alignment horizontal="center" vertical="center"/>
    </xf>
    <xf numFmtId="180" fontId="5" fillId="0" borderId="7" xfId="0" applyNumberFormat="1" applyFont="1" applyFill="1" applyBorder="1" applyAlignment="1">
      <alignment horizontal="center" vertical="center"/>
    </xf>
    <xf numFmtId="43" fontId="2" fillId="0" borderId="7" xfId="0" applyNumberFormat="1" applyFont="1" applyFill="1" applyBorder="1" applyAlignment="1">
      <alignment horizontal="right" vertical="center"/>
    </xf>
    <xf numFmtId="43" fontId="2" fillId="0" borderId="7" xfId="0" applyNumberFormat="1" applyFont="1" applyFill="1" applyBorder="1" applyAlignment="1">
      <alignment vertical="center"/>
    </xf>
    <xf numFmtId="43" fontId="0" fillId="0" borderId="0" xfId="0" applyNumberFormat="1" applyFont="1" applyFill="1" applyBorder="1"/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4" fontId="2" fillId="0" borderId="7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/>
    </xf>
    <xf numFmtId="0" fontId="9" fillId="0" borderId="0" xfId="0" applyFont="1" applyFill="1" applyBorder="1" applyAlignment="1" applyProtection="1">
      <alignment horizontal="right"/>
      <protection locked="0"/>
    </xf>
    <xf numFmtId="49" fontId="9" fillId="0" borderId="0" xfId="0" applyNumberFormat="1" applyFont="1" applyFill="1" applyBorder="1" applyProtection="1">
      <protection locked="0"/>
    </xf>
    <xf numFmtId="0" fontId="1" fillId="0" borderId="0" xfId="0" applyFont="1" applyFill="1" applyBorder="1" applyAlignment="1">
      <alignment horizontal="right"/>
    </xf>
    <xf numFmtId="49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49" fontId="5" fillId="0" borderId="7" xfId="7" applyFont="1" applyFill="1">
      <alignment horizontal="left" vertical="center" wrapText="1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 applyProtection="1">
      <alignment vertical="top"/>
      <protection locked="0"/>
    </xf>
    <xf numFmtId="49" fontId="1" fillId="0" borderId="0" xfId="0" applyNumberFormat="1" applyFont="1" applyFill="1" applyBorder="1" applyProtection="1"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>
      <alignment horizontal="left" vertical="center"/>
    </xf>
    <xf numFmtId="0" fontId="12" fillId="0" borderId="7" xfId="0" applyFont="1" applyFill="1" applyBorder="1" applyAlignment="1" applyProtection="1">
      <alignment horizontal="left" vertical="center"/>
      <protection locked="0"/>
    </xf>
    <xf numFmtId="181" fontId="12" fillId="0" borderId="7" xfId="4" applyFill="1" applyProtection="1">
      <alignment horizontal="right" vertical="center"/>
      <protection locked="0"/>
    </xf>
    <xf numFmtId="181" fontId="5" fillId="0" borderId="1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0" fontId="2" fillId="0" borderId="7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7" xfId="0" applyFont="1" applyFill="1" applyBorder="1" applyAlignment="1" applyProtection="1">
      <alignment horizontal="center" vertical="center" wrapText="1"/>
      <protection locked="0"/>
    </xf>
    <xf numFmtId="181" fontId="16" fillId="0" borderId="7" xfId="0" applyNumberFormat="1" applyFont="1" applyFill="1" applyBorder="1" applyAlignment="1">
      <alignment horizontal="right" vertical="center"/>
    </xf>
    <xf numFmtId="0" fontId="14" fillId="0" borderId="7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4" fontId="2" fillId="0" borderId="10" xfId="0" applyNumberFormat="1" applyFont="1" applyFill="1" applyBorder="1" applyAlignment="1">
      <alignment horizontal="right" vertical="center"/>
    </xf>
    <xf numFmtId="4" fontId="2" fillId="0" borderId="10" xfId="0" applyNumberFormat="1" applyFont="1" applyFill="1" applyBorder="1" applyAlignment="1" applyProtection="1">
      <alignment horizontal="right" vertical="center"/>
      <protection locked="0"/>
    </xf>
    <xf numFmtId="0" fontId="0" fillId="0" borderId="10" xfId="0" applyFont="1" applyFill="1" applyBorder="1"/>
    <xf numFmtId="4" fontId="2" fillId="0" borderId="21" xfId="0" applyNumberFormat="1" applyFont="1" applyFill="1" applyBorder="1" applyAlignment="1" applyProtection="1">
      <alignment horizontal="right" vertical="center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0" fontId="12" fillId="0" borderId="7" xfId="0" quotePrefix="1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/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>
      <alignment horizontal="left" vertical="center"/>
    </xf>
    <xf numFmtId="0" fontId="14" fillId="0" borderId="7" xfId="0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>
      <alignment horizontal="left" vertical="center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14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4" xfId="0" applyFont="1" applyFill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6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 applyBorder="1" applyProtection="1">
      <protection locked="0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center" vertical="center"/>
    </xf>
    <xf numFmtId="49" fontId="5" fillId="0" borderId="7" xfId="7" applyFont="1" applyFill="1" applyAlignment="1">
      <alignment horizontal="left" vertical="center" wrapText="1" indent="1"/>
    </xf>
    <xf numFmtId="49" fontId="5" fillId="0" borderId="7" xfId="7" applyFont="1" applyFill="1">
      <alignment horizontal="left" vertical="center" wrapText="1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/>
    <xf numFmtId="0" fontId="4" fillId="0" borderId="3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81" fontId="5" fillId="0" borderId="0" xfId="0" applyNumberFormat="1" applyFont="1" applyFill="1" applyBorder="1" applyAlignment="1">
      <alignment horizontal="left" vertical="center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right" wrapText="1"/>
    </xf>
    <xf numFmtId="0" fontId="4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Border="1" applyAlignment="1" applyProtection="1">
      <alignment vertical="top"/>
      <protection locked="0"/>
    </xf>
    <xf numFmtId="0" fontId="6" fillId="0" borderId="0" xfId="0" applyFont="1" applyFill="1" applyBorder="1" applyAlignment="1">
      <alignment vertical="top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/>
      <protection locked="0"/>
    </xf>
    <xf numFmtId="0" fontId="2" fillId="0" borderId="7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right" vertical="center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10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>
      <alignment vertical="center"/>
    </xf>
    <xf numFmtId="0" fontId="0" fillId="0" borderId="22" xfId="0" applyFont="1" applyFill="1" applyBorder="1" applyAlignment="1">
      <alignment horizontal="left"/>
    </xf>
    <xf numFmtId="0" fontId="18" fillId="0" borderId="22" xfId="0" applyFont="1" applyFill="1" applyBorder="1" applyAlignment="1">
      <alignment horizontal="left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/>
    </xf>
    <xf numFmtId="0" fontId="11" fillId="0" borderId="10" xfId="0" quotePrefix="1" applyFont="1" applyBorder="1"/>
    <xf numFmtId="0" fontId="18" fillId="0" borderId="0" xfId="0" applyFont="1" applyFill="1" applyBorder="1"/>
    <xf numFmtId="0" fontId="18" fillId="0" borderId="0" xfId="0" applyFont="1" applyBorder="1"/>
  </cellXfs>
  <cellStyles count="9">
    <cellStyle name="DateStyle" xfId="1"/>
    <cellStyle name="DateTimeStyle" xfId="2"/>
    <cellStyle name="IntegralNumberStyle" xfId="3"/>
    <cellStyle name="MoneyStyle" xfId="4"/>
    <cellStyle name="NumberStyle" xfId="5"/>
    <cellStyle name="PercentStyle" xfId="6"/>
    <cellStyle name="TextStyle" xfId="7"/>
    <cellStyle name="TimeStyle" xfId="8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D37"/>
  <sheetViews>
    <sheetView showGridLines="0" showZeros="0" tabSelected="1" zoomScale="70" zoomScaleNormal="70" workbookViewId="0">
      <pane ySplit="1" topLeftCell="A2" activePane="bottomLeft" state="frozen"/>
      <selection pane="bottomLeft" activeCell="A4" sqref="A4:B4"/>
    </sheetView>
  </sheetViews>
  <sheetFormatPr defaultColWidth="8.625" defaultRowHeight="12.75" customHeight="1"/>
  <cols>
    <col min="1" max="4" width="41" style="1" customWidth="1"/>
    <col min="5" max="16384" width="8.625" style="1"/>
  </cols>
  <sheetData>
    <row r="1" spans="1:4" ht="12.75" customHeight="1">
      <c r="A1" s="2"/>
      <c r="B1" s="2"/>
      <c r="C1" s="2"/>
      <c r="D1" s="2"/>
    </row>
    <row r="2" spans="1:4" ht="15" customHeight="1">
      <c r="A2" s="28"/>
      <c r="B2" s="28"/>
      <c r="C2" s="28"/>
      <c r="D2" s="37" t="s">
        <v>0</v>
      </c>
    </row>
    <row r="3" spans="1:4" ht="41.25" customHeight="1">
      <c r="A3" s="107" t="str">
        <f>"2025"&amp;"年部门财务收支预算总表"</f>
        <v>2025年部门财务收支预算总表</v>
      </c>
      <c r="B3" s="108"/>
      <c r="C3" s="108"/>
      <c r="D3" s="108"/>
    </row>
    <row r="4" spans="1:4" ht="17.25" customHeight="1">
      <c r="A4" s="109" t="s">
        <v>1</v>
      </c>
      <c r="B4" s="110"/>
      <c r="D4" s="81" t="s">
        <v>2</v>
      </c>
    </row>
    <row r="5" spans="1:4" ht="23.25" customHeight="1">
      <c r="A5" s="111" t="s">
        <v>3</v>
      </c>
      <c r="B5" s="112"/>
      <c r="C5" s="111" t="s">
        <v>4</v>
      </c>
      <c r="D5" s="112"/>
    </row>
    <row r="6" spans="1:4" ht="24" customHeight="1">
      <c r="A6" s="91" t="s">
        <v>5</v>
      </c>
      <c r="B6" s="91" t="s">
        <v>6</v>
      </c>
      <c r="C6" s="91" t="s">
        <v>7</v>
      </c>
      <c r="D6" s="91" t="s">
        <v>6</v>
      </c>
    </row>
    <row r="7" spans="1:4" ht="17.25" customHeight="1">
      <c r="A7" s="92" t="s">
        <v>8</v>
      </c>
      <c r="B7" s="16">
        <v>9011392.8800000008</v>
      </c>
      <c r="C7" s="92" t="s">
        <v>9</v>
      </c>
      <c r="D7" s="16"/>
    </row>
    <row r="8" spans="1:4" ht="17.25" customHeight="1">
      <c r="A8" s="92" t="s">
        <v>10</v>
      </c>
      <c r="B8" s="16"/>
      <c r="C8" s="92" t="s">
        <v>11</v>
      </c>
      <c r="D8" s="16"/>
    </row>
    <row r="9" spans="1:4" ht="17.25" customHeight="1">
      <c r="A9" s="92" t="s">
        <v>12</v>
      </c>
      <c r="B9" s="16"/>
      <c r="C9" s="105" t="s">
        <v>13</v>
      </c>
      <c r="D9" s="16"/>
    </row>
    <row r="10" spans="1:4" ht="17.25" customHeight="1">
      <c r="A10" s="92" t="s">
        <v>14</v>
      </c>
      <c r="B10" s="16"/>
      <c r="C10" s="105" t="s">
        <v>15</v>
      </c>
      <c r="D10" s="16"/>
    </row>
    <row r="11" spans="1:4" ht="17.25" customHeight="1">
      <c r="A11" s="92" t="s">
        <v>16</v>
      </c>
      <c r="B11" s="16"/>
      <c r="C11" s="105" t="s">
        <v>17</v>
      </c>
      <c r="D11" s="16">
        <v>8084955.4000000004</v>
      </c>
    </row>
    <row r="12" spans="1:4" ht="17.25" customHeight="1">
      <c r="A12" s="92" t="s">
        <v>18</v>
      </c>
      <c r="B12" s="16"/>
      <c r="C12" s="105" t="s">
        <v>19</v>
      </c>
      <c r="D12" s="16"/>
    </row>
    <row r="13" spans="1:4" ht="17.25" customHeight="1">
      <c r="A13" s="92" t="s">
        <v>20</v>
      </c>
      <c r="B13" s="16"/>
      <c r="C13" s="14" t="s">
        <v>21</v>
      </c>
      <c r="D13" s="16"/>
    </row>
    <row r="14" spans="1:4" ht="17.25" customHeight="1">
      <c r="A14" s="92" t="s">
        <v>22</v>
      </c>
      <c r="B14" s="16"/>
      <c r="C14" s="14" t="s">
        <v>23</v>
      </c>
      <c r="D14" s="16">
        <v>359574</v>
      </c>
    </row>
    <row r="15" spans="1:4" ht="17.25" customHeight="1">
      <c r="A15" s="92" t="s">
        <v>24</v>
      </c>
      <c r="B15" s="16"/>
      <c r="C15" s="14" t="s">
        <v>25</v>
      </c>
      <c r="D15" s="16">
        <v>258547.48</v>
      </c>
    </row>
    <row r="16" spans="1:4" ht="17.25" customHeight="1">
      <c r="A16" s="92" t="s">
        <v>26</v>
      </c>
      <c r="B16" s="16"/>
      <c r="C16" s="14" t="s">
        <v>27</v>
      </c>
      <c r="D16" s="16"/>
    </row>
    <row r="17" spans="1:4" ht="17.25" customHeight="1">
      <c r="A17" s="93"/>
      <c r="B17" s="16"/>
      <c r="C17" s="14" t="s">
        <v>28</v>
      </c>
      <c r="D17" s="16"/>
    </row>
    <row r="18" spans="1:4" ht="17.25" customHeight="1">
      <c r="A18" s="94"/>
      <c r="B18" s="16"/>
      <c r="C18" s="14" t="s">
        <v>29</v>
      </c>
      <c r="D18" s="16"/>
    </row>
    <row r="19" spans="1:4" ht="17.25" customHeight="1">
      <c r="A19" s="94"/>
      <c r="B19" s="16"/>
      <c r="C19" s="14" t="s">
        <v>30</v>
      </c>
      <c r="D19" s="16"/>
    </row>
    <row r="20" spans="1:4" ht="17.25" customHeight="1">
      <c r="A20" s="94"/>
      <c r="B20" s="16"/>
      <c r="C20" s="14" t="s">
        <v>31</v>
      </c>
      <c r="D20" s="16"/>
    </row>
    <row r="21" spans="1:4" ht="17.25" customHeight="1">
      <c r="A21" s="94"/>
      <c r="B21" s="16"/>
      <c r="C21" s="14" t="s">
        <v>32</v>
      </c>
      <c r="D21" s="16"/>
    </row>
    <row r="22" spans="1:4" ht="17.25" customHeight="1">
      <c r="A22" s="94"/>
      <c r="B22" s="16"/>
      <c r="C22" s="14" t="s">
        <v>33</v>
      </c>
      <c r="D22" s="16"/>
    </row>
    <row r="23" spans="1:4" ht="17.25" customHeight="1">
      <c r="A23" s="94"/>
      <c r="B23" s="16"/>
      <c r="C23" s="14" t="s">
        <v>34</v>
      </c>
      <c r="D23" s="16"/>
    </row>
    <row r="24" spans="1:4" ht="17.25" customHeight="1">
      <c r="A24" s="94"/>
      <c r="B24" s="16"/>
      <c r="C24" s="14" t="s">
        <v>35</v>
      </c>
      <c r="D24" s="16"/>
    </row>
    <row r="25" spans="1:4" ht="17.25" customHeight="1">
      <c r="A25" s="94"/>
      <c r="B25" s="16"/>
      <c r="C25" s="14" t="s">
        <v>36</v>
      </c>
      <c r="D25" s="16">
        <v>308316</v>
      </c>
    </row>
    <row r="26" spans="1:4" ht="17.25" customHeight="1">
      <c r="A26" s="94"/>
      <c r="B26" s="16"/>
      <c r="C26" s="14" t="s">
        <v>37</v>
      </c>
      <c r="D26" s="16"/>
    </row>
    <row r="27" spans="1:4" ht="17.25" customHeight="1">
      <c r="A27" s="94"/>
      <c r="B27" s="16"/>
      <c r="C27" s="93" t="s">
        <v>38</v>
      </c>
      <c r="D27" s="16"/>
    </row>
    <row r="28" spans="1:4" ht="17.25" customHeight="1">
      <c r="A28" s="94"/>
      <c r="B28" s="16"/>
      <c r="C28" s="14" t="s">
        <v>39</v>
      </c>
      <c r="D28" s="16"/>
    </row>
    <row r="29" spans="1:4" ht="16.5" customHeight="1">
      <c r="A29" s="94"/>
      <c r="B29" s="16"/>
      <c r="C29" s="14" t="s">
        <v>40</v>
      </c>
      <c r="D29" s="16"/>
    </row>
    <row r="30" spans="1:4" ht="16.5" customHeight="1">
      <c r="A30" s="94"/>
      <c r="B30" s="16"/>
      <c r="C30" s="93" t="s">
        <v>41</v>
      </c>
      <c r="D30" s="16"/>
    </row>
    <row r="31" spans="1:4" ht="17.25" customHeight="1">
      <c r="A31" s="94"/>
      <c r="B31" s="16"/>
      <c r="C31" s="93" t="s">
        <v>42</v>
      </c>
      <c r="D31" s="16"/>
    </row>
    <row r="32" spans="1:4" ht="17.25" customHeight="1">
      <c r="A32" s="94"/>
      <c r="B32" s="16"/>
      <c r="C32" s="14" t="s">
        <v>43</v>
      </c>
      <c r="D32" s="16"/>
    </row>
    <row r="33" spans="1:4" ht="16.5" customHeight="1">
      <c r="A33" s="94" t="s">
        <v>44</v>
      </c>
      <c r="B33" s="16">
        <v>9011392.8800000008</v>
      </c>
      <c r="C33" s="94" t="s">
        <v>45</v>
      </c>
      <c r="D33" s="16">
        <v>9011392.8800000008</v>
      </c>
    </row>
    <row r="34" spans="1:4" ht="16.5" customHeight="1">
      <c r="A34" s="93" t="s">
        <v>46</v>
      </c>
      <c r="B34" s="16"/>
      <c r="C34" s="93" t="s">
        <v>47</v>
      </c>
      <c r="D34" s="16"/>
    </row>
    <row r="35" spans="1:4" ht="16.5" customHeight="1">
      <c r="A35" s="14" t="s">
        <v>48</v>
      </c>
      <c r="B35" s="16"/>
      <c r="C35" s="14" t="s">
        <v>48</v>
      </c>
      <c r="D35" s="16"/>
    </row>
    <row r="36" spans="1:4" ht="16.5" customHeight="1">
      <c r="A36" s="14" t="s">
        <v>49</v>
      </c>
      <c r="B36" s="16"/>
      <c r="C36" s="14" t="s">
        <v>50</v>
      </c>
      <c r="D36" s="16"/>
    </row>
    <row r="37" spans="1:4" ht="16.5" customHeight="1">
      <c r="A37" s="95" t="s">
        <v>51</v>
      </c>
      <c r="B37" s="16">
        <v>9011392.8800000008</v>
      </c>
      <c r="C37" s="95" t="s">
        <v>52</v>
      </c>
      <c r="D37" s="16">
        <v>9011392.8800000008</v>
      </c>
    </row>
  </sheetData>
  <mergeCells count="4">
    <mergeCell ref="A3:D3"/>
    <mergeCell ref="A4:B4"/>
    <mergeCell ref="A5:B5"/>
    <mergeCell ref="C5:D5"/>
  </mergeCells>
  <phoneticPr fontId="17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F12"/>
  <sheetViews>
    <sheetView showZeros="0" workbookViewId="0">
      <pane ySplit="1" topLeftCell="A2" activePane="bottomLeft" state="frozen"/>
      <selection pane="bottomLeft" activeCell="B16" sqref="B16"/>
    </sheetView>
  </sheetViews>
  <sheetFormatPr defaultColWidth="9.125" defaultRowHeight="14.25" customHeight="1"/>
  <cols>
    <col min="1" max="1" width="32.125" style="1" customWidth="1"/>
    <col min="2" max="2" width="20.75" style="1" customWidth="1"/>
    <col min="3" max="3" width="32.125" style="1" customWidth="1"/>
    <col min="4" max="4" width="27.75" style="1" customWidth="1"/>
    <col min="5" max="6" width="36.75" style="1" customWidth="1"/>
    <col min="7" max="16384" width="9.125" style="1"/>
  </cols>
  <sheetData>
    <row r="1" spans="1:6" ht="14.25" customHeight="1">
      <c r="A1" s="2"/>
      <c r="B1" s="2"/>
      <c r="C1" s="2"/>
      <c r="D1" s="2"/>
      <c r="E1" s="2"/>
      <c r="F1" s="2"/>
    </row>
    <row r="2" spans="1:6" ht="12" customHeight="1">
      <c r="A2" s="73"/>
      <c r="B2" s="74"/>
      <c r="C2" s="73"/>
      <c r="D2" s="75"/>
      <c r="E2" s="75"/>
      <c r="F2" s="72" t="s">
        <v>404</v>
      </c>
    </row>
    <row r="3" spans="1:6" ht="42" customHeight="1">
      <c r="A3" s="194" t="str">
        <f>"2025"&amp;"年部门政府性基金预算支出预算表"</f>
        <v>2025年部门政府性基金预算支出预算表</v>
      </c>
      <c r="B3" s="194" t="s">
        <v>405</v>
      </c>
      <c r="C3" s="195"/>
      <c r="D3" s="142"/>
      <c r="E3" s="142"/>
      <c r="F3" s="142"/>
    </row>
    <row r="4" spans="1:6" ht="13.5" customHeight="1">
      <c r="A4" s="163" t="s">
        <v>255</v>
      </c>
      <c r="B4" s="163" t="s">
        <v>406</v>
      </c>
      <c r="C4" s="196"/>
      <c r="D4" s="75"/>
      <c r="E4" s="75"/>
      <c r="F4" s="72" t="s">
        <v>2</v>
      </c>
    </row>
    <row r="5" spans="1:6" ht="19.5" customHeight="1">
      <c r="A5" s="149" t="s">
        <v>178</v>
      </c>
      <c r="B5" s="198" t="s">
        <v>72</v>
      </c>
      <c r="C5" s="149" t="s">
        <v>73</v>
      </c>
      <c r="D5" s="169" t="s">
        <v>407</v>
      </c>
      <c r="E5" s="146"/>
      <c r="F5" s="147"/>
    </row>
    <row r="6" spans="1:6" ht="18.75" customHeight="1">
      <c r="A6" s="178"/>
      <c r="B6" s="199"/>
      <c r="C6" s="178"/>
      <c r="D6" s="10" t="s">
        <v>56</v>
      </c>
      <c r="E6" s="9" t="s">
        <v>75</v>
      </c>
      <c r="F6" s="10" t="s">
        <v>76</v>
      </c>
    </row>
    <row r="7" spans="1:6" ht="18.75" customHeight="1">
      <c r="A7" s="39">
        <v>1</v>
      </c>
      <c r="B7" s="76" t="s">
        <v>408</v>
      </c>
      <c r="C7" s="39">
        <v>3</v>
      </c>
      <c r="D7" s="77">
        <v>4</v>
      </c>
      <c r="E7" s="77">
        <v>5</v>
      </c>
      <c r="F7" s="77">
        <v>6</v>
      </c>
    </row>
    <row r="8" spans="1:6" ht="21" customHeight="1">
      <c r="A8" s="14"/>
      <c r="B8" s="14"/>
      <c r="C8" s="14"/>
      <c r="D8" s="16"/>
      <c r="E8" s="16"/>
      <c r="F8" s="16"/>
    </row>
    <row r="9" spans="1:6" ht="21" customHeight="1">
      <c r="A9" s="14"/>
      <c r="B9" s="14"/>
      <c r="C9" s="14"/>
      <c r="D9" s="16"/>
      <c r="E9" s="16"/>
      <c r="F9" s="16"/>
    </row>
    <row r="10" spans="1:6" ht="18.75" customHeight="1">
      <c r="A10" s="115" t="s">
        <v>168</v>
      </c>
      <c r="B10" s="115" t="s">
        <v>168</v>
      </c>
      <c r="C10" s="197" t="s">
        <v>168</v>
      </c>
      <c r="D10" s="16"/>
      <c r="E10" s="16"/>
      <c r="F10" s="16"/>
    </row>
    <row r="12" spans="1:6" ht="14.25" customHeight="1">
      <c r="A12" s="272" t="s">
        <v>457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honeticPr fontId="17" type="noConversion"/>
  <printOptions horizontalCentered="1"/>
  <pageMargins left="0.37" right="0.37" top="0.56000000000000005" bottom="0.56000000000000005" header="0.48" footer="0.48"/>
  <pageSetup paperSize="9" scale="9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S21"/>
  <sheetViews>
    <sheetView showZeros="0" workbookViewId="0">
      <pane ySplit="1" topLeftCell="A2" activePane="bottomLeft" state="frozen"/>
      <selection pane="bottomLeft" activeCell="D10" sqref="D10"/>
    </sheetView>
  </sheetViews>
  <sheetFormatPr defaultColWidth="9.125" defaultRowHeight="14.25" customHeight="1"/>
  <cols>
    <col min="1" max="3" width="23.125" style="1" customWidth="1"/>
    <col min="4" max="4" width="21.75" style="1" customWidth="1"/>
    <col min="5" max="5" width="16.5" style="1" customWidth="1"/>
    <col min="6" max="6" width="7.75" style="1" customWidth="1"/>
    <col min="7" max="7" width="11.125" style="1" customWidth="1"/>
    <col min="8" max="8" width="15.625" style="1" customWidth="1"/>
    <col min="9" max="18" width="20" style="1" customWidth="1"/>
    <col min="19" max="19" width="19.875" style="1" customWidth="1"/>
    <col min="20" max="16384" width="9.125" style="1"/>
  </cols>
  <sheetData>
    <row r="1" spans="1:19" ht="14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.75" customHeight="1">
      <c r="B2" s="61"/>
      <c r="C2" s="61"/>
      <c r="R2" s="4"/>
      <c r="S2" s="4" t="s">
        <v>409</v>
      </c>
    </row>
    <row r="3" spans="1:19" ht="41.25" customHeight="1">
      <c r="A3" s="200" t="str">
        <f>"2025"&amp;"年部门政府采购预算表"</f>
        <v>2025年部门政府采购预算表</v>
      </c>
      <c r="B3" s="161"/>
      <c r="C3" s="161"/>
      <c r="D3" s="162"/>
      <c r="E3" s="162"/>
      <c r="F3" s="162"/>
      <c r="G3" s="162"/>
      <c r="H3" s="162"/>
      <c r="I3" s="162"/>
      <c r="J3" s="162"/>
      <c r="K3" s="162"/>
      <c r="L3" s="162"/>
      <c r="M3" s="161"/>
      <c r="N3" s="162"/>
      <c r="O3" s="162"/>
      <c r="P3" s="161"/>
      <c r="Q3" s="162"/>
      <c r="R3" s="161"/>
      <c r="S3" s="161"/>
    </row>
    <row r="4" spans="1:19" ht="18.75" customHeight="1">
      <c r="A4" s="156" t="s">
        <v>255</v>
      </c>
      <c r="B4" s="201"/>
      <c r="C4" s="201"/>
      <c r="D4" s="202"/>
      <c r="E4" s="202"/>
      <c r="F4" s="202"/>
      <c r="G4" s="202"/>
      <c r="H4" s="202"/>
      <c r="I4" s="6"/>
      <c r="J4" s="6"/>
      <c r="K4" s="6"/>
      <c r="L4" s="6"/>
      <c r="R4" s="7"/>
      <c r="S4" s="72" t="s">
        <v>2</v>
      </c>
    </row>
    <row r="5" spans="1:19" ht="15.75" customHeight="1">
      <c r="A5" s="185" t="s">
        <v>177</v>
      </c>
      <c r="B5" s="212" t="s">
        <v>178</v>
      </c>
      <c r="C5" s="212" t="s">
        <v>410</v>
      </c>
      <c r="D5" s="214" t="s">
        <v>411</v>
      </c>
      <c r="E5" s="214" t="s">
        <v>412</v>
      </c>
      <c r="F5" s="214" t="s">
        <v>413</v>
      </c>
      <c r="G5" s="214" t="s">
        <v>414</v>
      </c>
      <c r="H5" s="214" t="s">
        <v>415</v>
      </c>
      <c r="I5" s="203" t="s">
        <v>185</v>
      </c>
      <c r="J5" s="203"/>
      <c r="K5" s="203"/>
      <c r="L5" s="203"/>
      <c r="M5" s="167"/>
      <c r="N5" s="203"/>
      <c r="O5" s="203"/>
      <c r="P5" s="166"/>
      <c r="Q5" s="203"/>
      <c r="R5" s="167"/>
      <c r="S5" s="168"/>
    </row>
    <row r="6" spans="1:19" ht="17.25" customHeight="1">
      <c r="A6" s="186"/>
      <c r="B6" s="213"/>
      <c r="C6" s="213"/>
      <c r="D6" s="215"/>
      <c r="E6" s="215"/>
      <c r="F6" s="215"/>
      <c r="G6" s="215"/>
      <c r="H6" s="215"/>
      <c r="I6" s="215" t="s">
        <v>56</v>
      </c>
      <c r="J6" s="215" t="s">
        <v>59</v>
      </c>
      <c r="K6" s="215" t="s">
        <v>416</v>
      </c>
      <c r="L6" s="215" t="s">
        <v>417</v>
      </c>
      <c r="M6" s="217" t="s">
        <v>418</v>
      </c>
      <c r="N6" s="204" t="s">
        <v>419</v>
      </c>
      <c r="O6" s="204"/>
      <c r="P6" s="205"/>
      <c r="Q6" s="204"/>
      <c r="R6" s="206"/>
      <c r="S6" s="207"/>
    </row>
    <row r="7" spans="1:19" ht="54" customHeight="1">
      <c r="A7" s="187"/>
      <c r="B7" s="207"/>
      <c r="C7" s="207"/>
      <c r="D7" s="216"/>
      <c r="E7" s="216"/>
      <c r="F7" s="216"/>
      <c r="G7" s="216"/>
      <c r="H7" s="216"/>
      <c r="I7" s="216"/>
      <c r="J7" s="216" t="s">
        <v>58</v>
      </c>
      <c r="K7" s="216"/>
      <c r="L7" s="216"/>
      <c r="M7" s="218"/>
      <c r="N7" s="64" t="s">
        <v>58</v>
      </c>
      <c r="O7" s="64" t="s">
        <v>65</v>
      </c>
      <c r="P7" s="63" t="s">
        <v>66</v>
      </c>
      <c r="Q7" s="64" t="s">
        <v>67</v>
      </c>
      <c r="R7" s="70" t="s">
        <v>68</v>
      </c>
      <c r="S7" s="63" t="s">
        <v>69</v>
      </c>
    </row>
    <row r="8" spans="1:19" ht="18" customHeight="1">
      <c r="A8" s="65">
        <v>1</v>
      </c>
      <c r="B8" s="65" t="s">
        <v>408</v>
      </c>
      <c r="C8" s="66">
        <v>3</v>
      </c>
      <c r="D8" s="66">
        <v>4</v>
      </c>
      <c r="E8" s="65">
        <v>5</v>
      </c>
      <c r="F8" s="65">
        <v>6</v>
      </c>
      <c r="G8" s="65">
        <v>7</v>
      </c>
      <c r="H8" s="65">
        <v>8</v>
      </c>
      <c r="I8" s="65">
        <v>9</v>
      </c>
      <c r="J8" s="65">
        <v>10</v>
      </c>
      <c r="K8" s="65">
        <v>11</v>
      </c>
      <c r="L8" s="65">
        <v>12</v>
      </c>
      <c r="M8" s="65">
        <v>13</v>
      </c>
      <c r="N8" s="65">
        <v>14</v>
      </c>
      <c r="O8" s="65">
        <v>15</v>
      </c>
      <c r="P8" s="65">
        <v>16</v>
      </c>
      <c r="Q8" s="65">
        <v>17</v>
      </c>
      <c r="R8" s="65">
        <v>18</v>
      </c>
      <c r="S8" s="65">
        <v>19</v>
      </c>
    </row>
    <row r="9" spans="1:19" ht="21" customHeight="1">
      <c r="A9" s="21" t="s">
        <v>420</v>
      </c>
      <c r="B9" s="15" t="s">
        <v>70</v>
      </c>
      <c r="C9" s="15" t="s">
        <v>270</v>
      </c>
      <c r="D9" s="15" t="s">
        <v>270</v>
      </c>
      <c r="E9" s="21" t="s">
        <v>421</v>
      </c>
      <c r="F9" s="29" t="s">
        <v>422</v>
      </c>
      <c r="G9" s="29">
        <v>1</v>
      </c>
      <c r="H9" s="67">
        <v>328050</v>
      </c>
      <c r="I9" s="67">
        <v>328050</v>
      </c>
      <c r="J9" s="67">
        <v>328050</v>
      </c>
      <c r="K9" s="71">
        <v>0</v>
      </c>
      <c r="L9" s="71">
        <v>0</v>
      </c>
      <c r="M9" s="16"/>
      <c r="N9" s="16"/>
      <c r="O9" s="16"/>
      <c r="P9" s="16"/>
      <c r="Q9" s="16"/>
      <c r="R9" s="16"/>
      <c r="S9" s="16"/>
    </row>
    <row r="10" spans="1:19" ht="21" customHeight="1">
      <c r="A10" s="21" t="s">
        <v>420</v>
      </c>
      <c r="B10" s="15" t="s">
        <v>70</v>
      </c>
      <c r="C10" s="15" t="s">
        <v>272</v>
      </c>
      <c r="D10" s="15" t="s">
        <v>272</v>
      </c>
      <c r="E10" s="21" t="s">
        <v>423</v>
      </c>
      <c r="F10" s="29" t="s">
        <v>422</v>
      </c>
      <c r="G10" s="29">
        <v>1</v>
      </c>
      <c r="H10" s="67">
        <v>675000</v>
      </c>
      <c r="I10" s="67">
        <v>675000</v>
      </c>
      <c r="J10" s="67">
        <v>675000</v>
      </c>
      <c r="K10" s="71">
        <v>0</v>
      </c>
      <c r="L10" s="71">
        <v>0</v>
      </c>
      <c r="M10" s="16"/>
      <c r="N10" s="16"/>
      <c r="O10" s="16"/>
      <c r="P10" s="16"/>
      <c r="Q10" s="16"/>
      <c r="R10" s="16"/>
      <c r="S10" s="16"/>
    </row>
    <row r="11" spans="1:19" ht="21" customHeight="1">
      <c r="A11" s="21" t="s">
        <v>420</v>
      </c>
      <c r="B11" s="15" t="s">
        <v>70</v>
      </c>
      <c r="C11" s="15" t="s">
        <v>272</v>
      </c>
      <c r="D11" s="15" t="s">
        <v>272</v>
      </c>
      <c r="E11" s="21" t="s">
        <v>424</v>
      </c>
      <c r="F11" s="29" t="s">
        <v>425</v>
      </c>
      <c r="G11" s="29">
        <v>30</v>
      </c>
      <c r="H11" s="67">
        <v>4500</v>
      </c>
      <c r="I11" s="67">
        <v>4500</v>
      </c>
      <c r="J11" s="67">
        <v>4500</v>
      </c>
      <c r="K11" s="71">
        <v>0</v>
      </c>
      <c r="L11" s="71">
        <v>0</v>
      </c>
      <c r="M11" s="16"/>
      <c r="N11" s="16"/>
      <c r="O11" s="16"/>
      <c r="P11" s="16"/>
      <c r="Q11" s="16"/>
      <c r="R11" s="16"/>
      <c r="S11" s="16"/>
    </row>
    <row r="12" spans="1:19" ht="21" customHeight="1">
      <c r="A12" s="21" t="s">
        <v>420</v>
      </c>
      <c r="B12" s="15" t="s">
        <v>70</v>
      </c>
      <c r="C12" s="15" t="s">
        <v>272</v>
      </c>
      <c r="D12" s="15" t="s">
        <v>272</v>
      </c>
      <c r="E12" s="21" t="s">
        <v>426</v>
      </c>
      <c r="F12" s="29" t="s">
        <v>422</v>
      </c>
      <c r="G12" s="29">
        <v>1</v>
      </c>
      <c r="H12" s="67">
        <v>185000</v>
      </c>
      <c r="I12" s="67">
        <v>185000</v>
      </c>
      <c r="J12" s="67">
        <v>185000</v>
      </c>
      <c r="K12" s="71">
        <v>0</v>
      </c>
      <c r="L12" s="71">
        <v>0</v>
      </c>
      <c r="M12" s="16"/>
      <c r="N12" s="16"/>
      <c r="O12" s="16"/>
      <c r="P12" s="16"/>
      <c r="Q12" s="16"/>
      <c r="R12" s="16"/>
      <c r="S12" s="16"/>
    </row>
    <row r="13" spans="1:19" ht="21" customHeight="1">
      <c r="A13" s="208" t="s">
        <v>168</v>
      </c>
      <c r="B13" s="209"/>
      <c r="C13" s="209"/>
      <c r="D13" s="209"/>
      <c r="E13" s="209"/>
      <c r="F13" s="209"/>
      <c r="G13" s="210"/>
      <c r="H13" s="68">
        <f>SUM(H9:H12)</f>
        <v>1192550</v>
      </c>
      <c r="I13" s="68">
        <f>SUM(I9:I12)</f>
        <v>1192550</v>
      </c>
      <c r="J13" s="68">
        <f>SUM(J9:J12)</f>
        <v>1192550</v>
      </c>
      <c r="K13" s="35">
        <v>0</v>
      </c>
      <c r="L13" s="35">
        <v>0</v>
      </c>
      <c r="M13" s="16"/>
      <c r="N13" s="16"/>
      <c r="O13" s="16"/>
      <c r="P13" s="16"/>
      <c r="Q13" s="16"/>
      <c r="R13" s="16"/>
      <c r="S13" s="16"/>
    </row>
    <row r="14" spans="1:19" ht="21" customHeight="1">
      <c r="A14" s="156" t="s">
        <v>427</v>
      </c>
      <c r="B14" s="163"/>
      <c r="C14" s="163"/>
      <c r="D14" s="156"/>
      <c r="E14" s="156"/>
      <c r="F14" s="156"/>
      <c r="G14" s="156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</row>
    <row r="17" spans="5:8" ht="14.25" customHeight="1">
      <c r="E17" s="19"/>
    </row>
    <row r="18" spans="5:8" ht="14.25" customHeight="1">
      <c r="E18" s="19"/>
      <c r="H18" s="69"/>
    </row>
    <row r="20" spans="5:8" ht="14.25" customHeight="1">
      <c r="E20" s="19"/>
    </row>
    <row r="21" spans="5:8" ht="14.25" customHeight="1">
      <c r="E21" s="19"/>
    </row>
  </sheetData>
  <mergeCells count="19">
    <mergeCell ref="A14:S14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  <mergeCell ref="A3:S3"/>
    <mergeCell ref="A4:H4"/>
    <mergeCell ref="I5:S5"/>
    <mergeCell ref="N6:S6"/>
    <mergeCell ref="A13:G13"/>
  </mergeCells>
  <phoneticPr fontId="17" type="noConversion"/>
  <printOptions horizontalCentered="1"/>
  <pageMargins left="0.96" right="0.96" top="0.72" bottom="0.72" header="0" footer="0"/>
  <pageSetup paperSize="9" scale="28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T12"/>
  <sheetViews>
    <sheetView showZeros="0" workbookViewId="0">
      <pane ySplit="1" topLeftCell="A2" activePane="bottomLeft" state="frozen"/>
      <selection pane="bottomLeft" activeCell="A12" sqref="A12"/>
    </sheetView>
  </sheetViews>
  <sheetFormatPr defaultColWidth="9.125" defaultRowHeight="14.25" customHeight="1"/>
  <cols>
    <col min="1" max="5" width="39.125" customWidth="1"/>
    <col min="6" max="6" width="27.625" customWidth="1"/>
    <col min="7" max="7" width="28.625" customWidth="1"/>
    <col min="8" max="8" width="28.125" customWidth="1"/>
    <col min="9" max="9" width="39.125" customWidth="1"/>
    <col min="10" max="18" width="20.375" customWidth="1"/>
    <col min="19" max="20" width="20.25" customWidth="1"/>
  </cols>
  <sheetData>
    <row r="1" spans="1:20" ht="14.2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0" ht="16.5" customHeight="1">
      <c r="A2" s="47"/>
      <c r="B2" s="48"/>
      <c r="C2" s="48"/>
      <c r="D2" s="48"/>
      <c r="E2" s="48"/>
      <c r="F2" s="48"/>
      <c r="G2" s="48"/>
      <c r="H2" s="47"/>
      <c r="I2" s="47"/>
      <c r="J2" s="47"/>
      <c r="K2" s="47"/>
      <c r="L2" s="47"/>
      <c r="M2" s="47"/>
      <c r="N2" s="56"/>
      <c r="O2" s="47"/>
      <c r="P2" s="47"/>
      <c r="Q2" s="48"/>
      <c r="R2" s="47"/>
      <c r="S2" s="59"/>
      <c r="T2" s="59" t="s">
        <v>428</v>
      </c>
    </row>
    <row r="3" spans="1:20" ht="41.25" customHeight="1">
      <c r="A3" s="219" t="str">
        <f>"2025"&amp;"年部门政府购买服务预算表"</f>
        <v>2025年部门政府购买服务预算表</v>
      </c>
      <c r="B3" s="220"/>
      <c r="C3" s="220"/>
      <c r="D3" s="220"/>
      <c r="E3" s="220"/>
      <c r="F3" s="220"/>
      <c r="G3" s="220"/>
      <c r="H3" s="221"/>
      <c r="I3" s="221"/>
      <c r="J3" s="221"/>
      <c r="K3" s="221"/>
      <c r="L3" s="221"/>
      <c r="M3" s="221"/>
      <c r="N3" s="222"/>
      <c r="O3" s="221"/>
      <c r="P3" s="221"/>
      <c r="Q3" s="220"/>
      <c r="R3" s="221"/>
      <c r="S3" s="222"/>
      <c r="T3" s="220"/>
    </row>
    <row r="4" spans="1:20" ht="22.5" customHeight="1">
      <c r="A4" s="223" t="s">
        <v>255</v>
      </c>
      <c r="B4" s="224"/>
      <c r="C4" s="224"/>
      <c r="D4" s="224"/>
      <c r="E4" s="224"/>
      <c r="F4" s="224"/>
      <c r="G4" s="224"/>
      <c r="H4" s="225"/>
      <c r="I4" s="225"/>
      <c r="J4" s="49"/>
      <c r="K4" s="49"/>
      <c r="L4" s="49"/>
      <c r="M4" s="49"/>
      <c r="N4" s="56"/>
      <c r="O4" s="47"/>
      <c r="P4" s="47"/>
      <c r="Q4" s="48"/>
      <c r="R4" s="47"/>
      <c r="S4" s="60"/>
      <c r="T4" s="59" t="s">
        <v>2</v>
      </c>
    </row>
    <row r="5" spans="1:20" ht="24" customHeight="1">
      <c r="A5" s="238" t="s">
        <v>177</v>
      </c>
      <c r="B5" s="241" t="s">
        <v>178</v>
      </c>
      <c r="C5" s="241" t="s">
        <v>410</v>
      </c>
      <c r="D5" s="241" t="s">
        <v>429</v>
      </c>
      <c r="E5" s="241" t="s">
        <v>430</v>
      </c>
      <c r="F5" s="241" t="s">
        <v>431</v>
      </c>
      <c r="G5" s="241" t="s">
        <v>432</v>
      </c>
      <c r="H5" s="243" t="s">
        <v>433</v>
      </c>
      <c r="I5" s="243" t="s">
        <v>434</v>
      </c>
      <c r="J5" s="226" t="s">
        <v>185</v>
      </c>
      <c r="K5" s="226"/>
      <c r="L5" s="226"/>
      <c r="M5" s="226"/>
      <c r="N5" s="227"/>
      <c r="O5" s="226"/>
      <c r="P5" s="226"/>
      <c r="Q5" s="228"/>
      <c r="R5" s="226"/>
      <c r="S5" s="227"/>
      <c r="T5" s="229"/>
    </row>
    <row r="6" spans="1:20" ht="24" customHeight="1">
      <c r="A6" s="239"/>
      <c r="B6" s="242"/>
      <c r="C6" s="242"/>
      <c r="D6" s="242"/>
      <c r="E6" s="242"/>
      <c r="F6" s="242"/>
      <c r="G6" s="242"/>
      <c r="H6" s="244"/>
      <c r="I6" s="244"/>
      <c r="J6" s="244" t="s">
        <v>56</v>
      </c>
      <c r="K6" s="244" t="s">
        <v>59</v>
      </c>
      <c r="L6" s="244" t="s">
        <v>416</v>
      </c>
      <c r="M6" s="244" t="s">
        <v>417</v>
      </c>
      <c r="N6" s="246" t="s">
        <v>418</v>
      </c>
      <c r="O6" s="230" t="s">
        <v>419</v>
      </c>
      <c r="P6" s="230"/>
      <c r="Q6" s="231"/>
      <c r="R6" s="230"/>
      <c r="S6" s="232"/>
      <c r="T6" s="233"/>
    </row>
    <row r="7" spans="1:20" ht="54" customHeight="1">
      <c r="A7" s="240"/>
      <c r="B7" s="233"/>
      <c r="C7" s="233"/>
      <c r="D7" s="233"/>
      <c r="E7" s="233"/>
      <c r="F7" s="233"/>
      <c r="G7" s="233"/>
      <c r="H7" s="245"/>
      <c r="I7" s="245"/>
      <c r="J7" s="245"/>
      <c r="K7" s="245" t="s">
        <v>58</v>
      </c>
      <c r="L7" s="245"/>
      <c r="M7" s="245"/>
      <c r="N7" s="247"/>
      <c r="O7" s="51" t="s">
        <v>58</v>
      </c>
      <c r="P7" s="51" t="s">
        <v>65</v>
      </c>
      <c r="Q7" s="50" t="s">
        <v>66</v>
      </c>
      <c r="R7" s="51" t="s">
        <v>67</v>
      </c>
      <c r="S7" s="57" t="s">
        <v>68</v>
      </c>
      <c r="T7" s="50" t="s">
        <v>69</v>
      </c>
    </row>
    <row r="8" spans="1:20" ht="17.25" customHeight="1">
      <c r="A8" s="52">
        <v>1</v>
      </c>
      <c r="B8" s="50">
        <v>2</v>
      </c>
      <c r="C8" s="52">
        <v>3</v>
      </c>
      <c r="D8" s="52">
        <v>4</v>
      </c>
      <c r="E8" s="50">
        <v>5</v>
      </c>
      <c r="F8" s="52">
        <v>6</v>
      </c>
      <c r="G8" s="52">
        <v>7</v>
      </c>
      <c r="H8" s="50">
        <v>8</v>
      </c>
      <c r="I8" s="52">
        <v>9</v>
      </c>
      <c r="J8" s="52">
        <v>10</v>
      </c>
      <c r="K8" s="50">
        <v>11</v>
      </c>
      <c r="L8" s="52">
        <v>12</v>
      </c>
      <c r="M8" s="52">
        <v>13</v>
      </c>
      <c r="N8" s="50">
        <v>14</v>
      </c>
      <c r="O8" s="52">
        <v>15</v>
      </c>
      <c r="P8" s="52">
        <v>16</v>
      </c>
      <c r="Q8" s="50">
        <v>17</v>
      </c>
      <c r="R8" s="52">
        <v>18</v>
      </c>
      <c r="S8" s="52">
        <v>19</v>
      </c>
      <c r="T8" s="52">
        <v>20</v>
      </c>
    </row>
    <row r="9" spans="1:20" ht="21" customHeight="1">
      <c r="A9" s="53"/>
      <c r="B9" s="54"/>
      <c r="C9" s="54"/>
      <c r="D9" s="54"/>
      <c r="E9" s="54"/>
      <c r="F9" s="54"/>
      <c r="G9" s="54"/>
      <c r="H9" s="55"/>
      <c r="I9" s="55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</row>
    <row r="10" spans="1:20" ht="21" customHeight="1">
      <c r="A10" s="234" t="s">
        <v>168</v>
      </c>
      <c r="B10" s="235"/>
      <c r="C10" s="235"/>
      <c r="D10" s="235"/>
      <c r="E10" s="235"/>
      <c r="F10" s="235"/>
      <c r="G10" s="235"/>
      <c r="H10" s="236"/>
      <c r="I10" s="237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</row>
    <row r="12" spans="1:20" ht="14.25" customHeight="1">
      <c r="A12" s="273" t="s">
        <v>458</v>
      </c>
    </row>
  </sheetData>
  <mergeCells count="19">
    <mergeCell ref="L6:L7"/>
    <mergeCell ref="M6:M7"/>
    <mergeCell ref="N6:N7"/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</mergeCells>
  <phoneticPr fontId="17" type="noConversion"/>
  <printOptions horizontalCentered="1"/>
  <pageMargins left="0.96" right="0.96" top="0.72" bottom="0.72" header="0" footer="0"/>
  <pageSetup paperSize="9" scale="6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E11"/>
  <sheetViews>
    <sheetView showZeros="0" workbookViewId="0">
      <pane ySplit="1" topLeftCell="A2" activePane="bottomLeft" state="frozen"/>
      <selection pane="bottomLeft" activeCell="A11" sqref="A11"/>
    </sheetView>
  </sheetViews>
  <sheetFormatPr defaultColWidth="9.125" defaultRowHeight="14.25" customHeight="1"/>
  <cols>
    <col min="1" max="1" width="37.75" style="1" customWidth="1"/>
    <col min="2" max="5" width="20" style="1" customWidth="1"/>
    <col min="6" max="16384" width="9.125" style="1"/>
  </cols>
  <sheetData>
    <row r="1" spans="1:5" ht="14.25" customHeight="1">
      <c r="A1" s="2"/>
      <c r="B1" s="2"/>
      <c r="C1" s="2"/>
      <c r="D1" s="2"/>
      <c r="E1" s="2"/>
    </row>
    <row r="2" spans="1:5" ht="17.25" customHeight="1">
      <c r="D2" s="42"/>
      <c r="E2" s="4" t="s">
        <v>435</v>
      </c>
    </row>
    <row r="3" spans="1:5" ht="41.25" customHeight="1">
      <c r="A3" s="200" t="str">
        <f>"2025"&amp;"年对下转移支付预算表"</f>
        <v>2025年对下转移支付预算表</v>
      </c>
      <c r="B3" s="162"/>
      <c r="C3" s="162"/>
      <c r="D3" s="162"/>
      <c r="E3" s="161"/>
    </row>
    <row r="4" spans="1:5" ht="18" customHeight="1">
      <c r="A4" s="248" t="s">
        <v>255</v>
      </c>
      <c r="B4" s="249"/>
      <c r="C4" s="249"/>
      <c r="D4" s="250"/>
      <c r="E4" s="7" t="s">
        <v>2</v>
      </c>
    </row>
    <row r="5" spans="1:5" ht="19.5" customHeight="1">
      <c r="A5" s="188" t="s">
        <v>436</v>
      </c>
      <c r="B5" s="169" t="s">
        <v>185</v>
      </c>
      <c r="C5" s="146"/>
      <c r="D5" s="146"/>
      <c r="E5" s="251" t="s">
        <v>437</v>
      </c>
    </row>
    <row r="6" spans="1:5" ht="40.5" customHeight="1">
      <c r="A6" s="150"/>
      <c r="B6" s="20" t="s">
        <v>56</v>
      </c>
      <c r="C6" s="8" t="s">
        <v>59</v>
      </c>
      <c r="D6" s="43" t="s">
        <v>416</v>
      </c>
      <c r="E6" s="251"/>
    </row>
    <row r="7" spans="1:5" ht="19.5" customHeight="1">
      <c r="A7" s="11">
        <v>1</v>
      </c>
      <c r="B7" s="11">
        <v>2</v>
      </c>
      <c r="C7" s="11">
        <v>3</v>
      </c>
      <c r="D7" s="44">
        <v>4</v>
      </c>
      <c r="E7" s="45">
        <v>5</v>
      </c>
    </row>
    <row r="8" spans="1:5" ht="19.5" customHeight="1">
      <c r="A8" s="21"/>
      <c r="B8" s="16"/>
      <c r="C8" s="16"/>
      <c r="D8" s="16"/>
      <c r="E8" s="16"/>
    </row>
    <row r="9" spans="1:5" ht="19.5" customHeight="1">
      <c r="A9" s="40"/>
      <c r="B9" s="16"/>
      <c r="C9" s="16"/>
      <c r="D9" s="16"/>
      <c r="E9" s="16"/>
    </row>
    <row r="11" spans="1:5" ht="14.25" customHeight="1">
      <c r="A11" s="272" t="s">
        <v>459</v>
      </c>
    </row>
  </sheetData>
  <mergeCells count="5">
    <mergeCell ref="A3:E3"/>
    <mergeCell ref="A4:D4"/>
    <mergeCell ref="B5:D5"/>
    <mergeCell ref="A5:A6"/>
    <mergeCell ref="E5:E6"/>
  </mergeCells>
  <phoneticPr fontId="17" type="noConversion"/>
  <printOptions horizontalCentered="1"/>
  <pageMargins left="0.96" right="0.96" top="0.72" bottom="0.72" header="0" footer="0"/>
  <pageSetup paperSize="9" scale="57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J11"/>
  <sheetViews>
    <sheetView showZeros="0" workbookViewId="0">
      <pane ySplit="1" topLeftCell="A2" activePane="bottomLeft" state="frozen"/>
      <selection pane="bottomLeft" activeCell="B27" sqref="B27"/>
    </sheetView>
  </sheetViews>
  <sheetFormatPr defaultColWidth="9.125" defaultRowHeight="12" customHeight="1"/>
  <cols>
    <col min="1" max="1" width="34.25" style="1" customWidth="1"/>
    <col min="2" max="2" width="29" style="1" customWidth="1"/>
    <col min="3" max="5" width="23.625" style="1" customWidth="1"/>
    <col min="6" max="6" width="11.25" style="1" customWidth="1"/>
    <col min="7" max="7" width="25.125" style="1" customWidth="1"/>
    <col min="8" max="8" width="15.625" style="1" customWidth="1"/>
    <col min="9" max="9" width="13.375" style="1" customWidth="1"/>
    <col min="10" max="10" width="18.875" style="1" customWidth="1"/>
    <col min="11" max="16384" width="9.125" style="1"/>
  </cols>
  <sheetData>
    <row r="1" spans="1:10" ht="12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16.5" customHeight="1">
      <c r="J2" s="4" t="s">
        <v>438</v>
      </c>
    </row>
    <row r="3" spans="1:10" ht="41.25" customHeight="1">
      <c r="A3" s="191" t="str">
        <f>"2025"&amp;"年对下转移支付绩效目标表"</f>
        <v>2025年对下转移支付绩效目标表</v>
      </c>
      <c r="B3" s="162"/>
      <c r="C3" s="162"/>
      <c r="D3" s="162"/>
      <c r="E3" s="162"/>
      <c r="F3" s="161"/>
      <c r="G3" s="162"/>
      <c r="H3" s="161"/>
      <c r="I3" s="161"/>
      <c r="J3" s="162"/>
    </row>
    <row r="4" spans="1:10" ht="17.25" customHeight="1">
      <c r="A4" s="163" t="s">
        <v>255</v>
      </c>
      <c r="B4" s="108"/>
      <c r="C4" s="108"/>
      <c r="D4" s="108"/>
      <c r="E4" s="108"/>
      <c r="F4" s="108"/>
      <c r="G4" s="108"/>
      <c r="H4" s="108"/>
    </row>
    <row r="5" spans="1:10" ht="44.25" customHeight="1">
      <c r="A5" s="38" t="s">
        <v>436</v>
      </c>
      <c r="B5" s="38" t="s">
        <v>276</v>
      </c>
      <c r="C5" s="38" t="s">
        <v>277</v>
      </c>
      <c r="D5" s="38" t="s">
        <v>278</v>
      </c>
      <c r="E5" s="38" t="s">
        <v>279</v>
      </c>
      <c r="F5" s="39" t="s">
        <v>280</v>
      </c>
      <c r="G5" s="38" t="s">
        <v>281</v>
      </c>
      <c r="H5" s="39" t="s">
        <v>282</v>
      </c>
      <c r="I5" s="39" t="s">
        <v>283</v>
      </c>
      <c r="J5" s="38" t="s">
        <v>284</v>
      </c>
    </row>
    <row r="6" spans="1:10" ht="14.25" customHeight="1">
      <c r="A6" s="38">
        <v>1</v>
      </c>
      <c r="B6" s="38">
        <v>2</v>
      </c>
      <c r="C6" s="38">
        <v>3</v>
      </c>
      <c r="D6" s="38">
        <v>4</v>
      </c>
      <c r="E6" s="38">
        <v>5</v>
      </c>
      <c r="F6" s="39">
        <v>6</v>
      </c>
      <c r="G6" s="38">
        <v>7</v>
      </c>
      <c r="H6" s="39">
        <v>8</v>
      </c>
      <c r="I6" s="39">
        <v>9</v>
      </c>
      <c r="J6" s="38">
        <v>10</v>
      </c>
    </row>
    <row r="7" spans="1:10" ht="42" customHeight="1">
      <c r="A7" s="21"/>
      <c r="B7" s="40"/>
      <c r="C7" s="40"/>
      <c r="D7" s="40"/>
      <c r="E7" s="29"/>
      <c r="F7" s="41"/>
      <c r="G7" s="29"/>
      <c r="H7" s="41"/>
      <c r="I7" s="41"/>
      <c r="J7" s="29"/>
    </row>
    <row r="8" spans="1:10" ht="42" customHeight="1">
      <c r="A8" s="21"/>
      <c r="B8" s="14"/>
      <c r="C8" s="14"/>
      <c r="D8" s="14"/>
      <c r="E8" s="21"/>
      <c r="F8" s="14"/>
      <c r="G8" s="21"/>
      <c r="H8" s="14"/>
      <c r="I8" s="14"/>
      <c r="J8" s="21"/>
    </row>
    <row r="11" spans="1:10" ht="12" customHeight="1">
      <c r="A11" s="272" t="s">
        <v>460</v>
      </c>
    </row>
  </sheetData>
  <mergeCells count="2">
    <mergeCell ref="A3:J3"/>
    <mergeCell ref="A4:H4"/>
  </mergeCells>
  <phoneticPr fontId="17" type="noConversion"/>
  <printOptions horizontalCentered="1"/>
  <pageMargins left="0.96" right="0.96" top="0.72" bottom="0.72" header="0" footer="0"/>
  <pageSetup paperSize="9" scale="6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I11"/>
  <sheetViews>
    <sheetView showZeros="0" workbookViewId="0">
      <pane ySplit="1" topLeftCell="A2" activePane="bottomLeft" state="frozen"/>
      <selection pane="bottomLeft" activeCell="B15" sqref="B15"/>
    </sheetView>
  </sheetViews>
  <sheetFormatPr defaultColWidth="10.375" defaultRowHeight="14.25" customHeight="1"/>
  <cols>
    <col min="1" max="3" width="33.75" style="1" customWidth="1"/>
    <col min="4" max="4" width="45.625" style="1" customWidth="1"/>
    <col min="5" max="5" width="27.625" style="1" customWidth="1"/>
    <col min="6" max="6" width="21.75" style="1" customWidth="1"/>
    <col min="7" max="9" width="26.25" style="1" customWidth="1"/>
    <col min="10" max="16384" width="10.375" style="1"/>
  </cols>
  <sheetData>
    <row r="1" spans="1:9" ht="14.25" customHeight="1">
      <c r="A1" s="2"/>
      <c r="B1" s="2"/>
      <c r="C1" s="2"/>
      <c r="D1" s="2"/>
      <c r="E1" s="2"/>
      <c r="F1" s="2"/>
      <c r="G1" s="2"/>
      <c r="H1" s="2"/>
      <c r="I1" s="2"/>
    </row>
    <row r="2" spans="1:9" ht="14.25" customHeight="1">
      <c r="A2" s="252" t="s">
        <v>439</v>
      </c>
      <c r="B2" s="253"/>
      <c r="C2" s="253"/>
      <c r="D2" s="254"/>
      <c r="E2" s="254"/>
      <c r="F2" s="254"/>
      <c r="G2" s="253"/>
      <c r="H2" s="253"/>
      <c r="I2" s="254"/>
    </row>
    <row r="3" spans="1:9" ht="41.25" customHeight="1">
      <c r="A3" s="107" t="str">
        <f>"2025"&amp;"年新增资产配置预算表"</f>
        <v>2025年新增资产配置预算表</v>
      </c>
      <c r="B3" s="155"/>
      <c r="C3" s="155"/>
      <c r="D3" s="154"/>
      <c r="E3" s="154"/>
      <c r="F3" s="154"/>
      <c r="G3" s="155"/>
      <c r="H3" s="155"/>
      <c r="I3" s="154"/>
    </row>
    <row r="4" spans="1:9" ht="14.25" customHeight="1">
      <c r="A4" s="109" t="s">
        <v>255</v>
      </c>
      <c r="B4" s="255"/>
      <c r="C4" s="255"/>
      <c r="D4" s="28"/>
      <c r="F4" s="27"/>
      <c r="G4" s="26"/>
      <c r="H4" s="26"/>
      <c r="I4" s="37" t="s">
        <v>2</v>
      </c>
    </row>
    <row r="5" spans="1:9" ht="28.5" customHeight="1">
      <c r="A5" s="120" t="s">
        <v>177</v>
      </c>
      <c r="B5" s="158" t="s">
        <v>178</v>
      </c>
      <c r="C5" s="120" t="s">
        <v>440</v>
      </c>
      <c r="D5" s="120" t="s">
        <v>441</v>
      </c>
      <c r="E5" s="120" t="s">
        <v>442</v>
      </c>
      <c r="F5" s="120" t="s">
        <v>443</v>
      </c>
      <c r="G5" s="158" t="s">
        <v>444</v>
      </c>
      <c r="H5" s="158"/>
      <c r="I5" s="120"/>
    </row>
    <row r="6" spans="1:9" ht="21" customHeight="1">
      <c r="A6" s="120"/>
      <c r="B6" s="160"/>
      <c r="C6" s="160"/>
      <c r="D6" s="159"/>
      <c r="E6" s="160"/>
      <c r="F6" s="160"/>
      <c r="G6" s="24" t="s">
        <v>414</v>
      </c>
      <c r="H6" s="24" t="s">
        <v>445</v>
      </c>
      <c r="I6" s="24" t="s">
        <v>446</v>
      </c>
    </row>
    <row r="7" spans="1:9" ht="17.25" customHeight="1">
      <c r="A7" s="29" t="s">
        <v>82</v>
      </c>
      <c r="B7" s="30"/>
      <c r="C7" s="31" t="s">
        <v>408</v>
      </c>
      <c r="D7" s="29" t="s">
        <v>83</v>
      </c>
      <c r="E7" s="32" t="s">
        <v>84</v>
      </c>
      <c r="F7" s="29" t="s">
        <v>85</v>
      </c>
      <c r="G7" s="31" t="s">
        <v>86</v>
      </c>
      <c r="H7" s="33" t="s">
        <v>87</v>
      </c>
      <c r="I7" s="32" t="s">
        <v>88</v>
      </c>
    </row>
    <row r="8" spans="1:9" ht="19.5" customHeight="1">
      <c r="A8" s="21"/>
      <c r="B8" s="14"/>
      <c r="C8" s="14"/>
      <c r="D8" s="21"/>
      <c r="E8" s="14"/>
      <c r="F8" s="33"/>
      <c r="G8" s="34"/>
      <c r="H8" s="35"/>
      <c r="I8" s="35"/>
    </row>
    <row r="9" spans="1:9" ht="19.5" customHeight="1">
      <c r="A9" s="256" t="s">
        <v>56</v>
      </c>
      <c r="B9" s="257"/>
      <c r="C9" s="257"/>
      <c r="D9" s="258"/>
      <c r="E9" s="259"/>
      <c r="F9" s="259"/>
      <c r="G9" s="34"/>
      <c r="H9" s="35"/>
      <c r="I9" s="35"/>
    </row>
    <row r="11" spans="1:9" ht="14.25" customHeight="1">
      <c r="A11" s="1" t="s">
        <v>447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honeticPr fontId="17" type="noConversion"/>
  <pageMargins left="0.67" right="0.67" top="0.72" bottom="0.72" header="0.28000000000000003" footer="0.28000000000000003"/>
  <pageSetup paperSize="9" fitToWidth="0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K13"/>
  <sheetViews>
    <sheetView showZeros="0" workbookViewId="0">
      <pane ySplit="1" topLeftCell="A2" activePane="bottomLeft" state="frozen"/>
      <selection pane="bottomLeft" activeCell="A4" sqref="A4:G4"/>
    </sheetView>
  </sheetViews>
  <sheetFormatPr defaultColWidth="9.125" defaultRowHeight="14.25" customHeight="1"/>
  <cols>
    <col min="1" max="1" width="19.25" style="1" customWidth="1"/>
    <col min="2" max="2" width="33.875" style="1" customWidth="1"/>
    <col min="3" max="3" width="23.875" style="1" customWidth="1"/>
    <col min="4" max="4" width="11.125" style="1" customWidth="1"/>
    <col min="5" max="5" width="17.75" style="1" customWidth="1"/>
    <col min="6" max="6" width="9.875" style="1" customWidth="1"/>
    <col min="7" max="7" width="17.75" style="1" customWidth="1"/>
    <col min="8" max="11" width="23.125" style="1" customWidth="1"/>
    <col min="12" max="16384" width="9.125" style="1"/>
  </cols>
  <sheetData>
    <row r="1" spans="1:11" ht="14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4.25" customHeight="1">
      <c r="D2" s="3"/>
      <c r="E2" s="3"/>
      <c r="F2" s="3"/>
      <c r="G2" s="3"/>
      <c r="K2" s="4" t="s">
        <v>448</v>
      </c>
    </row>
    <row r="3" spans="1:11" ht="41.25" customHeight="1">
      <c r="A3" s="162" t="str">
        <f>"2025"&amp;"年上级转移支付补助项目支出预算表"</f>
        <v>2025年上级转移支付补助项目支出预算表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</row>
    <row r="4" spans="1:11" ht="13.5" customHeight="1">
      <c r="A4" s="163" t="s">
        <v>255</v>
      </c>
      <c r="B4" s="164"/>
      <c r="C4" s="164"/>
      <c r="D4" s="164"/>
      <c r="E4" s="164"/>
      <c r="F4" s="164"/>
      <c r="G4" s="164"/>
      <c r="H4" s="6"/>
      <c r="I4" s="6"/>
      <c r="J4" s="6"/>
      <c r="K4" s="7" t="s">
        <v>2</v>
      </c>
    </row>
    <row r="5" spans="1:11" ht="21.75" customHeight="1">
      <c r="A5" s="174" t="s">
        <v>256</v>
      </c>
      <c r="B5" s="174" t="s">
        <v>180</v>
      </c>
      <c r="C5" s="174" t="s">
        <v>257</v>
      </c>
      <c r="D5" s="185" t="s">
        <v>181</v>
      </c>
      <c r="E5" s="185" t="s">
        <v>182</v>
      </c>
      <c r="F5" s="185" t="s">
        <v>258</v>
      </c>
      <c r="G5" s="185" t="s">
        <v>259</v>
      </c>
      <c r="H5" s="188" t="s">
        <v>56</v>
      </c>
      <c r="I5" s="169" t="s">
        <v>449</v>
      </c>
      <c r="J5" s="146"/>
      <c r="K5" s="147"/>
    </row>
    <row r="6" spans="1:11" ht="21.75" customHeight="1">
      <c r="A6" s="175"/>
      <c r="B6" s="175"/>
      <c r="C6" s="175"/>
      <c r="D6" s="186"/>
      <c r="E6" s="186"/>
      <c r="F6" s="186"/>
      <c r="G6" s="186"/>
      <c r="H6" s="176"/>
      <c r="I6" s="185" t="s">
        <v>59</v>
      </c>
      <c r="J6" s="185" t="s">
        <v>60</v>
      </c>
      <c r="K6" s="185" t="s">
        <v>61</v>
      </c>
    </row>
    <row r="7" spans="1:11" ht="40.5" customHeight="1">
      <c r="A7" s="181"/>
      <c r="B7" s="181"/>
      <c r="C7" s="181"/>
      <c r="D7" s="187"/>
      <c r="E7" s="187"/>
      <c r="F7" s="187"/>
      <c r="G7" s="187"/>
      <c r="H7" s="150"/>
      <c r="I7" s="187" t="s">
        <v>58</v>
      </c>
      <c r="J7" s="187"/>
      <c r="K7" s="187"/>
    </row>
    <row r="8" spans="1:11" ht="15" customHeight="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24">
        <v>10</v>
      </c>
      <c r="K8" s="24">
        <v>11</v>
      </c>
    </row>
    <row r="9" spans="1:11" ht="18.75" customHeight="1">
      <c r="A9" s="21"/>
      <c r="B9" s="14"/>
      <c r="C9" s="21"/>
      <c r="D9" s="21"/>
      <c r="E9" s="21"/>
      <c r="F9" s="21"/>
      <c r="G9" s="21"/>
      <c r="H9" s="22"/>
      <c r="I9" s="25"/>
      <c r="J9" s="25"/>
      <c r="K9" s="22"/>
    </row>
    <row r="10" spans="1:11" ht="18.75" customHeight="1">
      <c r="A10" s="14"/>
      <c r="B10" s="14"/>
      <c r="C10" s="14"/>
      <c r="D10" s="14"/>
      <c r="E10" s="14"/>
      <c r="F10" s="14"/>
      <c r="G10" s="14"/>
      <c r="H10" s="23"/>
      <c r="I10" s="23"/>
      <c r="J10" s="23"/>
      <c r="K10" s="22"/>
    </row>
    <row r="11" spans="1:11" ht="18.75" customHeight="1">
      <c r="A11" s="182" t="s">
        <v>168</v>
      </c>
      <c r="B11" s="183"/>
      <c r="C11" s="183"/>
      <c r="D11" s="183"/>
      <c r="E11" s="183"/>
      <c r="F11" s="183"/>
      <c r="G11" s="184"/>
      <c r="H11" s="23"/>
      <c r="I11" s="23"/>
      <c r="J11" s="23"/>
      <c r="K11" s="22"/>
    </row>
    <row r="13" spans="1:11" ht="14.25" customHeight="1">
      <c r="A13" s="1" t="s">
        <v>450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honeticPr fontId="17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18"/>
  <sheetViews>
    <sheetView showZeros="0" zoomScale="85" zoomScaleNormal="85" workbookViewId="0">
      <pane ySplit="1" topLeftCell="A2" activePane="bottomLeft" state="frozen"/>
      <selection pane="bottomLeft" activeCell="B9" sqref="B9"/>
    </sheetView>
  </sheetViews>
  <sheetFormatPr defaultColWidth="9.125" defaultRowHeight="14.25" customHeight="1"/>
  <cols>
    <col min="1" max="1" width="35.25" style="1" customWidth="1"/>
    <col min="2" max="4" width="28" style="1" customWidth="1"/>
    <col min="5" max="7" width="23.875" style="1" customWidth="1"/>
    <col min="8" max="16384" width="9.125" style="1"/>
  </cols>
  <sheetData>
    <row r="1" spans="1:7" ht="14.25" customHeight="1">
      <c r="A1" s="2"/>
      <c r="B1" s="2"/>
      <c r="C1" s="2"/>
      <c r="D1" s="2"/>
      <c r="E1" s="2"/>
      <c r="F1" s="2"/>
      <c r="G1" s="2"/>
    </row>
    <row r="2" spans="1:7" ht="13.5" customHeight="1">
      <c r="D2" s="3"/>
      <c r="G2" s="4" t="s">
        <v>451</v>
      </c>
    </row>
    <row r="3" spans="1:7" ht="41.25" customHeight="1">
      <c r="A3" s="162" t="str">
        <f>"2025"&amp;"年部门项目中期规划预算表"</f>
        <v>2025年部门项目中期规划预算表</v>
      </c>
      <c r="B3" s="162"/>
      <c r="C3" s="162"/>
      <c r="D3" s="162"/>
      <c r="E3" s="162"/>
      <c r="F3" s="162"/>
      <c r="G3" s="162"/>
    </row>
    <row r="4" spans="1:7" ht="13.5" customHeight="1">
      <c r="A4" s="163" t="s">
        <v>255</v>
      </c>
      <c r="B4" s="164"/>
      <c r="C4" s="164"/>
      <c r="D4" s="164"/>
      <c r="E4" s="6"/>
      <c r="F4" s="6"/>
      <c r="G4" s="7" t="s">
        <v>2</v>
      </c>
    </row>
    <row r="5" spans="1:7" ht="21.75" customHeight="1">
      <c r="A5" s="174" t="s">
        <v>257</v>
      </c>
      <c r="B5" s="174" t="s">
        <v>256</v>
      </c>
      <c r="C5" s="174" t="s">
        <v>180</v>
      </c>
      <c r="D5" s="185" t="s">
        <v>452</v>
      </c>
      <c r="E5" s="169" t="s">
        <v>59</v>
      </c>
      <c r="F5" s="146"/>
      <c r="G5" s="147"/>
    </row>
    <row r="6" spans="1:7" ht="21.75" customHeight="1">
      <c r="A6" s="175"/>
      <c r="B6" s="175"/>
      <c r="C6" s="175"/>
      <c r="D6" s="186"/>
      <c r="E6" s="188" t="str">
        <f>"2025"&amp;"年"</f>
        <v>2025年</v>
      </c>
      <c r="F6" s="185" t="str">
        <f>("2025"+1)&amp;"年"</f>
        <v>2026年</v>
      </c>
      <c r="G6" s="185" t="str">
        <f>("2025"+2)&amp;"年"</f>
        <v>2027年</v>
      </c>
    </row>
    <row r="7" spans="1:7" ht="40.5" customHeight="1">
      <c r="A7" s="181"/>
      <c r="B7" s="181"/>
      <c r="C7" s="181"/>
      <c r="D7" s="187"/>
      <c r="E7" s="150"/>
      <c r="F7" s="187" t="s">
        <v>58</v>
      </c>
      <c r="G7" s="187"/>
    </row>
    <row r="8" spans="1:7" ht="15" customHeight="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</row>
    <row r="9" spans="1:7" ht="17.25" customHeight="1">
      <c r="A9" s="12"/>
      <c r="B9" s="13"/>
      <c r="C9" s="13"/>
      <c r="D9" s="13"/>
      <c r="E9" s="13">
        <v>2119460</v>
      </c>
      <c r="F9" s="13">
        <v>2119460</v>
      </c>
      <c r="G9" s="13">
        <v>2119460</v>
      </c>
    </row>
    <row r="10" spans="1:7" ht="18.75" customHeight="1">
      <c r="A10" s="14" t="s">
        <v>70</v>
      </c>
      <c r="B10" s="15" t="s">
        <v>453</v>
      </c>
      <c r="C10" s="15" t="s">
        <v>264</v>
      </c>
      <c r="D10" s="14" t="s">
        <v>454</v>
      </c>
      <c r="E10" s="16">
        <v>300000</v>
      </c>
      <c r="F10" s="16">
        <v>300000</v>
      </c>
      <c r="G10" s="16">
        <v>300000</v>
      </c>
    </row>
    <row r="11" spans="1:7" ht="18.75" customHeight="1">
      <c r="A11" s="14" t="s">
        <v>70</v>
      </c>
      <c r="B11" s="15" t="s">
        <v>453</v>
      </c>
      <c r="C11" s="15" t="s">
        <v>270</v>
      </c>
      <c r="D11" s="14" t="s">
        <v>454</v>
      </c>
      <c r="E11" s="17">
        <v>328050</v>
      </c>
      <c r="F11" s="17">
        <v>328050</v>
      </c>
      <c r="G11" s="17">
        <v>328050</v>
      </c>
    </row>
    <row r="12" spans="1:7" ht="14.25" customHeight="1">
      <c r="A12" s="14" t="s">
        <v>70</v>
      </c>
      <c r="B12" s="15" t="s">
        <v>453</v>
      </c>
      <c r="C12" s="15" t="s">
        <v>272</v>
      </c>
      <c r="D12" s="14" t="s">
        <v>454</v>
      </c>
      <c r="E12" s="18">
        <v>1441410</v>
      </c>
      <c r="F12" s="18">
        <v>1441410</v>
      </c>
      <c r="G12" s="18">
        <v>1441410</v>
      </c>
    </row>
    <row r="13" spans="1:7" ht="14.25" customHeight="1">
      <c r="A13" s="14" t="s">
        <v>70</v>
      </c>
      <c r="B13" s="15" t="s">
        <v>453</v>
      </c>
      <c r="C13" s="15" t="s">
        <v>274</v>
      </c>
      <c r="D13" s="14" t="s">
        <v>454</v>
      </c>
      <c r="E13" s="18">
        <v>50000</v>
      </c>
      <c r="F13" s="18">
        <v>50000</v>
      </c>
      <c r="G13" s="18">
        <v>50000</v>
      </c>
    </row>
    <row r="14" spans="1:7" ht="14.25" customHeight="1">
      <c r="A14" s="260" t="s">
        <v>56</v>
      </c>
      <c r="B14" s="261" t="s">
        <v>455</v>
      </c>
      <c r="C14" s="261"/>
      <c r="D14" s="262"/>
      <c r="E14" s="18">
        <v>2119460</v>
      </c>
      <c r="F14" s="18">
        <v>2119460</v>
      </c>
      <c r="G14" s="18">
        <v>2119460</v>
      </c>
    </row>
    <row r="17" spans="3:3" ht="14.25" customHeight="1">
      <c r="C17" s="19"/>
    </row>
    <row r="18" spans="3:3" ht="14.25" customHeight="1">
      <c r="C18" s="19"/>
    </row>
  </sheetData>
  <mergeCells count="11">
    <mergeCell ref="A3:G3"/>
    <mergeCell ref="A4:D4"/>
    <mergeCell ref="E5:G5"/>
    <mergeCell ref="A14:D14"/>
    <mergeCell ref="A5:A7"/>
    <mergeCell ref="B5:B7"/>
    <mergeCell ref="C5:C7"/>
    <mergeCell ref="D5:D7"/>
    <mergeCell ref="E6:E7"/>
    <mergeCell ref="F6:F7"/>
    <mergeCell ref="G6:G7"/>
  </mergeCells>
  <phoneticPr fontId="17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 pane="bottomLeft" activeCell="C16" sqref="C16"/>
    </sheetView>
  </sheetViews>
  <sheetFormatPr defaultColWidth="8.625" defaultRowHeight="12.75" customHeight="1"/>
  <cols>
    <col min="1" max="1" width="15.875" style="1" customWidth="1"/>
    <col min="2" max="2" width="35" style="1" customWidth="1"/>
    <col min="3" max="19" width="22" style="1" customWidth="1"/>
    <col min="20" max="16384" width="8.625" style="1"/>
  </cols>
  <sheetData>
    <row r="1" spans="1:19" ht="12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7.25" customHeight="1">
      <c r="A2" s="113" t="s">
        <v>53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19" ht="41.25" customHeight="1">
      <c r="A3" s="107" t="str">
        <f>"2025"&amp;"年部门收入预算表"</f>
        <v>2025年部门收入预算表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</row>
    <row r="4" spans="1:19" ht="17.25" customHeight="1">
      <c r="A4" s="109" t="s">
        <v>1</v>
      </c>
      <c r="B4" s="110"/>
      <c r="S4" s="28" t="s">
        <v>2</v>
      </c>
    </row>
    <row r="5" spans="1:19" ht="21.75" customHeight="1">
      <c r="A5" s="122" t="s">
        <v>54</v>
      </c>
      <c r="B5" s="125" t="s">
        <v>55</v>
      </c>
      <c r="C5" s="125" t="s">
        <v>56</v>
      </c>
      <c r="D5" s="114" t="s">
        <v>57</v>
      </c>
      <c r="E5" s="114"/>
      <c r="F5" s="114"/>
      <c r="G5" s="114"/>
      <c r="H5" s="114"/>
      <c r="I5" s="115"/>
      <c r="J5" s="114"/>
      <c r="K5" s="114"/>
      <c r="L5" s="114"/>
      <c r="M5" s="114"/>
      <c r="N5" s="116"/>
      <c r="O5" s="114" t="s">
        <v>46</v>
      </c>
      <c r="P5" s="114"/>
      <c r="Q5" s="114"/>
      <c r="R5" s="114"/>
      <c r="S5" s="116"/>
    </row>
    <row r="6" spans="1:19" ht="27" customHeight="1">
      <c r="A6" s="123"/>
      <c r="B6" s="126"/>
      <c r="C6" s="126"/>
      <c r="D6" s="126" t="s">
        <v>58</v>
      </c>
      <c r="E6" s="126" t="s">
        <v>59</v>
      </c>
      <c r="F6" s="126" t="s">
        <v>60</v>
      </c>
      <c r="G6" s="126" t="s">
        <v>61</v>
      </c>
      <c r="H6" s="126" t="s">
        <v>62</v>
      </c>
      <c r="I6" s="117" t="s">
        <v>63</v>
      </c>
      <c r="J6" s="118"/>
      <c r="K6" s="118"/>
      <c r="L6" s="118"/>
      <c r="M6" s="118"/>
      <c r="N6" s="119"/>
      <c r="O6" s="126" t="s">
        <v>58</v>
      </c>
      <c r="P6" s="126" t="s">
        <v>59</v>
      </c>
      <c r="Q6" s="126" t="s">
        <v>60</v>
      </c>
      <c r="R6" s="126" t="s">
        <v>61</v>
      </c>
      <c r="S6" s="126" t="s">
        <v>64</v>
      </c>
    </row>
    <row r="7" spans="1:19" ht="30" customHeight="1">
      <c r="A7" s="124"/>
      <c r="B7" s="127"/>
      <c r="C7" s="128"/>
      <c r="D7" s="128"/>
      <c r="E7" s="128"/>
      <c r="F7" s="128"/>
      <c r="G7" s="128"/>
      <c r="H7" s="128"/>
      <c r="I7" s="41" t="s">
        <v>58</v>
      </c>
      <c r="J7" s="104" t="s">
        <v>65</v>
      </c>
      <c r="K7" s="104" t="s">
        <v>66</v>
      </c>
      <c r="L7" s="104" t="s">
        <v>67</v>
      </c>
      <c r="M7" s="104" t="s">
        <v>68</v>
      </c>
      <c r="N7" s="104" t="s">
        <v>69</v>
      </c>
      <c r="O7" s="129"/>
      <c r="P7" s="129"/>
      <c r="Q7" s="129"/>
      <c r="R7" s="129"/>
      <c r="S7" s="128"/>
    </row>
    <row r="8" spans="1:19" ht="15" customHeight="1">
      <c r="A8" s="36">
        <v>1</v>
      </c>
      <c r="B8" s="36">
        <v>2</v>
      </c>
      <c r="C8" s="36">
        <v>3</v>
      </c>
      <c r="D8" s="36">
        <v>4</v>
      </c>
      <c r="E8" s="36">
        <v>5</v>
      </c>
      <c r="F8" s="36">
        <v>6</v>
      </c>
      <c r="G8" s="36">
        <v>7</v>
      </c>
      <c r="H8" s="36">
        <v>8</v>
      </c>
      <c r="I8" s="41">
        <v>9</v>
      </c>
      <c r="J8" s="36">
        <v>10</v>
      </c>
      <c r="K8" s="36">
        <v>11</v>
      </c>
      <c r="L8" s="36">
        <v>12</v>
      </c>
      <c r="M8" s="36">
        <v>13</v>
      </c>
      <c r="N8" s="36">
        <v>14</v>
      </c>
      <c r="O8" s="36">
        <v>15</v>
      </c>
      <c r="P8" s="36">
        <v>16</v>
      </c>
      <c r="Q8" s="36">
        <v>17</v>
      </c>
      <c r="R8" s="36">
        <v>18</v>
      </c>
      <c r="S8" s="36">
        <v>19</v>
      </c>
    </row>
    <row r="9" spans="1:19" ht="18" customHeight="1">
      <c r="A9" s="14">
        <v>105016</v>
      </c>
      <c r="B9" s="14" t="s">
        <v>70</v>
      </c>
      <c r="C9" s="16">
        <v>9011392.8800000008</v>
      </c>
      <c r="D9" s="16">
        <v>9011392.8800000008</v>
      </c>
      <c r="E9" s="16">
        <v>9011392.8800000008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  <row r="10" spans="1:19" ht="18" customHeight="1">
      <c r="A10" s="120" t="s">
        <v>56</v>
      </c>
      <c r="B10" s="121"/>
      <c r="C10" s="16">
        <v>9011392.8800000008</v>
      </c>
      <c r="D10" s="16">
        <v>9011392.8800000008</v>
      </c>
      <c r="E10" s="16">
        <v>9011392.8800000008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</sheetData>
  <mergeCells count="20">
    <mergeCell ref="O6:O7"/>
    <mergeCell ref="P6:P7"/>
    <mergeCell ref="Q6:Q7"/>
    <mergeCell ref="R6:R7"/>
    <mergeCell ref="S6:S7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A2:S2"/>
    <mergeCell ref="A3:S3"/>
    <mergeCell ref="A4:B4"/>
    <mergeCell ref="D5:N5"/>
    <mergeCell ref="O5:S5"/>
  </mergeCells>
  <phoneticPr fontId="17" type="noConversion"/>
  <printOptions horizontalCentered="1"/>
  <pageMargins left="0.96" right="0.96" top="0.72" bottom="0.72" header="0" footer="0"/>
  <pageSetup paperSize="9" orientation="landscape" r:id="rId1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O33"/>
  <sheetViews>
    <sheetView showGridLines="0" showZeros="0" workbookViewId="0">
      <pane ySplit="1" topLeftCell="A2" activePane="bottomLeft" state="frozen"/>
      <selection pane="bottomLeft" activeCell="E7" sqref="E7"/>
    </sheetView>
  </sheetViews>
  <sheetFormatPr defaultColWidth="8.625" defaultRowHeight="12.75" customHeight="1"/>
  <cols>
    <col min="1" max="1" width="14.25" style="1" customWidth="1"/>
    <col min="2" max="2" width="37.625" style="1" customWidth="1"/>
    <col min="3" max="8" width="24.625" style="1" customWidth="1"/>
    <col min="9" max="9" width="26.75" style="1" customWidth="1"/>
    <col min="10" max="11" width="24.375" style="1" customWidth="1"/>
    <col min="12" max="15" width="24.625" style="1" customWidth="1"/>
    <col min="16" max="16384" width="8.625" style="1"/>
  </cols>
  <sheetData>
    <row r="1" spans="1:15" ht="12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7.25" customHeight="1">
      <c r="A2" s="130" t="s">
        <v>71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15" ht="41.25" customHeight="1">
      <c r="A3" s="107" t="str">
        <f>"2025"&amp;"年部门支出预算表"</f>
        <v>2025年部门支出预算表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1:15" ht="17.25" customHeight="1">
      <c r="A4" s="109" t="s">
        <v>1</v>
      </c>
      <c r="B4" s="110"/>
      <c r="O4" s="28" t="s">
        <v>2</v>
      </c>
    </row>
    <row r="5" spans="1:15" ht="27" customHeight="1">
      <c r="A5" s="138" t="s">
        <v>72</v>
      </c>
      <c r="B5" s="138" t="s">
        <v>73</v>
      </c>
      <c r="C5" s="138" t="s">
        <v>56</v>
      </c>
      <c r="D5" s="131" t="s">
        <v>59</v>
      </c>
      <c r="E5" s="132"/>
      <c r="F5" s="133"/>
      <c r="G5" s="141" t="s">
        <v>60</v>
      </c>
      <c r="H5" s="141" t="s">
        <v>61</v>
      </c>
      <c r="I5" s="141" t="s">
        <v>74</v>
      </c>
      <c r="J5" s="131" t="s">
        <v>63</v>
      </c>
      <c r="K5" s="132"/>
      <c r="L5" s="132"/>
      <c r="M5" s="132"/>
      <c r="N5" s="134"/>
      <c r="O5" s="135"/>
    </row>
    <row r="6" spans="1:15" ht="42" customHeight="1">
      <c r="A6" s="139"/>
      <c r="B6" s="139"/>
      <c r="C6" s="140"/>
      <c r="D6" s="97" t="s">
        <v>58</v>
      </c>
      <c r="E6" s="97" t="s">
        <v>75</v>
      </c>
      <c r="F6" s="97" t="s">
        <v>76</v>
      </c>
      <c r="G6" s="140"/>
      <c r="H6" s="140"/>
      <c r="I6" s="139"/>
      <c r="J6" s="97" t="s">
        <v>58</v>
      </c>
      <c r="K6" s="91" t="s">
        <v>77</v>
      </c>
      <c r="L6" s="91" t="s">
        <v>78</v>
      </c>
      <c r="M6" s="91" t="s">
        <v>79</v>
      </c>
      <c r="N6" s="91" t="s">
        <v>80</v>
      </c>
      <c r="O6" s="91" t="s">
        <v>81</v>
      </c>
    </row>
    <row r="7" spans="1:15" ht="18" customHeight="1">
      <c r="A7" s="98" t="s">
        <v>82</v>
      </c>
      <c r="B7" s="98">
        <v>2</v>
      </c>
      <c r="C7" s="98" t="s">
        <v>83</v>
      </c>
      <c r="D7" s="99" t="s">
        <v>84</v>
      </c>
      <c r="E7" s="99" t="s">
        <v>85</v>
      </c>
      <c r="F7" s="99" t="s">
        <v>86</v>
      </c>
      <c r="G7" s="99" t="s">
        <v>87</v>
      </c>
      <c r="H7" s="99" t="s">
        <v>88</v>
      </c>
      <c r="I7" s="99" t="s">
        <v>89</v>
      </c>
      <c r="J7" s="99" t="s">
        <v>90</v>
      </c>
      <c r="K7" s="99" t="s">
        <v>91</v>
      </c>
      <c r="L7" s="99" t="s">
        <v>92</v>
      </c>
      <c r="M7" s="99" t="s">
        <v>93</v>
      </c>
      <c r="N7" s="98" t="s">
        <v>94</v>
      </c>
      <c r="O7" s="99" t="s">
        <v>95</v>
      </c>
    </row>
    <row r="8" spans="1:15" ht="21" customHeight="1">
      <c r="A8" s="263" t="s">
        <v>96</v>
      </c>
      <c r="B8" s="263" t="s">
        <v>97</v>
      </c>
      <c r="C8" s="100">
        <v>8084955.4000000004</v>
      </c>
      <c r="D8" s="101">
        <v>8084955.4000000004</v>
      </c>
      <c r="E8" s="101">
        <v>5965495.4000000004</v>
      </c>
      <c r="F8" s="101">
        <v>2119460</v>
      </c>
      <c r="G8" s="88"/>
      <c r="H8" s="88"/>
      <c r="I8" s="88"/>
      <c r="J8" s="88"/>
      <c r="K8" s="88"/>
      <c r="L8" s="88"/>
      <c r="M8" s="88"/>
      <c r="N8" s="88"/>
      <c r="O8" s="88"/>
    </row>
    <row r="9" spans="1:15" ht="21" customHeight="1">
      <c r="A9" s="263" t="s">
        <v>98</v>
      </c>
      <c r="B9" s="263" t="s">
        <v>99</v>
      </c>
      <c r="C9" s="100">
        <v>7406905.4000000004</v>
      </c>
      <c r="D9" s="101">
        <v>7406905.4000000004</v>
      </c>
      <c r="E9" s="101">
        <v>5965495.4000000004</v>
      </c>
      <c r="F9" s="101">
        <v>1441410</v>
      </c>
      <c r="G9" s="88"/>
      <c r="H9" s="88"/>
      <c r="I9" s="88"/>
      <c r="J9" s="88"/>
      <c r="K9" s="88"/>
      <c r="L9" s="88"/>
      <c r="M9" s="88"/>
      <c r="N9" s="88"/>
      <c r="O9" s="88"/>
    </row>
    <row r="10" spans="1:15" ht="12.75" customHeight="1">
      <c r="A10" s="263" t="s">
        <v>100</v>
      </c>
      <c r="B10" s="263" t="s">
        <v>101</v>
      </c>
      <c r="C10" s="100">
        <v>7406905.4000000004</v>
      </c>
      <c r="D10" s="101">
        <v>7406905.4000000004</v>
      </c>
      <c r="E10" s="101">
        <v>5965495.4000000004</v>
      </c>
      <c r="F10" s="101">
        <v>1441410</v>
      </c>
      <c r="G10" s="102"/>
      <c r="H10" s="102"/>
      <c r="I10" s="102"/>
      <c r="J10" s="102"/>
      <c r="K10" s="102"/>
      <c r="L10" s="102"/>
      <c r="M10" s="102"/>
      <c r="N10" s="102"/>
      <c r="O10" s="102"/>
    </row>
    <row r="11" spans="1:15" ht="12.75" customHeight="1">
      <c r="A11" s="263" t="s">
        <v>102</v>
      </c>
      <c r="B11" s="263" t="s">
        <v>103</v>
      </c>
      <c r="C11" s="100">
        <v>678050</v>
      </c>
      <c r="D11" s="101">
        <v>8084955.4000000004</v>
      </c>
      <c r="E11" s="101"/>
      <c r="F11" s="101">
        <v>678050</v>
      </c>
      <c r="G11" s="102"/>
      <c r="H11" s="102"/>
      <c r="I11" s="102"/>
      <c r="J11" s="102"/>
      <c r="K11" s="102"/>
      <c r="L11" s="102"/>
      <c r="M11" s="102"/>
      <c r="N11" s="102"/>
      <c r="O11" s="102"/>
    </row>
    <row r="12" spans="1:15" ht="12.75" customHeight="1">
      <c r="A12" s="263" t="s">
        <v>104</v>
      </c>
      <c r="B12" s="263" t="s">
        <v>105</v>
      </c>
      <c r="C12" s="100">
        <v>678050</v>
      </c>
      <c r="D12" s="101">
        <v>678050</v>
      </c>
      <c r="E12" s="101"/>
      <c r="F12" s="101">
        <v>678050</v>
      </c>
      <c r="G12" s="102"/>
      <c r="H12" s="102"/>
      <c r="I12" s="102"/>
      <c r="J12" s="102"/>
      <c r="K12" s="102"/>
      <c r="L12" s="102"/>
      <c r="M12" s="102"/>
      <c r="N12" s="102"/>
      <c r="O12" s="102"/>
    </row>
    <row r="13" spans="1:15" ht="12.75" customHeight="1">
      <c r="A13" s="263" t="s">
        <v>106</v>
      </c>
      <c r="B13" s="263" t="s">
        <v>107</v>
      </c>
      <c r="C13" s="100">
        <v>359574</v>
      </c>
      <c r="D13" s="101">
        <v>359574</v>
      </c>
      <c r="E13" s="101">
        <v>359574</v>
      </c>
      <c r="F13" s="101"/>
      <c r="G13" s="102"/>
      <c r="H13" s="102"/>
      <c r="I13" s="102"/>
      <c r="J13" s="102"/>
      <c r="K13" s="102"/>
      <c r="L13" s="102"/>
      <c r="M13" s="102"/>
      <c r="N13" s="102"/>
      <c r="O13" s="102"/>
    </row>
    <row r="14" spans="1:15" ht="12.75" customHeight="1">
      <c r="A14" s="263" t="s">
        <v>108</v>
      </c>
      <c r="B14" s="263" t="s">
        <v>109</v>
      </c>
      <c r="C14" s="100">
        <v>359574</v>
      </c>
      <c r="D14" s="101">
        <v>359574</v>
      </c>
      <c r="E14" s="101">
        <v>359574</v>
      </c>
      <c r="F14" s="101"/>
      <c r="G14" s="102"/>
      <c r="H14" s="102"/>
      <c r="I14" s="102"/>
      <c r="J14" s="102"/>
      <c r="K14" s="102"/>
      <c r="L14" s="102"/>
      <c r="M14" s="102"/>
      <c r="N14" s="102"/>
      <c r="O14" s="102"/>
    </row>
    <row r="15" spans="1:15" ht="12.75" customHeight="1">
      <c r="A15" s="263" t="s">
        <v>110</v>
      </c>
      <c r="B15" s="263" t="s">
        <v>111</v>
      </c>
      <c r="C15" s="100">
        <v>339174</v>
      </c>
      <c r="D15" s="101">
        <v>258547.48</v>
      </c>
      <c r="E15" s="101">
        <v>339174</v>
      </c>
      <c r="F15" s="101"/>
      <c r="G15" s="102"/>
      <c r="H15" s="102"/>
      <c r="I15" s="102"/>
      <c r="J15" s="102"/>
      <c r="K15" s="102"/>
      <c r="L15" s="102"/>
      <c r="M15" s="102"/>
      <c r="N15" s="102"/>
      <c r="O15" s="102"/>
    </row>
    <row r="16" spans="1:15" ht="12.75" customHeight="1">
      <c r="A16" s="263" t="s">
        <v>112</v>
      </c>
      <c r="B16" s="263" t="s">
        <v>113</v>
      </c>
      <c r="C16" s="100">
        <v>20400</v>
      </c>
      <c r="D16" s="101">
        <v>20400</v>
      </c>
      <c r="E16" s="101">
        <v>20400</v>
      </c>
      <c r="F16" s="101"/>
      <c r="G16" s="102"/>
      <c r="H16" s="102"/>
      <c r="I16" s="102"/>
      <c r="J16" s="102"/>
      <c r="K16" s="102"/>
      <c r="L16" s="102"/>
      <c r="M16" s="102"/>
      <c r="N16" s="102"/>
      <c r="O16" s="102"/>
    </row>
    <row r="17" spans="1:15" ht="12.75" customHeight="1">
      <c r="A17" s="263" t="s">
        <v>114</v>
      </c>
      <c r="B17" s="263" t="s">
        <v>115</v>
      </c>
      <c r="C17" s="100">
        <v>258547.48</v>
      </c>
      <c r="D17" s="101">
        <v>258547.48</v>
      </c>
      <c r="E17" s="101">
        <v>258547.48</v>
      </c>
      <c r="F17" s="101"/>
      <c r="G17" s="102"/>
      <c r="H17" s="102"/>
      <c r="I17" s="102"/>
      <c r="J17" s="102"/>
      <c r="K17" s="102"/>
      <c r="L17" s="102"/>
      <c r="M17" s="102"/>
      <c r="N17" s="102"/>
      <c r="O17" s="102"/>
    </row>
    <row r="18" spans="1:15" ht="12.75" customHeight="1">
      <c r="A18" s="263" t="s">
        <v>116</v>
      </c>
      <c r="B18" s="263" t="s">
        <v>117</v>
      </c>
      <c r="C18" s="100">
        <v>258547.48</v>
      </c>
      <c r="D18" s="101">
        <v>258547.48</v>
      </c>
      <c r="E18" s="101">
        <v>258547.48</v>
      </c>
      <c r="F18" s="101"/>
      <c r="G18" s="102"/>
      <c r="H18" s="102"/>
      <c r="I18" s="102"/>
      <c r="J18" s="102"/>
      <c r="K18" s="102"/>
      <c r="L18" s="102"/>
      <c r="M18" s="102"/>
      <c r="N18" s="102"/>
      <c r="O18" s="102"/>
    </row>
    <row r="19" spans="1:15" ht="12.75" customHeight="1">
      <c r="A19" s="263" t="s">
        <v>118</v>
      </c>
      <c r="B19" s="263" t="s">
        <v>119</v>
      </c>
      <c r="C19" s="100">
        <v>155304</v>
      </c>
      <c r="D19" s="101">
        <v>155304</v>
      </c>
      <c r="E19" s="101">
        <v>155304</v>
      </c>
      <c r="F19" s="101"/>
      <c r="G19" s="102"/>
      <c r="H19" s="102"/>
      <c r="I19" s="102"/>
      <c r="J19" s="102"/>
      <c r="K19" s="102"/>
      <c r="L19" s="102"/>
      <c r="M19" s="102"/>
      <c r="N19" s="102"/>
      <c r="O19" s="102"/>
    </row>
    <row r="20" spans="1:15" ht="12.75" customHeight="1">
      <c r="A20" s="263" t="s">
        <v>120</v>
      </c>
      <c r="B20" s="263" t="s">
        <v>121</v>
      </c>
      <c r="C20" s="100">
        <v>86545</v>
      </c>
      <c r="D20" s="101">
        <v>86545</v>
      </c>
      <c r="E20" s="101">
        <v>86545</v>
      </c>
      <c r="F20" s="101"/>
      <c r="G20" s="102"/>
      <c r="H20" s="102"/>
      <c r="I20" s="102"/>
      <c r="J20" s="102"/>
      <c r="K20" s="102"/>
      <c r="L20" s="102"/>
      <c r="M20" s="102"/>
      <c r="N20" s="102"/>
      <c r="O20" s="102"/>
    </row>
    <row r="21" spans="1:15" ht="12.75" customHeight="1">
      <c r="A21" s="263" t="s">
        <v>122</v>
      </c>
      <c r="B21" s="263" t="s">
        <v>123</v>
      </c>
      <c r="C21" s="100">
        <v>16698.48</v>
      </c>
      <c r="D21" s="101">
        <v>16698.48</v>
      </c>
      <c r="E21" s="101">
        <v>16698.48</v>
      </c>
      <c r="F21" s="101"/>
      <c r="G21" s="102"/>
      <c r="H21" s="102"/>
      <c r="I21" s="102"/>
      <c r="J21" s="102"/>
      <c r="K21" s="102"/>
      <c r="L21" s="102"/>
      <c r="M21" s="102"/>
      <c r="N21" s="102"/>
      <c r="O21" s="102"/>
    </row>
    <row r="22" spans="1:15" ht="12.75" customHeight="1">
      <c r="A22" s="263" t="s">
        <v>124</v>
      </c>
      <c r="B22" s="263" t="s">
        <v>125</v>
      </c>
      <c r="C22" s="100">
        <v>308316</v>
      </c>
      <c r="D22" s="101">
        <v>308316</v>
      </c>
      <c r="E22" s="101">
        <v>308316</v>
      </c>
      <c r="F22" s="101"/>
      <c r="G22" s="102"/>
      <c r="H22" s="102"/>
      <c r="I22" s="102"/>
      <c r="J22" s="102"/>
      <c r="K22" s="102"/>
      <c r="L22" s="102"/>
      <c r="M22" s="102"/>
      <c r="N22" s="102"/>
      <c r="O22" s="102"/>
    </row>
    <row r="23" spans="1:15" ht="12.75" customHeight="1">
      <c r="A23" s="263" t="s">
        <v>126</v>
      </c>
      <c r="B23" s="263" t="s">
        <v>127</v>
      </c>
      <c r="C23" s="100">
        <v>308316</v>
      </c>
      <c r="D23" s="101">
        <v>308316</v>
      </c>
      <c r="E23" s="101">
        <v>308316</v>
      </c>
      <c r="F23" s="101"/>
      <c r="G23" s="102"/>
      <c r="H23" s="102"/>
      <c r="I23" s="102"/>
      <c r="J23" s="102"/>
      <c r="K23" s="102"/>
      <c r="L23" s="102"/>
      <c r="M23" s="102"/>
      <c r="N23" s="102"/>
      <c r="O23" s="102"/>
    </row>
    <row r="24" spans="1:15" ht="12.75" customHeight="1">
      <c r="A24" s="263" t="s">
        <v>128</v>
      </c>
      <c r="B24" s="263" t="s">
        <v>129</v>
      </c>
      <c r="C24" s="100">
        <v>308316</v>
      </c>
      <c r="D24" s="101">
        <v>308316</v>
      </c>
      <c r="E24" s="101">
        <v>308316</v>
      </c>
      <c r="F24" s="101"/>
      <c r="G24" s="102"/>
      <c r="H24" s="102"/>
      <c r="I24" s="102"/>
      <c r="J24" s="102"/>
      <c r="K24" s="102"/>
      <c r="L24" s="102"/>
      <c r="M24" s="102"/>
      <c r="N24" s="102"/>
      <c r="O24" s="102"/>
    </row>
    <row r="25" spans="1:15" ht="12.75" customHeight="1">
      <c r="A25" s="136" t="s">
        <v>56</v>
      </c>
      <c r="B25" s="137"/>
      <c r="C25" s="103">
        <v>9011392.8800000008</v>
      </c>
      <c r="D25" s="103">
        <v>308316</v>
      </c>
      <c r="E25" s="103">
        <v>6891932.8799999999</v>
      </c>
      <c r="F25" s="103">
        <v>2119460</v>
      </c>
      <c r="G25" s="102"/>
      <c r="H25" s="102"/>
      <c r="I25" s="102"/>
      <c r="J25" s="102"/>
      <c r="K25" s="102"/>
      <c r="L25" s="102"/>
      <c r="M25" s="102"/>
      <c r="N25" s="102"/>
      <c r="O25" s="102"/>
    </row>
    <row r="28" spans="1:15" ht="12.75" customHeight="1">
      <c r="D28" s="19"/>
    </row>
    <row r="29" spans="1:15" ht="12.75" customHeight="1">
      <c r="D29" s="19"/>
    </row>
    <row r="30" spans="1:15" ht="12.75" customHeight="1">
      <c r="D30" s="19"/>
    </row>
    <row r="31" spans="1:15" ht="12.75" customHeight="1">
      <c r="D31" s="19"/>
    </row>
    <row r="32" spans="1:15" ht="12.75" customHeight="1">
      <c r="D32" s="19"/>
    </row>
    <row r="33" spans="4:4" ht="12.75" customHeight="1">
      <c r="D33" s="19"/>
    </row>
  </sheetData>
  <mergeCells count="12">
    <mergeCell ref="A25:B25"/>
    <mergeCell ref="A5:A6"/>
    <mergeCell ref="B5:B6"/>
    <mergeCell ref="C5:C6"/>
    <mergeCell ref="G5:G6"/>
    <mergeCell ref="A2:O2"/>
    <mergeCell ref="A3:O3"/>
    <mergeCell ref="A4:B4"/>
    <mergeCell ref="D5:F5"/>
    <mergeCell ref="J5:O5"/>
    <mergeCell ref="H5:H6"/>
    <mergeCell ref="I5:I6"/>
  </mergeCells>
  <phoneticPr fontId="17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 pane="bottomLeft" activeCell="D7" sqref="D7"/>
    </sheetView>
  </sheetViews>
  <sheetFormatPr defaultColWidth="8.625" defaultRowHeight="12.75" customHeight="1"/>
  <cols>
    <col min="1" max="4" width="35.625" style="1" customWidth="1"/>
    <col min="5" max="16384" width="8.625" style="1"/>
  </cols>
  <sheetData>
    <row r="1" spans="1:4" ht="12.75" customHeight="1">
      <c r="A1" s="2"/>
      <c r="B1" s="2"/>
      <c r="C1" s="2"/>
      <c r="D1" s="2"/>
    </row>
    <row r="2" spans="1:4" ht="15" customHeight="1">
      <c r="A2" s="26"/>
      <c r="B2" s="28"/>
      <c r="C2" s="28"/>
      <c r="D2" s="28" t="s">
        <v>130</v>
      </c>
    </row>
    <row r="3" spans="1:4" ht="41.25" customHeight="1">
      <c r="A3" s="107" t="str">
        <f>"2025"&amp;"年部门财政拨款收支预算总表"</f>
        <v>2025年部门财政拨款收支预算总表</v>
      </c>
      <c r="B3" s="108"/>
      <c r="C3" s="108"/>
      <c r="D3" s="108"/>
    </row>
    <row r="4" spans="1:4" ht="17.25" customHeight="1">
      <c r="A4" s="109" t="s">
        <v>1</v>
      </c>
      <c r="B4" s="110"/>
      <c r="D4" s="28" t="s">
        <v>2</v>
      </c>
    </row>
    <row r="5" spans="1:4" ht="17.25" customHeight="1">
      <c r="A5" s="111" t="s">
        <v>3</v>
      </c>
      <c r="B5" s="112"/>
      <c r="C5" s="111" t="s">
        <v>4</v>
      </c>
      <c r="D5" s="112"/>
    </row>
    <row r="6" spans="1:4" ht="18.75" customHeight="1">
      <c r="A6" s="91" t="s">
        <v>5</v>
      </c>
      <c r="B6" s="91" t="s">
        <v>6</v>
      </c>
      <c r="C6" s="91" t="s">
        <v>7</v>
      </c>
      <c r="D6" s="91" t="s">
        <v>6</v>
      </c>
    </row>
    <row r="7" spans="1:4" ht="16.5" customHeight="1">
      <c r="A7" s="92" t="s">
        <v>131</v>
      </c>
      <c r="B7" s="16">
        <v>9011392.8800000008</v>
      </c>
      <c r="C7" s="92" t="s">
        <v>132</v>
      </c>
      <c r="D7" s="16">
        <v>9011392.8800000008</v>
      </c>
    </row>
    <row r="8" spans="1:4" ht="16.5" customHeight="1">
      <c r="A8" s="92" t="s">
        <v>133</v>
      </c>
      <c r="B8" s="16">
        <v>9011392.8800000008</v>
      </c>
      <c r="C8" s="92" t="s">
        <v>134</v>
      </c>
      <c r="D8" s="16"/>
    </row>
    <row r="9" spans="1:4" ht="16.5" customHeight="1">
      <c r="A9" s="92" t="s">
        <v>135</v>
      </c>
      <c r="B9" s="16"/>
      <c r="C9" s="92" t="s">
        <v>136</v>
      </c>
      <c r="D9" s="16"/>
    </row>
    <row r="10" spans="1:4" ht="16.5" customHeight="1">
      <c r="A10" s="92" t="s">
        <v>137</v>
      </c>
      <c r="B10" s="16"/>
      <c r="C10" s="92" t="s">
        <v>138</v>
      </c>
      <c r="D10" s="16"/>
    </row>
    <row r="11" spans="1:4" ht="16.5" customHeight="1">
      <c r="A11" s="92" t="s">
        <v>139</v>
      </c>
      <c r="B11" s="16"/>
      <c r="C11" s="92" t="s">
        <v>140</v>
      </c>
      <c r="D11" s="16">
        <v>8084955.4000000004</v>
      </c>
    </row>
    <row r="12" spans="1:4" ht="16.5" customHeight="1">
      <c r="A12" s="92" t="s">
        <v>133</v>
      </c>
      <c r="B12" s="16"/>
      <c r="C12" s="92" t="s">
        <v>141</v>
      </c>
      <c r="D12" s="16">
        <v>8084955.4000000004</v>
      </c>
    </row>
    <row r="13" spans="1:4" ht="16.5" customHeight="1">
      <c r="A13" s="93" t="s">
        <v>135</v>
      </c>
      <c r="B13" s="16"/>
      <c r="C13" s="40" t="s">
        <v>142</v>
      </c>
      <c r="D13" s="16"/>
    </row>
    <row r="14" spans="1:4" ht="16.5" customHeight="1">
      <c r="A14" s="93" t="s">
        <v>137</v>
      </c>
      <c r="B14" s="16"/>
      <c r="C14" s="40" t="s">
        <v>143</v>
      </c>
      <c r="D14" s="16">
        <v>359574</v>
      </c>
    </row>
    <row r="15" spans="1:4" ht="16.5" customHeight="1">
      <c r="A15" s="94"/>
      <c r="B15" s="16"/>
      <c r="C15" s="40" t="s">
        <v>144</v>
      </c>
      <c r="D15" s="16">
        <v>258547.48</v>
      </c>
    </row>
    <row r="16" spans="1:4" ht="16.5" customHeight="1">
      <c r="A16" s="94"/>
      <c r="B16" s="16"/>
      <c r="C16" s="40" t="s">
        <v>145</v>
      </c>
      <c r="D16" s="16">
        <v>258547.48</v>
      </c>
    </row>
    <row r="17" spans="1:4" ht="16.5" customHeight="1">
      <c r="A17" s="94"/>
      <c r="B17" s="16"/>
      <c r="C17" s="40" t="s">
        <v>146</v>
      </c>
      <c r="D17" s="16"/>
    </row>
    <row r="18" spans="1:4" ht="16.5" customHeight="1">
      <c r="A18" s="94"/>
      <c r="B18" s="16"/>
      <c r="C18" s="40" t="s">
        <v>147</v>
      </c>
      <c r="D18" s="16"/>
    </row>
    <row r="19" spans="1:4" ht="16.5" customHeight="1">
      <c r="A19" s="94"/>
      <c r="B19" s="16"/>
      <c r="C19" s="40" t="s">
        <v>148</v>
      </c>
      <c r="D19" s="16"/>
    </row>
    <row r="20" spans="1:4" ht="16.5" customHeight="1">
      <c r="A20" s="94"/>
      <c r="B20" s="16"/>
      <c r="C20" s="40" t="s">
        <v>149</v>
      </c>
      <c r="D20" s="16"/>
    </row>
    <row r="21" spans="1:4" ht="16.5" customHeight="1">
      <c r="A21" s="94"/>
      <c r="B21" s="16"/>
      <c r="C21" s="40" t="s">
        <v>150</v>
      </c>
      <c r="D21" s="16"/>
    </row>
    <row r="22" spans="1:4" ht="16.5" customHeight="1">
      <c r="A22" s="94"/>
      <c r="B22" s="16"/>
      <c r="C22" s="40" t="s">
        <v>151</v>
      </c>
      <c r="D22" s="16"/>
    </row>
    <row r="23" spans="1:4" ht="16.5" customHeight="1">
      <c r="A23" s="94"/>
      <c r="B23" s="16"/>
      <c r="C23" s="40" t="s">
        <v>152</v>
      </c>
      <c r="D23" s="16"/>
    </row>
    <row r="24" spans="1:4" ht="16.5" customHeight="1">
      <c r="A24" s="94"/>
      <c r="B24" s="16"/>
      <c r="C24" s="40" t="s">
        <v>153</v>
      </c>
      <c r="D24" s="16"/>
    </row>
    <row r="25" spans="1:4" ht="16.5" customHeight="1">
      <c r="A25" s="94"/>
      <c r="B25" s="16"/>
      <c r="C25" s="40" t="s">
        <v>154</v>
      </c>
      <c r="D25" s="16">
        <v>308316</v>
      </c>
    </row>
    <row r="26" spans="1:4" ht="16.5" customHeight="1">
      <c r="A26" s="94"/>
      <c r="B26" s="16"/>
      <c r="C26" s="40" t="s">
        <v>155</v>
      </c>
      <c r="D26" s="16">
        <v>308316</v>
      </c>
    </row>
    <row r="27" spans="1:4" ht="16.5" customHeight="1">
      <c r="A27" s="94"/>
      <c r="B27" s="16"/>
      <c r="C27" s="40" t="s">
        <v>156</v>
      </c>
      <c r="D27" s="16"/>
    </row>
    <row r="28" spans="1:4" ht="16.5" customHeight="1">
      <c r="A28" s="94"/>
      <c r="B28" s="16"/>
      <c r="C28" s="40" t="s">
        <v>157</v>
      </c>
      <c r="D28" s="16"/>
    </row>
    <row r="29" spans="1:4" ht="16.5" customHeight="1">
      <c r="A29" s="94"/>
      <c r="B29" s="16"/>
      <c r="C29" s="40" t="s">
        <v>158</v>
      </c>
      <c r="D29" s="16"/>
    </row>
    <row r="30" spans="1:4" ht="16.5" customHeight="1">
      <c r="A30" s="94"/>
      <c r="B30" s="16"/>
      <c r="C30" s="40" t="s">
        <v>159</v>
      </c>
      <c r="D30" s="16"/>
    </row>
    <row r="31" spans="1:4" ht="16.5" customHeight="1">
      <c r="A31" s="94"/>
      <c r="B31" s="16"/>
      <c r="C31" s="40" t="s">
        <v>160</v>
      </c>
      <c r="D31" s="16"/>
    </row>
    <row r="32" spans="1:4" ht="16.5" customHeight="1">
      <c r="A32" s="94"/>
      <c r="B32" s="16"/>
      <c r="C32" s="93" t="s">
        <v>161</v>
      </c>
      <c r="D32" s="16"/>
    </row>
    <row r="33" spans="1:4" ht="16.5" customHeight="1">
      <c r="A33" s="94"/>
      <c r="B33" s="16"/>
      <c r="C33" s="93" t="s">
        <v>162</v>
      </c>
      <c r="D33" s="16">
        <v>9011392.8800000008</v>
      </c>
    </row>
    <row r="34" spans="1:4" ht="16.5" customHeight="1">
      <c r="A34" s="94"/>
      <c r="B34" s="16"/>
      <c r="C34" s="21" t="s">
        <v>163</v>
      </c>
      <c r="D34" s="16"/>
    </row>
    <row r="35" spans="1:4" ht="15" customHeight="1">
      <c r="A35" s="95" t="s">
        <v>51</v>
      </c>
      <c r="B35" s="96">
        <v>9011392.8800000008</v>
      </c>
      <c r="C35" s="95" t="s">
        <v>52</v>
      </c>
      <c r="D35" s="96">
        <v>9011392.8800000008</v>
      </c>
    </row>
  </sheetData>
  <mergeCells count="4">
    <mergeCell ref="A3:D3"/>
    <mergeCell ref="A4:B4"/>
    <mergeCell ref="A5:B5"/>
    <mergeCell ref="C5:D5"/>
  </mergeCells>
  <phoneticPr fontId="17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25"/>
  <sheetViews>
    <sheetView showZeros="0" workbookViewId="0">
      <pane ySplit="1" topLeftCell="A2" activePane="bottomLeft" state="frozen"/>
      <selection pane="bottomLeft" activeCell="G18" sqref="G18"/>
    </sheetView>
  </sheetViews>
  <sheetFormatPr defaultColWidth="9.125" defaultRowHeight="14.25" customHeight="1"/>
  <cols>
    <col min="1" max="1" width="20.125" style="1" customWidth="1"/>
    <col min="2" max="2" width="44" style="1" customWidth="1"/>
    <col min="3" max="7" width="24.125" style="1" customWidth="1"/>
    <col min="8" max="16384" width="9.125" style="1"/>
  </cols>
  <sheetData>
    <row r="1" spans="1:7" ht="14.25" customHeight="1">
      <c r="A1" s="2"/>
      <c r="B1" s="2"/>
      <c r="C1" s="2"/>
      <c r="D1" s="2"/>
      <c r="E1" s="2"/>
      <c r="F1" s="2"/>
      <c r="G1" s="2"/>
    </row>
    <row r="2" spans="1:7" ht="14.25" customHeight="1">
      <c r="D2" s="80"/>
      <c r="F2" s="42"/>
      <c r="G2" s="81" t="s">
        <v>164</v>
      </c>
    </row>
    <row r="3" spans="1:7" ht="41.25" customHeight="1">
      <c r="A3" s="142" t="str">
        <f>"2025"&amp;"年一般公共预算支出预算表（按功能科目分类）"</f>
        <v>2025年一般公共预算支出预算表（按功能科目分类）</v>
      </c>
      <c r="B3" s="142"/>
      <c r="C3" s="142"/>
      <c r="D3" s="142"/>
      <c r="E3" s="142"/>
      <c r="F3" s="142"/>
      <c r="G3" s="142"/>
    </row>
    <row r="4" spans="1:7" ht="18" customHeight="1">
      <c r="A4" s="5" t="s">
        <v>1</v>
      </c>
      <c r="B4" s="264"/>
      <c r="C4" s="265"/>
      <c r="F4" s="75"/>
      <c r="G4" s="81" t="s">
        <v>2</v>
      </c>
    </row>
    <row r="5" spans="1:7" ht="20.25" customHeight="1">
      <c r="A5" s="143" t="s">
        <v>165</v>
      </c>
      <c r="B5" s="144"/>
      <c r="C5" s="149" t="s">
        <v>56</v>
      </c>
      <c r="D5" s="145" t="s">
        <v>75</v>
      </c>
      <c r="E5" s="146"/>
      <c r="F5" s="147"/>
      <c r="G5" s="151" t="s">
        <v>76</v>
      </c>
    </row>
    <row r="6" spans="1:7" ht="20.25" customHeight="1">
      <c r="A6" s="90" t="s">
        <v>72</v>
      </c>
      <c r="B6" s="90" t="s">
        <v>73</v>
      </c>
      <c r="C6" s="150"/>
      <c r="D6" s="77" t="s">
        <v>58</v>
      </c>
      <c r="E6" s="77" t="s">
        <v>166</v>
      </c>
      <c r="F6" s="77" t="s">
        <v>167</v>
      </c>
      <c r="G6" s="152"/>
    </row>
    <row r="7" spans="1:7" ht="15" customHeight="1">
      <c r="A7" s="36" t="s">
        <v>82</v>
      </c>
      <c r="B7" s="36">
        <v>2</v>
      </c>
      <c r="C7" s="36" t="s">
        <v>83</v>
      </c>
      <c r="D7" s="36" t="s">
        <v>84</v>
      </c>
      <c r="E7" s="36" t="s">
        <v>85</v>
      </c>
      <c r="F7" s="36" t="s">
        <v>86</v>
      </c>
      <c r="G7" s="36" t="s">
        <v>87</v>
      </c>
    </row>
    <row r="8" spans="1:7" ht="18" customHeight="1">
      <c r="A8" s="40" t="s">
        <v>96</v>
      </c>
      <c r="B8" s="40" t="s">
        <v>97</v>
      </c>
      <c r="C8" s="23">
        <v>8084955.4000000004</v>
      </c>
      <c r="D8" s="22">
        <v>5965495.4000000004</v>
      </c>
      <c r="E8" s="22">
        <v>5499657.7999999998</v>
      </c>
      <c r="F8" s="22">
        <v>465837.6</v>
      </c>
      <c r="G8" s="22">
        <v>2119460</v>
      </c>
    </row>
    <row r="9" spans="1:7" ht="18" customHeight="1">
      <c r="A9" s="40" t="s">
        <v>98</v>
      </c>
      <c r="B9" s="40" t="s">
        <v>99</v>
      </c>
      <c r="C9" s="23">
        <v>7406905.4000000004</v>
      </c>
      <c r="D9" s="22">
        <v>5965495.4000000004</v>
      </c>
      <c r="E9" s="22">
        <v>5499657.7999999998</v>
      </c>
      <c r="F9" s="22">
        <v>465837.6</v>
      </c>
      <c r="G9" s="22">
        <v>1441410</v>
      </c>
    </row>
    <row r="10" spans="1:7" ht="14.25" customHeight="1">
      <c r="A10" s="40" t="s">
        <v>100</v>
      </c>
      <c r="B10" s="40" t="s">
        <v>101</v>
      </c>
      <c r="C10" s="23">
        <v>7406905.4000000004</v>
      </c>
      <c r="D10" s="22">
        <v>5965495.4000000004</v>
      </c>
      <c r="E10" s="22">
        <v>5499657.7999999998</v>
      </c>
      <c r="F10" s="22">
        <v>465837.6</v>
      </c>
      <c r="G10" s="22">
        <v>1441410</v>
      </c>
    </row>
    <row r="11" spans="1:7" ht="14.25" customHeight="1">
      <c r="A11" s="40" t="s">
        <v>102</v>
      </c>
      <c r="B11" s="40" t="s">
        <v>103</v>
      </c>
      <c r="C11" s="23">
        <v>678050</v>
      </c>
      <c r="D11" s="22">
        <v>8084955.4000000004</v>
      </c>
      <c r="E11" s="22"/>
      <c r="F11" s="22"/>
      <c r="G11" s="22">
        <v>678050</v>
      </c>
    </row>
    <row r="12" spans="1:7" ht="14.25" customHeight="1">
      <c r="A12" s="40" t="s">
        <v>104</v>
      </c>
      <c r="B12" s="40" t="s">
        <v>105</v>
      </c>
      <c r="C12" s="23">
        <v>678050</v>
      </c>
      <c r="D12" s="22"/>
      <c r="E12" s="22"/>
      <c r="F12" s="22"/>
      <c r="G12" s="22">
        <v>678050</v>
      </c>
    </row>
    <row r="13" spans="1:7" ht="14.25" customHeight="1">
      <c r="A13" s="40" t="s">
        <v>106</v>
      </c>
      <c r="B13" s="40" t="s">
        <v>107</v>
      </c>
      <c r="C13" s="23">
        <v>359574</v>
      </c>
      <c r="D13" s="22">
        <v>359574</v>
      </c>
      <c r="E13" s="22">
        <v>359574</v>
      </c>
      <c r="F13" s="22"/>
      <c r="G13" s="22"/>
    </row>
    <row r="14" spans="1:7" ht="14.25" customHeight="1">
      <c r="A14" s="40" t="s">
        <v>108</v>
      </c>
      <c r="B14" s="40" t="s">
        <v>109</v>
      </c>
      <c r="C14" s="23">
        <v>359574</v>
      </c>
      <c r="D14" s="22">
        <v>359574</v>
      </c>
      <c r="E14" s="22">
        <v>359574</v>
      </c>
      <c r="F14" s="22"/>
      <c r="G14" s="22"/>
    </row>
    <row r="15" spans="1:7" ht="14.25" customHeight="1">
      <c r="A15" s="40" t="s">
        <v>110</v>
      </c>
      <c r="B15" s="40" t="s">
        <v>111</v>
      </c>
      <c r="C15" s="23">
        <v>339174</v>
      </c>
      <c r="D15" s="22">
        <v>258547.48</v>
      </c>
      <c r="E15" s="22">
        <v>339174</v>
      </c>
      <c r="F15" s="22"/>
      <c r="G15" s="22"/>
    </row>
    <row r="16" spans="1:7" ht="14.25" customHeight="1">
      <c r="A16" s="40" t="s">
        <v>112</v>
      </c>
      <c r="B16" s="40" t="s">
        <v>113</v>
      </c>
      <c r="C16" s="23">
        <v>20400</v>
      </c>
      <c r="D16" s="22">
        <v>20400</v>
      </c>
      <c r="E16" s="22">
        <v>20400</v>
      </c>
      <c r="F16" s="22"/>
      <c r="G16" s="22"/>
    </row>
    <row r="17" spans="1:7" ht="14.25" customHeight="1">
      <c r="A17" s="40" t="s">
        <v>114</v>
      </c>
      <c r="B17" s="40" t="s">
        <v>115</v>
      </c>
      <c r="C17" s="23">
        <v>258547.48</v>
      </c>
      <c r="D17" s="22">
        <v>258547.48</v>
      </c>
      <c r="E17" s="22">
        <v>258547.48</v>
      </c>
      <c r="F17" s="22"/>
      <c r="G17" s="22"/>
    </row>
    <row r="18" spans="1:7" ht="14.25" customHeight="1">
      <c r="A18" s="40" t="s">
        <v>116</v>
      </c>
      <c r="B18" s="40" t="s">
        <v>117</v>
      </c>
      <c r="C18" s="23">
        <v>258547.48</v>
      </c>
      <c r="D18" s="22">
        <v>258547.48</v>
      </c>
      <c r="E18" s="22">
        <v>258547.48</v>
      </c>
      <c r="F18" s="22"/>
      <c r="G18" s="22"/>
    </row>
    <row r="19" spans="1:7" ht="14.25" customHeight="1">
      <c r="A19" s="40" t="s">
        <v>118</v>
      </c>
      <c r="B19" s="40" t="s">
        <v>119</v>
      </c>
      <c r="C19" s="23">
        <v>155304</v>
      </c>
      <c r="D19" s="22">
        <v>155304</v>
      </c>
      <c r="E19" s="22">
        <v>155304</v>
      </c>
      <c r="F19" s="22"/>
      <c r="G19" s="22"/>
    </row>
    <row r="20" spans="1:7" ht="14.25" customHeight="1">
      <c r="A20" s="40" t="s">
        <v>120</v>
      </c>
      <c r="B20" s="40" t="s">
        <v>121</v>
      </c>
      <c r="C20" s="23">
        <v>86545</v>
      </c>
      <c r="D20" s="22">
        <v>86545</v>
      </c>
      <c r="E20" s="22">
        <v>86545</v>
      </c>
      <c r="F20" s="22"/>
      <c r="G20" s="22"/>
    </row>
    <row r="21" spans="1:7" ht="14.25" customHeight="1">
      <c r="A21" s="40" t="s">
        <v>122</v>
      </c>
      <c r="B21" s="40" t="s">
        <v>123</v>
      </c>
      <c r="C21" s="23">
        <v>16698.48</v>
      </c>
      <c r="D21" s="22">
        <v>16698.48</v>
      </c>
      <c r="E21" s="22">
        <v>16698.48</v>
      </c>
      <c r="F21" s="22"/>
      <c r="G21" s="22"/>
    </row>
    <row r="22" spans="1:7" ht="14.25" customHeight="1">
      <c r="A22" s="40" t="s">
        <v>124</v>
      </c>
      <c r="B22" s="40" t="s">
        <v>125</v>
      </c>
      <c r="C22" s="23">
        <v>308316</v>
      </c>
      <c r="D22" s="22">
        <v>308316</v>
      </c>
      <c r="E22" s="22">
        <v>308316</v>
      </c>
      <c r="F22" s="22"/>
      <c r="G22" s="22"/>
    </row>
    <row r="23" spans="1:7" ht="14.25" customHeight="1">
      <c r="A23" s="40" t="s">
        <v>126</v>
      </c>
      <c r="B23" s="40" t="s">
        <v>127</v>
      </c>
      <c r="C23" s="23">
        <v>308316</v>
      </c>
      <c r="D23" s="22">
        <v>308316</v>
      </c>
      <c r="E23" s="22">
        <v>308316</v>
      </c>
      <c r="F23" s="22"/>
      <c r="G23" s="22"/>
    </row>
    <row r="24" spans="1:7" ht="14.25" customHeight="1">
      <c r="A24" s="40" t="s">
        <v>128</v>
      </c>
      <c r="B24" s="40" t="s">
        <v>129</v>
      </c>
      <c r="C24" s="23">
        <v>308316</v>
      </c>
      <c r="D24" s="22">
        <v>308316</v>
      </c>
      <c r="E24" s="22">
        <v>308316</v>
      </c>
      <c r="F24" s="22"/>
      <c r="G24" s="22"/>
    </row>
    <row r="25" spans="1:7" ht="14.25" customHeight="1">
      <c r="A25" s="148" t="s">
        <v>168</v>
      </c>
      <c r="B25" s="148" t="s">
        <v>168</v>
      </c>
      <c r="C25" s="23">
        <v>9011392.8800000008</v>
      </c>
      <c r="D25" s="22">
        <v>308316</v>
      </c>
      <c r="E25" s="23">
        <v>6426095.2800000003</v>
      </c>
      <c r="F25" s="23">
        <v>465837.6</v>
      </c>
      <c r="G25" s="23">
        <v>2119460</v>
      </c>
    </row>
  </sheetData>
  <mergeCells count="6">
    <mergeCell ref="A3:G3"/>
    <mergeCell ref="A5:B5"/>
    <mergeCell ref="D5:F5"/>
    <mergeCell ref="A25:B25"/>
    <mergeCell ref="C5:C6"/>
    <mergeCell ref="G5:G6"/>
  </mergeCells>
  <phoneticPr fontId="17" type="noConversion"/>
  <printOptions horizontalCentered="1"/>
  <pageMargins left="0.37" right="0.37" top="0.56000000000000005" bottom="0.56000000000000005" header="0.48" footer="0.48"/>
  <pageSetup paperSize="9" fitToHeight="10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 pane="bottomLeft" activeCell="B19" sqref="B19"/>
    </sheetView>
  </sheetViews>
  <sheetFormatPr defaultColWidth="10.375" defaultRowHeight="14.25" customHeight="1"/>
  <cols>
    <col min="1" max="6" width="28.125" style="1" customWidth="1"/>
    <col min="7" max="16384" width="10.375" style="1"/>
  </cols>
  <sheetData>
    <row r="1" spans="1:6" ht="14.25" customHeight="1">
      <c r="A1" s="2"/>
      <c r="B1" s="2"/>
      <c r="C1" s="2"/>
      <c r="D1" s="2"/>
      <c r="E1" s="2"/>
      <c r="F1" s="2"/>
    </row>
    <row r="2" spans="1:6" ht="14.25" customHeight="1">
      <c r="A2" s="27"/>
      <c r="B2" s="27"/>
      <c r="C2" s="27"/>
      <c r="D2" s="27"/>
      <c r="E2" s="26"/>
      <c r="F2" s="89" t="s">
        <v>169</v>
      </c>
    </row>
    <row r="3" spans="1:6" ht="41.25" customHeight="1">
      <c r="A3" s="153" t="str">
        <f>"2025"&amp;"年一般公共预算“三公”经费支出预算表"</f>
        <v>2025年一般公共预算“三公”经费支出预算表</v>
      </c>
      <c r="B3" s="154"/>
      <c r="C3" s="154"/>
      <c r="D3" s="154"/>
      <c r="E3" s="155"/>
      <c r="F3" s="154"/>
    </row>
    <row r="4" spans="1:6" ht="14.25" customHeight="1">
      <c r="A4" s="156" t="s">
        <v>1</v>
      </c>
      <c r="B4" s="157"/>
      <c r="D4" s="27"/>
      <c r="E4" s="26"/>
      <c r="F4" s="37" t="s">
        <v>2</v>
      </c>
    </row>
    <row r="5" spans="1:6" ht="27" customHeight="1">
      <c r="A5" s="120" t="s">
        <v>170</v>
      </c>
      <c r="B5" s="120" t="s">
        <v>171</v>
      </c>
      <c r="C5" s="120" t="s">
        <v>172</v>
      </c>
      <c r="D5" s="120"/>
      <c r="E5" s="158"/>
      <c r="F5" s="120" t="s">
        <v>173</v>
      </c>
    </row>
    <row r="6" spans="1:6" ht="28.5" customHeight="1">
      <c r="A6" s="121"/>
      <c r="B6" s="159"/>
      <c r="C6" s="24" t="s">
        <v>58</v>
      </c>
      <c r="D6" s="24" t="s">
        <v>174</v>
      </c>
      <c r="E6" s="24" t="s">
        <v>175</v>
      </c>
      <c r="F6" s="160"/>
    </row>
    <row r="7" spans="1:6" ht="17.25" customHeight="1">
      <c r="A7" s="33" t="s">
        <v>82</v>
      </c>
      <c r="B7" s="33">
        <v>2</v>
      </c>
      <c r="C7" s="33" t="s">
        <v>83</v>
      </c>
      <c r="D7" s="33" t="s">
        <v>84</v>
      </c>
      <c r="E7" s="33" t="s">
        <v>85</v>
      </c>
      <c r="F7" s="33" t="s">
        <v>86</v>
      </c>
    </row>
    <row r="8" spans="1:6" ht="17.25" customHeight="1">
      <c r="A8" s="16"/>
      <c r="B8" s="16"/>
      <c r="C8" s="16"/>
      <c r="D8" s="16"/>
      <c r="E8" s="16"/>
      <c r="F8" s="16"/>
    </row>
    <row r="9" spans="1:6" ht="14.25" customHeight="1">
      <c r="A9" s="267" t="s">
        <v>456</v>
      </c>
      <c r="B9" s="266"/>
      <c r="C9" s="266"/>
    </row>
  </sheetData>
  <mergeCells count="7">
    <mergeCell ref="A9:C9"/>
    <mergeCell ref="A3:F3"/>
    <mergeCell ref="A4:B4"/>
    <mergeCell ref="C5:E5"/>
    <mergeCell ref="A5:A6"/>
    <mergeCell ref="B5:B6"/>
    <mergeCell ref="F5:F6"/>
  </mergeCells>
  <phoneticPr fontId="17" type="noConversion"/>
  <pageMargins left="0.67" right="0.67" top="0.72" bottom="0.72" header="0.28000000000000003" footer="0.28000000000000003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X39"/>
  <sheetViews>
    <sheetView showZeros="0" zoomScale="90" zoomScaleNormal="90" workbookViewId="0">
      <pane ySplit="1" topLeftCell="A2" activePane="bottomLeft" state="frozen"/>
      <selection pane="bottomLeft" activeCell="F29" sqref="F29"/>
    </sheetView>
  </sheetViews>
  <sheetFormatPr defaultColWidth="9.125" defaultRowHeight="14.25" customHeight="1"/>
  <cols>
    <col min="1" max="2" width="32.875" style="1" customWidth="1"/>
    <col min="3" max="3" width="23.375" style="1" customWidth="1"/>
    <col min="4" max="4" width="31.25" style="1" customWidth="1"/>
    <col min="5" max="5" width="10.125" style="1" customWidth="1"/>
    <col min="6" max="6" width="17.625" style="1" customWidth="1"/>
    <col min="7" max="7" width="10.25" style="1" customWidth="1"/>
    <col min="8" max="8" width="23" style="1" customWidth="1"/>
    <col min="9" max="24" width="18.75" style="1" customWidth="1"/>
    <col min="25" max="16384" width="9.125" style="1"/>
  </cols>
  <sheetData>
    <row r="1" spans="1:24" ht="14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3.5" customHeight="1">
      <c r="B2" s="80"/>
      <c r="C2" s="82"/>
      <c r="E2" s="83"/>
      <c r="F2" s="83"/>
      <c r="G2" s="83"/>
      <c r="H2" s="83"/>
      <c r="I2" s="61"/>
      <c r="J2" s="61"/>
      <c r="K2" s="61"/>
      <c r="L2" s="61"/>
      <c r="M2" s="61"/>
      <c r="N2" s="61"/>
      <c r="R2" s="61"/>
      <c r="V2" s="82"/>
      <c r="X2" s="4" t="s">
        <v>176</v>
      </c>
    </row>
    <row r="3" spans="1:24" ht="45.75" customHeight="1">
      <c r="A3" s="161" t="str">
        <f>"2025"&amp;"年部门基本支出预算表"</f>
        <v>2025年部门基本支出预算表</v>
      </c>
      <c r="B3" s="162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2"/>
      <c r="P3" s="162"/>
      <c r="Q3" s="162"/>
      <c r="R3" s="161"/>
      <c r="S3" s="161"/>
      <c r="T3" s="161"/>
      <c r="U3" s="161"/>
      <c r="V3" s="161"/>
      <c r="W3" s="161"/>
      <c r="X3" s="161"/>
    </row>
    <row r="4" spans="1:24" ht="18.75" customHeight="1">
      <c r="A4" s="163" t="s">
        <v>1</v>
      </c>
      <c r="B4" s="164"/>
      <c r="C4" s="165"/>
      <c r="D4" s="165"/>
      <c r="E4" s="165"/>
      <c r="F4" s="165"/>
      <c r="G4" s="165"/>
      <c r="H4" s="165"/>
      <c r="I4" s="62"/>
      <c r="J4" s="62"/>
      <c r="K4" s="62"/>
      <c r="L4" s="62"/>
      <c r="M4" s="62"/>
      <c r="N4" s="62"/>
      <c r="O4" s="6"/>
      <c r="P4" s="6"/>
      <c r="Q4" s="6"/>
      <c r="R4" s="62"/>
      <c r="V4" s="82"/>
      <c r="X4" s="4" t="s">
        <v>2</v>
      </c>
    </row>
    <row r="5" spans="1:24" ht="18" customHeight="1">
      <c r="A5" s="174" t="s">
        <v>177</v>
      </c>
      <c r="B5" s="174" t="s">
        <v>178</v>
      </c>
      <c r="C5" s="174" t="s">
        <v>179</v>
      </c>
      <c r="D5" s="174" t="s">
        <v>180</v>
      </c>
      <c r="E5" s="174" t="s">
        <v>181</v>
      </c>
      <c r="F5" s="174" t="s">
        <v>182</v>
      </c>
      <c r="G5" s="174" t="s">
        <v>183</v>
      </c>
      <c r="H5" s="174" t="s">
        <v>184</v>
      </c>
      <c r="I5" s="145" t="s">
        <v>185</v>
      </c>
      <c r="J5" s="166" t="s">
        <v>185</v>
      </c>
      <c r="K5" s="166"/>
      <c r="L5" s="166"/>
      <c r="M5" s="166"/>
      <c r="N5" s="166"/>
      <c r="O5" s="146"/>
      <c r="P5" s="146"/>
      <c r="Q5" s="146"/>
      <c r="R5" s="167" t="s">
        <v>62</v>
      </c>
      <c r="S5" s="166" t="s">
        <v>63</v>
      </c>
      <c r="T5" s="166"/>
      <c r="U5" s="166"/>
      <c r="V5" s="166"/>
      <c r="W5" s="166"/>
      <c r="X5" s="168"/>
    </row>
    <row r="6" spans="1:24" ht="18" customHeight="1">
      <c r="A6" s="175"/>
      <c r="B6" s="176"/>
      <c r="C6" s="178"/>
      <c r="D6" s="175"/>
      <c r="E6" s="175"/>
      <c r="F6" s="175"/>
      <c r="G6" s="175"/>
      <c r="H6" s="175"/>
      <c r="I6" s="149" t="s">
        <v>186</v>
      </c>
      <c r="J6" s="145" t="s">
        <v>59</v>
      </c>
      <c r="K6" s="166"/>
      <c r="L6" s="166"/>
      <c r="M6" s="166"/>
      <c r="N6" s="168"/>
      <c r="O6" s="169" t="s">
        <v>187</v>
      </c>
      <c r="P6" s="146"/>
      <c r="Q6" s="147"/>
      <c r="R6" s="174" t="s">
        <v>62</v>
      </c>
      <c r="S6" s="145" t="s">
        <v>63</v>
      </c>
      <c r="T6" s="167" t="s">
        <v>65</v>
      </c>
      <c r="U6" s="166" t="s">
        <v>63</v>
      </c>
      <c r="V6" s="167" t="s">
        <v>67</v>
      </c>
      <c r="W6" s="167" t="s">
        <v>68</v>
      </c>
      <c r="X6" s="170" t="s">
        <v>69</v>
      </c>
    </row>
    <row r="7" spans="1:24" ht="19.5" customHeight="1">
      <c r="A7" s="176"/>
      <c r="B7" s="176"/>
      <c r="C7" s="176"/>
      <c r="D7" s="176"/>
      <c r="E7" s="176"/>
      <c r="F7" s="176"/>
      <c r="G7" s="176"/>
      <c r="H7" s="176"/>
      <c r="I7" s="176"/>
      <c r="J7" s="179" t="s">
        <v>188</v>
      </c>
      <c r="K7" s="174" t="s">
        <v>189</v>
      </c>
      <c r="L7" s="174" t="s">
        <v>190</v>
      </c>
      <c r="M7" s="174" t="s">
        <v>191</v>
      </c>
      <c r="N7" s="174" t="s">
        <v>192</v>
      </c>
      <c r="O7" s="174" t="s">
        <v>59</v>
      </c>
      <c r="P7" s="174" t="s">
        <v>60</v>
      </c>
      <c r="Q7" s="174" t="s">
        <v>61</v>
      </c>
      <c r="R7" s="176"/>
      <c r="S7" s="174" t="s">
        <v>58</v>
      </c>
      <c r="T7" s="174" t="s">
        <v>65</v>
      </c>
      <c r="U7" s="174" t="s">
        <v>193</v>
      </c>
      <c r="V7" s="174" t="s">
        <v>67</v>
      </c>
      <c r="W7" s="174" t="s">
        <v>68</v>
      </c>
      <c r="X7" s="174" t="s">
        <v>69</v>
      </c>
    </row>
    <row r="8" spans="1:24" ht="37.5" customHeight="1">
      <c r="A8" s="177"/>
      <c r="B8" s="150"/>
      <c r="C8" s="177"/>
      <c r="D8" s="177"/>
      <c r="E8" s="177"/>
      <c r="F8" s="177"/>
      <c r="G8" s="177"/>
      <c r="H8" s="177"/>
      <c r="I8" s="177"/>
      <c r="J8" s="180" t="s">
        <v>58</v>
      </c>
      <c r="K8" s="181" t="s">
        <v>194</v>
      </c>
      <c r="L8" s="181" t="s">
        <v>190</v>
      </c>
      <c r="M8" s="181" t="s">
        <v>191</v>
      </c>
      <c r="N8" s="181" t="s">
        <v>192</v>
      </c>
      <c r="O8" s="181" t="s">
        <v>190</v>
      </c>
      <c r="P8" s="181" t="s">
        <v>191</v>
      </c>
      <c r="Q8" s="181" t="s">
        <v>192</v>
      </c>
      <c r="R8" s="181" t="s">
        <v>62</v>
      </c>
      <c r="S8" s="181" t="s">
        <v>58</v>
      </c>
      <c r="T8" s="181" t="s">
        <v>65</v>
      </c>
      <c r="U8" s="181" t="s">
        <v>193</v>
      </c>
      <c r="V8" s="181" t="s">
        <v>67</v>
      </c>
      <c r="W8" s="181" t="s">
        <v>68</v>
      </c>
      <c r="X8" s="181" t="s">
        <v>69</v>
      </c>
    </row>
    <row r="9" spans="1:24" ht="14.25" customHeight="1">
      <c r="A9" s="84">
        <v>1</v>
      </c>
      <c r="B9" s="84">
        <v>2</v>
      </c>
      <c r="C9" s="84">
        <v>3</v>
      </c>
      <c r="D9" s="84">
        <v>4</v>
      </c>
      <c r="E9" s="84">
        <v>5</v>
      </c>
      <c r="F9" s="84">
        <v>6</v>
      </c>
      <c r="G9" s="84">
        <v>7</v>
      </c>
      <c r="H9" s="84">
        <v>8</v>
      </c>
      <c r="I9" s="84">
        <v>9</v>
      </c>
      <c r="J9" s="84">
        <v>10</v>
      </c>
      <c r="K9" s="84">
        <v>11</v>
      </c>
      <c r="L9" s="84">
        <v>12</v>
      </c>
      <c r="M9" s="84">
        <v>13</v>
      </c>
      <c r="N9" s="84">
        <v>14</v>
      </c>
      <c r="O9" s="84">
        <v>15</v>
      </c>
      <c r="P9" s="84">
        <v>16</v>
      </c>
      <c r="Q9" s="84">
        <v>17</v>
      </c>
      <c r="R9" s="84">
        <v>18</v>
      </c>
      <c r="S9" s="84">
        <v>19</v>
      </c>
      <c r="T9" s="84">
        <v>20</v>
      </c>
      <c r="U9" s="84">
        <v>21</v>
      </c>
      <c r="V9" s="84">
        <v>22</v>
      </c>
      <c r="W9" s="84">
        <v>23</v>
      </c>
      <c r="X9" s="84">
        <v>24</v>
      </c>
    </row>
    <row r="10" spans="1:24" ht="20.25" customHeight="1">
      <c r="A10" s="85" t="s">
        <v>195</v>
      </c>
      <c r="B10" s="85" t="s">
        <v>70</v>
      </c>
      <c r="C10" s="106" t="s">
        <v>196</v>
      </c>
      <c r="D10" s="86" t="s">
        <v>197</v>
      </c>
      <c r="E10" s="86" t="s">
        <v>100</v>
      </c>
      <c r="F10" s="86" t="s">
        <v>101</v>
      </c>
      <c r="G10" s="86" t="s">
        <v>198</v>
      </c>
      <c r="H10" s="86" t="s">
        <v>199</v>
      </c>
      <c r="I10" s="87">
        <v>225721.2</v>
      </c>
      <c r="J10" s="87">
        <v>225721.2</v>
      </c>
      <c r="K10" s="88"/>
      <c r="L10" s="88"/>
      <c r="M10" s="87">
        <v>225721.2</v>
      </c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</row>
    <row r="11" spans="1:24" ht="17.25" customHeight="1">
      <c r="A11" s="85" t="s">
        <v>195</v>
      </c>
      <c r="B11" s="85" t="s">
        <v>70</v>
      </c>
      <c r="C11" s="106" t="s">
        <v>196</v>
      </c>
      <c r="D11" s="86" t="s">
        <v>197</v>
      </c>
      <c r="E11" s="86" t="s">
        <v>100</v>
      </c>
      <c r="F11" s="86" t="s">
        <v>101</v>
      </c>
      <c r="G11" s="86" t="s">
        <v>198</v>
      </c>
      <c r="H11" s="86" t="s">
        <v>199</v>
      </c>
      <c r="I11" s="87">
        <v>1600</v>
      </c>
      <c r="J11" s="87">
        <v>1600</v>
      </c>
      <c r="K11" s="88"/>
      <c r="L11" s="88"/>
      <c r="M11" s="87">
        <v>1600</v>
      </c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</row>
    <row r="12" spans="1:24" ht="17.25" customHeight="1">
      <c r="A12" s="85" t="s">
        <v>195</v>
      </c>
      <c r="B12" s="85" t="s">
        <v>70</v>
      </c>
      <c r="C12" s="106" t="s">
        <v>196</v>
      </c>
      <c r="D12" s="86" t="s">
        <v>197</v>
      </c>
      <c r="E12" s="86" t="s">
        <v>100</v>
      </c>
      <c r="F12" s="86" t="s">
        <v>101</v>
      </c>
      <c r="G12" s="86" t="s">
        <v>200</v>
      </c>
      <c r="H12" s="86" t="s">
        <v>201</v>
      </c>
      <c r="I12" s="87">
        <v>20000</v>
      </c>
      <c r="J12" s="87">
        <v>20000</v>
      </c>
      <c r="K12" s="88"/>
      <c r="L12" s="88"/>
      <c r="M12" s="87">
        <v>20000</v>
      </c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</row>
    <row r="13" spans="1:24" ht="17.25" customHeight="1">
      <c r="A13" s="85" t="s">
        <v>195</v>
      </c>
      <c r="B13" s="85" t="s">
        <v>70</v>
      </c>
      <c r="C13" s="106" t="s">
        <v>196</v>
      </c>
      <c r="D13" s="86" t="s">
        <v>197</v>
      </c>
      <c r="E13" s="86" t="s">
        <v>100</v>
      </c>
      <c r="F13" s="86" t="s">
        <v>101</v>
      </c>
      <c r="G13" s="86" t="s">
        <v>202</v>
      </c>
      <c r="H13" s="86" t="s">
        <v>203</v>
      </c>
      <c r="I13" s="87">
        <v>30000</v>
      </c>
      <c r="J13" s="87">
        <v>30000</v>
      </c>
      <c r="K13" s="88"/>
      <c r="L13" s="88"/>
      <c r="M13" s="87">
        <v>30000</v>
      </c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</row>
    <row r="14" spans="1:24" ht="17.25" customHeight="1">
      <c r="A14" s="85" t="s">
        <v>195</v>
      </c>
      <c r="B14" s="85" t="s">
        <v>70</v>
      </c>
      <c r="C14" s="106" t="s">
        <v>196</v>
      </c>
      <c r="D14" s="86" t="s">
        <v>197</v>
      </c>
      <c r="E14" s="86" t="s">
        <v>100</v>
      </c>
      <c r="F14" s="86" t="s">
        <v>101</v>
      </c>
      <c r="G14" s="86" t="s">
        <v>204</v>
      </c>
      <c r="H14" s="86" t="s">
        <v>205</v>
      </c>
      <c r="I14" s="87">
        <v>3600</v>
      </c>
      <c r="J14" s="87">
        <v>3600</v>
      </c>
      <c r="K14" s="88"/>
      <c r="L14" s="88"/>
      <c r="M14" s="87">
        <v>3600</v>
      </c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</row>
    <row r="15" spans="1:24" ht="17.25" customHeight="1">
      <c r="A15" s="85" t="s">
        <v>195</v>
      </c>
      <c r="B15" s="85" t="s">
        <v>70</v>
      </c>
      <c r="C15" s="106" t="s">
        <v>196</v>
      </c>
      <c r="D15" s="86" t="s">
        <v>197</v>
      </c>
      <c r="E15" s="86" t="s">
        <v>100</v>
      </c>
      <c r="F15" s="86" t="s">
        <v>101</v>
      </c>
      <c r="G15" s="86" t="s">
        <v>206</v>
      </c>
      <c r="H15" s="86" t="s">
        <v>207</v>
      </c>
      <c r="I15" s="87">
        <v>10000</v>
      </c>
      <c r="J15" s="87">
        <v>10000</v>
      </c>
      <c r="K15" s="88"/>
      <c r="L15" s="88"/>
      <c r="M15" s="87">
        <v>10000</v>
      </c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</row>
    <row r="16" spans="1:24" ht="17.25" customHeight="1">
      <c r="A16" s="85" t="s">
        <v>195</v>
      </c>
      <c r="B16" s="85" t="s">
        <v>70</v>
      </c>
      <c r="C16" s="106" t="s">
        <v>196</v>
      </c>
      <c r="D16" s="86" t="s">
        <v>197</v>
      </c>
      <c r="E16" s="86" t="s">
        <v>100</v>
      </c>
      <c r="F16" s="86" t="s">
        <v>101</v>
      </c>
      <c r="G16" s="86" t="s">
        <v>208</v>
      </c>
      <c r="H16" s="86" t="s">
        <v>209</v>
      </c>
      <c r="I16" s="87">
        <v>32146.799999999999</v>
      </c>
      <c r="J16" s="87">
        <v>32146.799999999999</v>
      </c>
      <c r="K16" s="88"/>
      <c r="L16" s="88"/>
      <c r="M16" s="87">
        <v>32146.799999999999</v>
      </c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</row>
    <row r="17" spans="1:24" ht="17.25" customHeight="1">
      <c r="A17" s="85" t="s">
        <v>195</v>
      </c>
      <c r="B17" s="85" t="s">
        <v>70</v>
      </c>
      <c r="C17" s="106" t="s">
        <v>196</v>
      </c>
      <c r="D17" s="86" t="s">
        <v>197</v>
      </c>
      <c r="E17" s="86" t="s">
        <v>100</v>
      </c>
      <c r="F17" s="86" t="s">
        <v>101</v>
      </c>
      <c r="G17" s="86" t="s">
        <v>208</v>
      </c>
      <c r="H17" s="86" t="s">
        <v>209</v>
      </c>
      <c r="I17" s="87">
        <v>33262.559999999998</v>
      </c>
      <c r="J17" s="87">
        <v>33262.559999999998</v>
      </c>
      <c r="K17" s="88"/>
      <c r="L17" s="88"/>
      <c r="M17" s="87">
        <v>33262.559999999998</v>
      </c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</row>
    <row r="18" spans="1:24" ht="17.25" customHeight="1">
      <c r="A18" s="85" t="s">
        <v>195</v>
      </c>
      <c r="B18" s="85" t="s">
        <v>70</v>
      </c>
      <c r="C18" s="106" t="s">
        <v>196</v>
      </c>
      <c r="D18" s="86" t="s">
        <v>197</v>
      </c>
      <c r="E18" s="86" t="s">
        <v>100</v>
      </c>
      <c r="F18" s="86" t="s">
        <v>101</v>
      </c>
      <c r="G18" s="86" t="s">
        <v>210</v>
      </c>
      <c r="H18" s="86" t="s">
        <v>211</v>
      </c>
      <c r="I18" s="87">
        <v>54000</v>
      </c>
      <c r="J18" s="87">
        <v>54000</v>
      </c>
      <c r="K18" s="88"/>
      <c r="L18" s="88"/>
      <c r="M18" s="87">
        <v>54000</v>
      </c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</row>
    <row r="19" spans="1:24" ht="17.25" customHeight="1">
      <c r="A19" s="85" t="s">
        <v>195</v>
      </c>
      <c r="B19" s="85" t="s">
        <v>70</v>
      </c>
      <c r="C19" s="106" t="s">
        <v>212</v>
      </c>
      <c r="D19" s="86" t="s">
        <v>213</v>
      </c>
      <c r="E19" s="86" t="s">
        <v>112</v>
      </c>
      <c r="F19" s="86" t="s">
        <v>113</v>
      </c>
      <c r="G19" s="86" t="s">
        <v>214</v>
      </c>
      <c r="H19" s="86" t="s">
        <v>215</v>
      </c>
      <c r="I19" s="87">
        <v>20400</v>
      </c>
      <c r="J19" s="87">
        <v>20400</v>
      </c>
      <c r="K19" s="88"/>
      <c r="L19" s="88"/>
      <c r="M19" s="87">
        <v>20400</v>
      </c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</row>
    <row r="20" spans="1:24" ht="17.25" customHeight="1">
      <c r="A20" s="85" t="s">
        <v>195</v>
      </c>
      <c r="B20" s="85" t="s">
        <v>70</v>
      </c>
      <c r="C20" s="106" t="s">
        <v>216</v>
      </c>
      <c r="D20" s="86" t="s">
        <v>217</v>
      </c>
      <c r="E20" s="86" t="s">
        <v>100</v>
      </c>
      <c r="F20" s="86" t="s">
        <v>101</v>
      </c>
      <c r="G20" s="86" t="s">
        <v>218</v>
      </c>
      <c r="H20" s="86" t="s">
        <v>219</v>
      </c>
      <c r="I20" s="87">
        <v>826368</v>
      </c>
      <c r="J20" s="87">
        <v>826368</v>
      </c>
      <c r="K20" s="88"/>
      <c r="L20" s="88"/>
      <c r="M20" s="87">
        <v>826368</v>
      </c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</row>
    <row r="21" spans="1:24" ht="17.25" customHeight="1">
      <c r="A21" s="85" t="s">
        <v>195</v>
      </c>
      <c r="B21" s="85" t="s">
        <v>70</v>
      </c>
      <c r="C21" s="106" t="s">
        <v>216</v>
      </c>
      <c r="D21" s="86" t="s">
        <v>217</v>
      </c>
      <c r="E21" s="86" t="s">
        <v>100</v>
      </c>
      <c r="F21" s="86" t="s">
        <v>101</v>
      </c>
      <c r="G21" s="86" t="s">
        <v>220</v>
      </c>
      <c r="H21" s="86" t="s">
        <v>221</v>
      </c>
      <c r="I21" s="87">
        <v>355044</v>
      </c>
      <c r="J21" s="87">
        <v>355044</v>
      </c>
      <c r="K21" s="88"/>
      <c r="L21" s="88"/>
      <c r="M21" s="87">
        <v>355044</v>
      </c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</row>
    <row r="22" spans="1:24" ht="17.25" customHeight="1">
      <c r="A22" s="85" t="s">
        <v>195</v>
      </c>
      <c r="B22" s="85" t="s">
        <v>70</v>
      </c>
      <c r="C22" s="106" t="s">
        <v>216</v>
      </c>
      <c r="D22" s="86" t="s">
        <v>217</v>
      </c>
      <c r="E22" s="86" t="s">
        <v>100</v>
      </c>
      <c r="F22" s="86" t="s">
        <v>101</v>
      </c>
      <c r="G22" s="86" t="s">
        <v>222</v>
      </c>
      <c r="H22" s="86" t="s">
        <v>223</v>
      </c>
      <c r="I22" s="87">
        <v>68864</v>
      </c>
      <c r="J22" s="87">
        <v>68864</v>
      </c>
      <c r="K22" s="88"/>
      <c r="L22" s="88"/>
      <c r="M22" s="87">
        <v>68864</v>
      </c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</row>
    <row r="23" spans="1:24" ht="17.25" customHeight="1">
      <c r="A23" s="85" t="s">
        <v>195</v>
      </c>
      <c r="B23" s="85" t="s">
        <v>70</v>
      </c>
      <c r="C23" s="106" t="s">
        <v>216</v>
      </c>
      <c r="D23" s="86" t="s">
        <v>217</v>
      </c>
      <c r="E23" s="86" t="s">
        <v>100</v>
      </c>
      <c r="F23" s="86" t="s">
        <v>101</v>
      </c>
      <c r="G23" s="86" t="s">
        <v>224</v>
      </c>
      <c r="H23" s="86" t="s">
        <v>225</v>
      </c>
      <c r="I23" s="87">
        <v>333060</v>
      </c>
      <c r="J23" s="87">
        <v>333060</v>
      </c>
      <c r="K23" s="88"/>
      <c r="L23" s="88"/>
      <c r="M23" s="87">
        <v>333060</v>
      </c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</row>
    <row r="24" spans="1:24" ht="17.25" customHeight="1">
      <c r="A24" s="85" t="s">
        <v>195</v>
      </c>
      <c r="B24" s="85" t="s">
        <v>70</v>
      </c>
      <c r="C24" s="106" t="s">
        <v>216</v>
      </c>
      <c r="D24" s="86" t="s">
        <v>217</v>
      </c>
      <c r="E24" s="86" t="s">
        <v>100</v>
      </c>
      <c r="F24" s="86" t="s">
        <v>101</v>
      </c>
      <c r="G24" s="86" t="s">
        <v>224</v>
      </c>
      <c r="H24" s="86" t="s">
        <v>225</v>
      </c>
      <c r="I24" s="87">
        <v>503700</v>
      </c>
      <c r="J24" s="87">
        <v>503700</v>
      </c>
      <c r="K24" s="88"/>
      <c r="L24" s="88"/>
      <c r="M24" s="87">
        <v>503700</v>
      </c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</row>
    <row r="25" spans="1:24" ht="17.25" customHeight="1">
      <c r="A25" s="85" t="s">
        <v>195</v>
      </c>
      <c r="B25" s="85" t="s">
        <v>70</v>
      </c>
      <c r="C25" s="106" t="s">
        <v>196</v>
      </c>
      <c r="D25" s="86" t="s">
        <v>226</v>
      </c>
      <c r="E25" s="86" t="s">
        <v>100</v>
      </c>
      <c r="F25" s="86" t="s">
        <v>101</v>
      </c>
      <c r="G25" s="86" t="s">
        <v>198</v>
      </c>
      <c r="H25" s="86" t="s">
        <v>199</v>
      </c>
      <c r="I25" s="87">
        <v>600</v>
      </c>
      <c r="J25" s="87">
        <v>600</v>
      </c>
      <c r="K25" s="88"/>
      <c r="L25" s="88"/>
      <c r="M25" s="87">
        <v>600</v>
      </c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</row>
    <row r="26" spans="1:24" ht="17.25" customHeight="1">
      <c r="A26" s="85" t="s">
        <v>195</v>
      </c>
      <c r="B26" s="85" t="s">
        <v>70</v>
      </c>
      <c r="C26" s="106" t="s">
        <v>227</v>
      </c>
      <c r="D26" s="86" t="s">
        <v>129</v>
      </c>
      <c r="E26" s="86" t="s">
        <v>128</v>
      </c>
      <c r="F26" s="86" t="s">
        <v>129</v>
      </c>
      <c r="G26" s="86" t="s">
        <v>228</v>
      </c>
      <c r="H26" s="86" t="s">
        <v>129</v>
      </c>
      <c r="I26" s="87">
        <v>308316</v>
      </c>
      <c r="J26" s="87">
        <v>308316</v>
      </c>
      <c r="K26" s="88"/>
      <c r="L26" s="88"/>
      <c r="M26" s="87">
        <v>308316</v>
      </c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</row>
    <row r="27" spans="1:24" ht="17.25" customHeight="1">
      <c r="A27" s="85" t="s">
        <v>195</v>
      </c>
      <c r="B27" s="85" t="s">
        <v>70</v>
      </c>
      <c r="C27" s="106" t="s">
        <v>229</v>
      </c>
      <c r="D27" s="86" t="s">
        <v>230</v>
      </c>
      <c r="E27" s="86" t="s">
        <v>100</v>
      </c>
      <c r="F27" s="86" t="s">
        <v>101</v>
      </c>
      <c r="G27" s="86" t="s">
        <v>231</v>
      </c>
      <c r="H27" s="86" t="s">
        <v>232</v>
      </c>
      <c r="I27" s="87">
        <v>35979.68</v>
      </c>
      <c r="J27" s="87">
        <v>35979.68</v>
      </c>
      <c r="K27" s="88"/>
      <c r="L27" s="88"/>
      <c r="M27" s="87">
        <v>35979.68</v>
      </c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</row>
    <row r="28" spans="1:24" ht="17.25" customHeight="1">
      <c r="A28" s="85" t="s">
        <v>195</v>
      </c>
      <c r="B28" s="85" t="s">
        <v>70</v>
      </c>
      <c r="C28" s="106" t="s">
        <v>233</v>
      </c>
      <c r="D28" s="86" t="s">
        <v>234</v>
      </c>
      <c r="E28" s="86" t="s">
        <v>100</v>
      </c>
      <c r="F28" s="86" t="s">
        <v>101</v>
      </c>
      <c r="G28" s="86" t="s">
        <v>210</v>
      </c>
      <c r="H28" s="86" t="s">
        <v>211</v>
      </c>
      <c r="I28" s="87">
        <v>2400</v>
      </c>
      <c r="J28" s="87">
        <v>2400</v>
      </c>
      <c r="K28" s="88"/>
      <c r="L28" s="88"/>
      <c r="M28" s="87">
        <v>2400</v>
      </c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</row>
    <row r="29" spans="1:24" ht="17.25" customHeight="1">
      <c r="A29" s="85" t="s">
        <v>195</v>
      </c>
      <c r="B29" s="85" t="s">
        <v>70</v>
      </c>
      <c r="C29" s="106" t="s">
        <v>235</v>
      </c>
      <c r="D29" s="86" t="s">
        <v>236</v>
      </c>
      <c r="E29" s="86" t="s">
        <v>110</v>
      </c>
      <c r="F29" s="86" t="s">
        <v>111</v>
      </c>
      <c r="G29" s="86" t="s">
        <v>237</v>
      </c>
      <c r="H29" s="86" t="s">
        <v>238</v>
      </c>
      <c r="I29" s="87">
        <v>339174</v>
      </c>
      <c r="J29" s="87">
        <v>339174</v>
      </c>
      <c r="K29" s="88"/>
      <c r="L29" s="88"/>
      <c r="M29" s="87">
        <v>339174</v>
      </c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</row>
    <row r="30" spans="1:24" ht="17.25" customHeight="1">
      <c r="A30" s="85" t="s">
        <v>195</v>
      </c>
      <c r="B30" s="85" t="s">
        <v>70</v>
      </c>
      <c r="C30" s="106" t="s">
        <v>235</v>
      </c>
      <c r="D30" s="86" t="s">
        <v>236</v>
      </c>
      <c r="E30" s="86" t="s">
        <v>118</v>
      </c>
      <c r="F30" s="86" t="s">
        <v>119</v>
      </c>
      <c r="G30" s="86" t="s">
        <v>239</v>
      </c>
      <c r="H30" s="86" t="s">
        <v>240</v>
      </c>
      <c r="I30" s="87">
        <v>155304</v>
      </c>
      <c r="J30" s="87">
        <v>155304</v>
      </c>
      <c r="K30" s="88"/>
      <c r="L30" s="88"/>
      <c r="M30" s="87">
        <v>155304</v>
      </c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</row>
    <row r="31" spans="1:24" ht="17.25" customHeight="1">
      <c r="A31" s="85" t="s">
        <v>195</v>
      </c>
      <c r="B31" s="85" t="s">
        <v>70</v>
      </c>
      <c r="C31" s="106" t="s">
        <v>235</v>
      </c>
      <c r="D31" s="86" t="s">
        <v>236</v>
      </c>
      <c r="E31" s="86" t="s">
        <v>120</v>
      </c>
      <c r="F31" s="86" t="s">
        <v>121</v>
      </c>
      <c r="G31" s="86" t="s">
        <v>241</v>
      </c>
      <c r="H31" s="86" t="s">
        <v>242</v>
      </c>
      <c r="I31" s="87">
        <v>86545</v>
      </c>
      <c r="J31" s="87">
        <v>86545</v>
      </c>
      <c r="K31" s="88"/>
      <c r="L31" s="88"/>
      <c r="M31" s="87">
        <v>86545</v>
      </c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</row>
    <row r="32" spans="1:24" ht="17.25" customHeight="1">
      <c r="A32" s="85" t="s">
        <v>195</v>
      </c>
      <c r="B32" s="85" t="s">
        <v>70</v>
      </c>
      <c r="C32" s="106" t="s">
        <v>235</v>
      </c>
      <c r="D32" s="86" t="s">
        <v>236</v>
      </c>
      <c r="E32" s="86" t="s">
        <v>100</v>
      </c>
      <c r="F32" s="86" t="s">
        <v>101</v>
      </c>
      <c r="G32" s="86" t="s">
        <v>243</v>
      </c>
      <c r="H32" s="86" t="s">
        <v>244</v>
      </c>
      <c r="I32" s="87">
        <v>7621.8</v>
      </c>
      <c r="J32" s="87">
        <v>7621.8</v>
      </c>
      <c r="K32" s="88"/>
      <c r="L32" s="88"/>
      <c r="M32" s="87">
        <v>7621.8</v>
      </c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</row>
    <row r="33" spans="1:24" ht="17.25" customHeight="1">
      <c r="A33" s="85" t="s">
        <v>195</v>
      </c>
      <c r="B33" s="85" t="s">
        <v>70</v>
      </c>
      <c r="C33" s="106" t="s">
        <v>235</v>
      </c>
      <c r="D33" s="86" t="s">
        <v>236</v>
      </c>
      <c r="E33" s="86" t="s">
        <v>122</v>
      </c>
      <c r="F33" s="86" t="s">
        <v>123</v>
      </c>
      <c r="G33" s="86" t="s">
        <v>243</v>
      </c>
      <c r="H33" s="86" t="s">
        <v>244</v>
      </c>
      <c r="I33" s="87">
        <v>7635.48</v>
      </c>
      <c r="J33" s="87">
        <v>7635.48</v>
      </c>
      <c r="K33" s="88"/>
      <c r="L33" s="88"/>
      <c r="M33" s="87">
        <v>7635.48</v>
      </c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</row>
    <row r="34" spans="1:24" ht="17.25" customHeight="1">
      <c r="A34" s="85" t="s">
        <v>195</v>
      </c>
      <c r="B34" s="85" t="s">
        <v>70</v>
      </c>
      <c r="C34" s="106" t="s">
        <v>235</v>
      </c>
      <c r="D34" s="86" t="s">
        <v>236</v>
      </c>
      <c r="E34" s="86" t="s">
        <v>122</v>
      </c>
      <c r="F34" s="86" t="s">
        <v>123</v>
      </c>
      <c r="G34" s="86" t="s">
        <v>243</v>
      </c>
      <c r="H34" s="86" t="s">
        <v>244</v>
      </c>
      <c r="I34" s="87">
        <v>9063</v>
      </c>
      <c r="J34" s="87">
        <v>9063</v>
      </c>
      <c r="K34" s="88"/>
      <c r="L34" s="88"/>
      <c r="M34" s="87">
        <v>9063</v>
      </c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</row>
    <row r="35" spans="1:24" ht="17.25" customHeight="1">
      <c r="A35" s="85" t="s">
        <v>195</v>
      </c>
      <c r="B35" s="85" t="s">
        <v>70</v>
      </c>
      <c r="C35" s="106" t="s">
        <v>245</v>
      </c>
      <c r="D35" s="86" t="s">
        <v>246</v>
      </c>
      <c r="E35" s="86" t="s">
        <v>100</v>
      </c>
      <c r="F35" s="86" t="s">
        <v>101</v>
      </c>
      <c r="G35" s="86" t="s">
        <v>247</v>
      </c>
      <c r="H35" s="86" t="s">
        <v>248</v>
      </c>
      <c r="I35" s="87">
        <v>475080</v>
      </c>
      <c r="J35" s="87">
        <v>475080</v>
      </c>
      <c r="K35" s="88"/>
      <c r="L35" s="88"/>
      <c r="M35" s="87">
        <v>475080</v>
      </c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</row>
    <row r="36" spans="1:24" ht="17.25" customHeight="1">
      <c r="A36" s="85" t="s">
        <v>195</v>
      </c>
      <c r="B36" s="85" t="s">
        <v>70</v>
      </c>
      <c r="C36" s="106" t="s">
        <v>245</v>
      </c>
      <c r="D36" s="86" t="s">
        <v>246</v>
      </c>
      <c r="E36" s="86" t="s">
        <v>100</v>
      </c>
      <c r="F36" s="86" t="s">
        <v>101</v>
      </c>
      <c r="G36" s="86" t="s">
        <v>247</v>
      </c>
      <c r="H36" s="86" t="s">
        <v>248</v>
      </c>
      <c r="I36" s="87">
        <v>2299920</v>
      </c>
      <c r="J36" s="87">
        <v>2299920</v>
      </c>
      <c r="K36" s="88"/>
      <c r="L36" s="88"/>
      <c r="M36" s="87">
        <v>2299920</v>
      </c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</row>
    <row r="37" spans="1:24" ht="17.25" customHeight="1">
      <c r="A37" s="85" t="s">
        <v>195</v>
      </c>
      <c r="B37" s="85" t="s">
        <v>70</v>
      </c>
      <c r="C37" s="106" t="s">
        <v>249</v>
      </c>
      <c r="D37" s="86" t="s">
        <v>250</v>
      </c>
      <c r="E37" s="86" t="s">
        <v>100</v>
      </c>
      <c r="F37" s="86" t="s">
        <v>101</v>
      </c>
      <c r="G37" s="86" t="s">
        <v>251</v>
      </c>
      <c r="H37" s="86" t="s">
        <v>250</v>
      </c>
      <c r="I37" s="87">
        <v>16527.36</v>
      </c>
      <c r="J37" s="87">
        <v>16527.36</v>
      </c>
      <c r="K37" s="88"/>
      <c r="L37" s="88"/>
      <c r="M37" s="87">
        <v>16527.36</v>
      </c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</row>
    <row r="38" spans="1:24" ht="17.25" customHeight="1">
      <c r="A38" s="85" t="s">
        <v>195</v>
      </c>
      <c r="B38" s="85" t="s">
        <v>70</v>
      </c>
      <c r="C38" s="106" t="s">
        <v>216</v>
      </c>
      <c r="D38" s="86" t="s">
        <v>252</v>
      </c>
      <c r="E38" s="86" t="s">
        <v>100</v>
      </c>
      <c r="F38" s="86" t="s">
        <v>101</v>
      </c>
      <c r="G38" s="86" t="s">
        <v>222</v>
      </c>
      <c r="H38" s="86" t="s">
        <v>223</v>
      </c>
      <c r="I38" s="87">
        <v>630000</v>
      </c>
      <c r="J38" s="87">
        <v>630000</v>
      </c>
      <c r="K38" s="88"/>
      <c r="L38" s="88"/>
      <c r="M38" s="87">
        <v>630000</v>
      </c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</row>
    <row r="39" spans="1:24" ht="17.25" customHeight="1">
      <c r="A39" s="171" t="s">
        <v>253</v>
      </c>
      <c r="B39" s="172"/>
      <c r="C39" s="172"/>
      <c r="D39" s="172"/>
      <c r="E39" s="172"/>
      <c r="F39" s="172"/>
      <c r="G39" s="172"/>
      <c r="H39" s="173"/>
      <c r="I39" s="87">
        <v>6891932.8799999999</v>
      </c>
      <c r="J39" s="87">
        <v>6891932.8799999999</v>
      </c>
      <c r="K39" s="88"/>
      <c r="L39" s="88"/>
      <c r="M39" s="87">
        <v>6891932.8799999999</v>
      </c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</row>
  </sheetData>
  <mergeCells count="31">
    <mergeCell ref="X7:X8"/>
    <mergeCell ref="S7:S8"/>
    <mergeCell ref="T7:T8"/>
    <mergeCell ref="U7:U8"/>
    <mergeCell ref="V7:V8"/>
    <mergeCell ref="W7:W8"/>
    <mergeCell ref="A39:H39"/>
    <mergeCell ref="A5:A8"/>
    <mergeCell ref="B5:B8"/>
    <mergeCell ref="C5:C8"/>
    <mergeCell ref="D5:D8"/>
    <mergeCell ref="E5:E8"/>
    <mergeCell ref="F5:F8"/>
    <mergeCell ref="G5:G8"/>
    <mergeCell ref="H5:H8"/>
    <mergeCell ref="A3:X3"/>
    <mergeCell ref="A4:H4"/>
    <mergeCell ref="I5:X5"/>
    <mergeCell ref="J6:N6"/>
    <mergeCell ref="O6:Q6"/>
    <mergeCell ref="S6:X6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</mergeCells>
  <phoneticPr fontId="17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W30"/>
  <sheetViews>
    <sheetView showZeros="0" zoomScale="90" zoomScaleNormal="90" workbookViewId="0">
      <selection activeCell="B18" sqref="B18"/>
    </sheetView>
  </sheetViews>
  <sheetFormatPr defaultColWidth="9.125" defaultRowHeight="14.25" customHeight="1"/>
  <cols>
    <col min="1" max="1" width="10.25" style="1" customWidth="1"/>
    <col min="2" max="2" width="26.125" style="1" customWidth="1"/>
    <col min="3" max="3" width="32.875" style="1" customWidth="1"/>
    <col min="4" max="4" width="23.875" style="1" customWidth="1"/>
    <col min="5" max="5" width="11.125" style="1" customWidth="1"/>
    <col min="6" max="6" width="17.75" style="1" customWidth="1"/>
    <col min="7" max="7" width="9.875" style="1" customWidth="1"/>
    <col min="8" max="8" width="17.75" style="1" customWidth="1"/>
    <col min="9" max="13" width="20" style="1" customWidth="1"/>
    <col min="14" max="14" width="12.25" style="1" customWidth="1"/>
    <col min="15" max="15" width="12.75" style="1" customWidth="1"/>
    <col min="16" max="16" width="11.125" style="1" customWidth="1"/>
    <col min="17" max="21" width="19.875" style="1" customWidth="1"/>
    <col min="22" max="22" width="20" style="1" customWidth="1"/>
    <col min="23" max="23" width="19.875" style="1" customWidth="1"/>
    <col min="24" max="16384" width="9.125" style="1"/>
  </cols>
  <sheetData>
    <row r="1" spans="1:23" ht="14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3.5" customHeight="1">
      <c r="B2" s="80"/>
      <c r="E2" s="3"/>
      <c r="F2" s="3"/>
      <c r="G2" s="3"/>
      <c r="H2" s="3"/>
      <c r="U2" s="80"/>
      <c r="W2" s="81" t="s">
        <v>254</v>
      </c>
    </row>
    <row r="3" spans="1:23" ht="46.5" customHeight="1">
      <c r="A3" s="162" t="str">
        <f>"2025"&amp;"年部门项目支出预算表"</f>
        <v>2025年部门项目支出预算表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</row>
    <row r="4" spans="1:23" ht="13.5" customHeight="1">
      <c r="A4" s="163" t="s">
        <v>255</v>
      </c>
      <c r="B4" s="164"/>
      <c r="C4" s="164"/>
      <c r="D4" s="164"/>
      <c r="E4" s="164"/>
      <c r="F4" s="164"/>
      <c r="G4" s="164"/>
      <c r="H4" s="164"/>
      <c r="I4" s="6"/>
      <c r="J4" s="6"/>
      <c r="K4" s="6"/>
      <c r="L4" s="6"/>
      <c r="M4" s="6"/>
      <c r="N4" s="6"/>
      <c r="O4" s="6"/>
      <c r="P4" s="6"/>
      <c r="Q4" s="6"/>
      <c r="U4" s="80"/>
      <c r="W4" s="72" t="s">
        <v>2</v>
      </c>
    </row>
    <row r="5" spans="1:23" ht="21.75" customHeight="1">
      <c r="A5" s="174" t="s">
        <v>256</v>
      </c>
      <c r="B5" s="185" t="s">
        <v>179</v>
      </c>
      <c r="C5" s="174" t="s">
        <v>180</v>
      </c>
      <c r="D5" s="174" t="s">
        <v>257</v>
      </c>
      <c r="E5" s="185" t="s">
        <v>181</v>
      </c>
      <c r="F5" s="185" t="s">
        <v>182</v>
      </c>
      <c r="G5" s="185" t="s">
        <v>258</v>
      </c>
      <c r="H5" s="185" t="s">
        <v>259</v>
      </c>
      <c r="I5" s="188" t="s">
        <v>56</v>
      </c>
      <c r="J5" s="169" t="s">
        <v>260</v>
      </c>
      <c r="K5" s="146"/>
      <c r="L5" s="146"/>
      <c r="M5" s="147"/>
      <c r="N5" s="169" t="s">
        <v>187</v>
      </c>
      <c r="O5" s="146"/>
      <c r="P5" s="147"/>
      <c r="Q5" s="185" t="s">
        <v>62</v>
      </c>
      <c r="R5" s="169" t="s">
        <v>63</v>
      </c>
      <c r="S5" s="146"/>
      <c r="T5" s="146"/>
      <c r="U5" s="146"/>
      <c r="V5" s="146"/>
      <c r="W5" s="147"/>
    </row>
    <row r="6" spans="1:23" ht="21.75" customHeight="1">
      <c r="A6" s="175"/>
      <c r="B6" s="176"/>
      <c r="C6" s="175"/>
      <c r="D6" s="175"/>
      <c r="E6" s="186"/>
      <c r="F6" s="186"/>
      <c r="G6" s="186"/>
      <c r="H6" s="186"/>
      <c r="I6" s="176"/>
      <c r="J6" s="189" t="s">
        <v>59</v>
      </c>
      <c r="K6" s="151"/>
      <c r="L6" s="185" t="s">
        <v>60</v>
      </c>
      <c r="M6" s="185" t="s">
        <v>61</v>
      </c>
      <c r="N6" s="185" t="s">
        <v>59</v>
      </c>
      <c r="O6" s="185" t="s">
        <v>60</v>
      </c>
      <c r="P6" s="185" t="s">
        <v>61</v>
      </c>
      <c r="Q6" s="186"/>
      <c r="R6" s="185" t="s">
        <v>58</v>
      </c>
      <c r="S6" s="185" t="s">
        <v>65</v>
      </c>
      <c r="T6" s="185" t="s">
        <v>193</v>
      </c>
      <c r="U6" s="185" t="s">
        <v>67</v>
      </c>
      <c r="V6" s="185" t="s">
        <v>68</v>
      </c>
      <c r="W6" s="185" t="s">
        <v>69</v>
      </c>
    </row>
    <row r="7" spans="1:23" ht="21" customHeight="1">
      <c r="A7" s="176"/>
      <c r="B7" s="176"/>
      <c r="C7" s="176"/>
      <c r="D7" s="176"/>
      <c r="E7" s="176"/>
      <c r="F7" s="176"/>
      <c r="G7" s="176"/>
      <c r="H7" s="176"/>
      <c r="I7" s="176"/>
      <c r="J7" s="190" t="s">
        <v>58</v>
      </c>
      <c r="K7" s="152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</row>
    <row r="8" spans="1:23" ht="39.75" customHeight="1">
      <c r="A8" s="181"/>
      <c r="B8" s="150"/>
      <c r="C8" s="181"/>
      <c r="D8" s="181"/>
      <c r="E8" s="187"/>
      <c r="F8" s="187"/>
      <c r="G8" s="187"/>
      <c r="H8" s="187"/>
      <c r="I8" s="150"/>
      <c r="J8" s="38" t="s">
        <v>58</v>
      </c>
      <c r="K8" s="38" t="s">
        <v>261</v>
      </c>
      <c r="L8" s="187"/>
      <c r="M8" s="187"/>
      <c r="N8" s="187"/>
      <c r="O8" s="187"/>
      <c r="P8" s="187"/>
      <c r="Q8" s="187"/>
      <c r="R8" s="187"/>
      <c r="S8" s="187"/>
      <c r="T8" s="187"/>
      <c r="U8" s="150"/>
      <c r="V8" s="187"/>
      <c r="W8" s="187"/>
    </row>
    <row r="9" spans="1:23" ht="15" customHeight="1">
      <c r="A9" s="11">
        <v>1</v>
      </c>
      <c r="B9" s="269">
        <v>2</v>
      </c>
      <c r="C9" s="11">
        <v>3</v>
      </c>
      <c r="D9" s="11">
        <v>4</v>
      </c>
      <c r="E9" s="11">
        <v>5</v>
      </c>
      <c r="F9" s="11">
        <v>6</v>
      </c>
      <c r="G9" s="11">
        <v>7</v>
      </c>
      <c r="H9" s="11">
        <v>8</v>
      </c>
      <c r="I9" s="11">
        <v>9</v>
      </c>
      <c r="J9" s="11">
        <v>10</v>
      </c>
      <c r="K9" s="11">
        <v>11</v>
      </c>
      <c r="L9" s="24">
        <v>12</v>
      </c>
      <c r="M9" s="24">
        <v>13</v>
      </c>
      <c r="N9" s="24">
        <v>14</v>
      </c>
      <c r="O9" s="24">
        <v>15</v>
      </c>
      <c r="P9" s="24">
        <v>16</v>
      </c>
      <c r="Q9" s="24">
        <v>17</v>
      </c>
      <c r="R9" s="24">
        <v>18</v>
      </c>
      <c r="S9" s="24">
        <v>19</v>
      </c>
      <c r="T9" s="24">
        <v>20</v>
      </c>
      <c r="U9" s="11">
        <v>21</v>
      </c>
      <c r="V9" s="24">
        <v>22</v>
      </c>
      <c r="W9" s="11">
        <v>23</v>
      </c>
    </row>
    <row r="10" spans="1:23" ht="15" customHeight="1">
      <c r="A10" s="44" t="s">
        <v>262</v>
      </c>
      <c r="B10" s="271" t="s">
        <v>263</v>
      </c>
      <c r="C10" s="268" t="s">
        <v>264</v>
      </c>
      <c r="D10" s="11" t="s">
        <v>70</v>
      </c>
      <c r="E10" s="14" t="s">
        <v>104</v>
      </c>
      <c r="F10" s="14" t="s">
        <v>105</v>
      </c>
      <c r="G10" s="14" t="s">
        <v>265</v>
      </c>
      <c r="H10" s="14" t="s">
        <v>266</v>
      </c>
      <c r="I10" s="35">
        <v>11813</v>
      </c>
      <c r="J10" s="35">
        <v>11813</v>
      </c>
      <c r="K10" s="35">
        <v>11813</v>
      </c>
      <c r="L10" s="24"/>
      <c r="M10" s="24"/>
      <c r="N10" s="24"/>
      <c r="O10" s="24"/>
      <c r="P10" s="24"/>
      <c r="Q10" s="24"/>
      <c r="R10" s="24"/>
      <c r="S10" s="24"/>
      <c r="T10" s="24"/>
      <c r="U10" s="11"/>
      <c r="V10" s="24"/>
      <c r="W10" s="11"/>
    </row>
    <row r="11" spans="1:23" ht="15" customHeight="1">
      <c r="A11" s="44" t="s">
        <v>262</v>
      </c>
      <c r="B11" s="271" t="s">
        <v>263</v>
      </c>
      <c r="C11" s="268" t="s">
        <v>264</v>
      </c>
      <c r="D11" s="11" t="s">
        <v>70</v>
      </c>
      <c r="E11" s="14" t="s">
        <v>104</v>
      </c>
      <c r="F11" s="14" t="s">
        <v>105</v>
      </c>
      <c r="G11" s="14" t="s">
        <v>206</v>
      </c>
      <c r="H11" s="14" t="s">
        <v>207</v>
      </c>
      <c r="I11" s="35">
        <v>10000</v>
      </c>
      <c r="J11" s="35">
        <v>10000</v>
      </c>
      <c r="K11" s="35">
        <v>10000</v>
      </c>
      <c r="L11" s="24"/>
      <c r="M11" s="24"/>
      <c r="N11" s="24"/>
      <c r="O11" s="24"/>
      <c r="P11" s="24"/>
      <c r="Q11" s="24"/>
      <c r="R11" s="24"/>
      <c r="S11" s="24"/>
      <c r="T11" s="24"/>
      <c r="U11" s="11"/>
      <c r="V11" s="24"/>
      <c r="W11" s="11"/>
    </row>
    <row r="12" spans="1:23" ht="15" customHeight="1">
      <c r="A12" s="44" t="s">
        <v>262</v>
      </c>
      <c r="B12" s="271" t="s">
        <v>263</v>
      </c>
      <c r="C12" s="268" t="s">
        <v>264</v>
      </c>
      <c r="D12" s="11" t="s">
        <v>70</v>
      </c>
      <c r="E12" s="14" t="s">
        <v>104</v>
      </c>
      <c r="F12" s="14" t="s">
        <v>105</v>
      </c>
      <c r="G12" s="14" t="s">
        <v>267</v>
      </c>
      <c r="H12" s="14" t="s">
        <v>268</v>
      </c>
      <c r="I12" s="35">
        <v>52882.51</v>
      </c>
      <c r="J12" s="35">
        <v>52882.51</v>
      </c>
      <c r="K12" s="35">
        <v>52882.51</v>
      </c>
      <c r="L12" s="24"/>
      <c r="M12" s="24"/>
      <c r="N12" s="24"/>
      <c r="O12" s="24"/>
      <c r="P12" s="24"/>
      <c r="Q12" s="24"/>
      <c r="R12" s="24"/>
      <c r="S12" s="24"/>
      <c r="T12" s="24"/>
      <c r="U12" s="11"/>
      <c r="V12" s="24"/>
      <c r="W12" s="11"/>
    </row>
    <row r="13" spans="1:23" ht="15" customHeight="1">
      <c r="A13" s="44" t="s">
        <v>262</v>
      </c>
      <c r="B13" s="271" t="s">
        <v>263</v>
      </c>
      <c r="C13" s="268" t="s">
        <v>264</v>
      </c>
      <c r="D13" s="11" t="s">
        <v>70</v>
      </c>
      <c r="E13" s="14" t="s">
        <v>104</v>
      </c>
      <c r="F13" s="14" t="s">
        <v>105</v>
      </c>
      <c r="G13" s="14" t="s">
        <v>198</v>
      </c>
      <c r="H13" s="14" t="s">
        <v>199</v>
      </c>
      <c r="I13" s="35">
        <v>225304.49</v>
      </c>
      <c r="J13" s="35">
        <v>225304.49</v>
      </c>
      <c r="K13" s="35">
        <v>225304.49</v>
      </c>
      <c r="L13" s="24"/>
      <c r="M13" s="24"/>
      <c r="N13" s="24"/>
      <c r="O13" s="24"/>
      <c r="P13" s="24"/>
      <c r="Q13" s="24"/>
      <c r="R13" s="24"/>
      <c r="S13" s="24"/>
      <c r="T13" s="24"/>
      <c r="U13" s="11"/>
      <c r="V13" s="24"/>
      <c r="W13" s="11"/>
    </row>
    <row r="14" spans="1:23" ht="15" customHeight="1">
      <c r="A14" s="44" t="s">
        <v>262</v>
      </c>
      <c r="B14" s="271" t="s">
        <v>269</v>
      </c>
      <c r="C14" s="268" t="s">
        <v>270</v>
      </c>
      <c r="D14" s="11" t="s">
        <v>70</v>
      </c>
      <c r="E14" s="14" t="s">
        <v>104</v>
      </c>
      <c r="F14" s="14" t="s">
        <v>105</v>
      </c>
      <c r="G14" s="14" t="s">
        <v>267</v>
      </c>
      <c r="H14" s="14" t="s">
        <v>268</v>
      </c>
      <c r="I14" s="35">
        <v>328050</v>
      </c>
      <c r="J14" s="35">
        <v>328050</v>
      </c>
      <c r="K14" s="35">
        <v>328050</v>
      </c>
      <c r="L14" s="24"/>
      <c r="M14" s="24"/>
      <c r="N14" s="24"/>
      <c r="O14" s="24"/>
      <c r="P14" s="24"/>
      <c r="Q14" s="24"/>
      <c r="R14" s="24"/>
      <c r="S14" s="24"/>
      <c r="T14" s="24"/>
      <c r="U14" s="11"/>
      <c r="V14" s="24"/>
      <c r="W14" s="11"/>
    </row>
    <row r="15" spans="1:23" ht="15" customHeight="1">
      <c r="A15" s="44" t="s">
        <v>262</v>
      </c>
      <c r="B15" s="271" t="s">
        <v>271</v>
      </c>
      <c r="C15" s="268" t="s">
        <v>272</v>
      </c>
      <c r="D15" s="11" t="s">
        <v>70</v>
      </c>
      <c r="E15" s="14" t="s">
        <v>100</v>
      </c>
      <c r="F15" s="14" t="s">
        <v>101</v>
      </c>
      <c r="G15" s="14" t="s">
        <v>204</v>
      </c>
      <c r="H15" s="14" t="s">
        <v>205</v>
      </c>
      <c r="I15" s="35">
        <v>4000</v>
      </c>
      <c r="J15" s="35">
        <v>4000</v>
      </c>
      <c r="K15" s="35">
        <v>4000</v>
      </c>
      <c r="L15" s="24"/>
      <c r="M15" s="24"/>
      <c r="N15" s="24"/>
      <c r="O15" s="24"/>
      <c r="P15" s="24"/>
      <c r="Q15" s="24"/>
      <c r="R15" s="24"/>
      <c r="S15" s="24"/>
      <c r="T15" s="24"/>
      <c r="U15" s="11"/>
      <c r="V15" s="24"/>
      <c r="W15" s="11"/>
    </row>
    <row r="16" spans="1:23" ht="15" customHeight="1">
      <c r="A16" s="44" t="s">
        <v>262</v>
      </c>
      <c r="B16" s="271" t="s">
        <v>271</v>
      </c>
      <c r="C16" s="268" t="s">
        <v>272</v>
      </c>
      <c r="D16" s="11" t="s">
        <v>70</v>
      </c>
      <c r="E16" s="14" t="s">
        <v>100</v>
      </c>
      <c r="F16" s="14" t="s">
        <v>101</v>
      </c>
      <c r="G16" s="14" t="s">
        <v>200</v>
      </c>
      <c r="H16" s="14" t="s">
        <v>201</v>
      </c>
      <c r="I16" s="35">
        <v>35000</v>
      </c>
      <c r="J16" s="35">
        <v>35000</v>
      </c>
      <c r="K16" s="35">
        <v>35000</v>
      </c>
      <c r="L16" s="24"/>
      <c r="M16" s="24"/>
      <c r="N16" s="24"/>
      <c r="O16" s="24"/>
      <c r="P16" s="24"/>
      <c r="Q16" s="24"/>
      <c r="R16" s="24"/>
      <c r="S16" s="24"/>
      <c r="T16" s="24"/>
      <c r="U16" s="11"/>
      <c r="V16" s="24"/>
      <c r="W16" s="11"/>
    </row>
    <row r="17" spans="1:23" ht="15" customHeight="1">
      <c r="A17" s="44" t="s">
        <v>262</v>
      </c>
      <c r="B17" s="271" t="s">
        <v>271</v>
      </c>
      <c r="C17" s="268" t="s">
        <v>272</v>
      </c>
      <c r="D17" s="11" t="s">
        <v>70</v>
      </c>
      <c r="E17" s="14" t="s">
        <v>100</v>
      </c>
      <c r="F17" s="14" t="s">
        <v>101</v>
      </c>
      <c r="G17" s="14" t="s">
        <v>206</v>
      </c>
      <c r="H17" s="14" t="s">
        <v>207</v>
      </c>
      <c r="I17" s="35">
        <v>20000</v>
      </c>
      <c r="J17" s="35">
        <v>20000</v>
      </c>
      <c r="K17" s="35">
        <v>20000</v>
      </c>
      <c r="L17" s="24"/>
      <c r="M17" s="24"/>
      <c r="N17" s="24"/>
      <c r="O17" s="24"/>
      <c r="P17" s="24"/>
      <c r="Q17" s="24"/>
      <c r="R17" s="24"/>
      <c r="S17" s="24"/>
      <c r="T17" s="24"/>
      <c r="U17" s="11"/>
      <c r="V17" s="24"/>
      <c r="W17" s="11"/>
    </row>
    <row r="18" spans="1:23" ht="15" customHeight="1">
      <c r="A18" s="44" t="s">
        <v>262</v>
      </c>
      <c r="B18" s="271" t="s">
        <v>271</v>
      </c>
      <c r="C18" s="268" t="s">
        <v>272</v>
      </c>
      <c r="D18" s="11" t="s">
        <v>70</v>
      </c>
      <c r="E18" s="14" t="s">
        <v>100</v>
      </c>
      <c r="F18" s="14" t="s">
        <v>101</v>
      </c>
      <c r="G18" s="14" t="s">
        <v>267</v>
      </c>
      <c r="H18" s="14" t="s">
        <v>268</v>
      </c>
      <c r="I18" s="35">
        <v>1292410</v>
      </c>
      <c r="J18" s="35">
        <v>1292410</v>
      </c>
      <c r="K18" s="35">
        <v>1292410</v>
      </c>
      <c r="L18" s="24"/>
      <c r="M18" s="24"/>
      <c r="N18" s="24"/>
      <c r="O18" s="24"/>
      <c r="P18" s="24"/>
      <c r="Q18" s="24"/>
      <c r="R18" s="24"/>
      <c r="S18" s="24"/>
      <c r="T18" s="24"/>
      <c r="U18" s="11"/>
      <c r="V18" s="24"/>
      <c r="W18" s="11"/>
    </row>
    <row r="19" spans="1:23" ht="15" customHeight="1">
      <c r="A19" s="44" t="s">
        <v>262</v>
      </c>
      <c r="B19" s="271" t="s">
        <v>271</v>
      </c>
      <c r="C19" s="268" t="s">
        <v>272</v>
      </c>
      <c r="D19" s="11" t="s">
        <v>70</v>
      </c>
      <c r="E19" s="14" t="s">
        <v>100</v>
      </c>
      <c r="F19" s="14" t="s">
        <v>101</v>
      </c>
      <c r="G19" s="14" t="s">
        <v>202</v>
      </c>
      <c r="H19" s="14" t="s">
        <v>203</v>
      </c>
      <c r="I19" s="35">
        <v>80000</v>
      </c>
      <c r="J19" s="35">
        <v>80000</v>
      </c>
      <c r="K19" s="35">
        <v>80000</v>
      </c>
      <c r="L19" s="24"/>
      <c r="M19" s="24"/>
      <c r="N19" s="24"/>
      <c r="O19" s="24"/>
      <c r="P19" s="24"/>
      <c r="Q19" s="24"/>
      <c r="R19" s="24"/>
      <c r="S19" s="24"/>
      <c r="T19" s="24"/>
      <c r="U19" s="11"/>
      <c r="V19" s="24"/>
      <c r="W19" s="11"/>
    </row>
    <row r="20" spans="1:23" ht="15" customHeight="1">
      <c r="A20" s="44" t="s">
        <v>262</v>
      </c>
      <c r="B20" s="271" t="s">
        <v>271</v>
      </c>
      <c r="C20" s="268" t="s">
        <v>272</v>
      </c>
      <c r="D20" s="11" t="s">
        <v>70</v>
      </c>
      <c r="E20" s="14" t="s">
        <v>100</v>
      </c>
      <c r="F20" s="14" t="s">
        <v>101</v>
      </c>
      <c r="G20" s="14" t="s">
        <v>198</v>
      </c>
      <c r="H20" s="14" t="s">
        <v>199</v>
      </c>
      <c r="I20" s="35">
        <v>10000</v>
      </c>
      <c r="J20" s="35">
        <v>10000</v>
      </c>
      <c r="K20" s="35">
        <v>10000</v>
      </c>
      <c r="L20" s="24"/>
      <c r="M20" s="24"/>
      <c r="N20" s="24"/>
      <c r="O20" s="24"/>
      <c r="P20" s="24"/>
      <c r="Q20" s="24"/>
      <c r="R20" s="24"/>
      <c r="S20" s="24"/>
      <c r="T20" s="24"/>
      <c r="U20" s="11"/>
      <c r="V20" s="24"/>
      <c r="W20" s="11"/>
    </row>
    <row r="21" spans="1:23" ht="15" customHeight="1">
      <c r="A21" s="44" t="s">
        <v>262</v>
      </c>
      <c r="B21" s="271" t="s">
        <v>273</v>
      </c>
      <c r="C21" s="268" t="s">
        <v>274</v>
      </c>
      <c r="D21" s="11" t="s">
        <v>70</v>
      </c>
      <c r="E21" s="14" t="s">
        <v>104</v>
      </c>
      <c r="F21" s="14" t="s">
        <v>105</v>
      </c>
      <c r="G21" s="14" t="s">
        <v>208</v>
      </c>
      <c r="H21" s="14" t="s">
        <v>209</v>
      </c>
      <c r="I21" s="35">
        <v>50000</v>
      </c>
      <c r="J21" s="35">
        <v>50000</v>
      </c>
      <c r="K21" s="35">
        <v>50000</v>
      </c>
      <c r="L21" s="24"/>
      <c r="M21" s="24"/>
      <c r="N21" s="24"/>
      <c r="O21" s="24"/>
      <c r="P21" s="24"/>
      <c r="Q21" s="24"/>
      <c r="R21" s="24"/>
      <c r="S21" s="24"/>
      <c r="T21" s="24"/>
      <c r="U21" s="11"/>
      <c r="V21" s="24"/>
      <c r="W21" s="11"/>
    </row>
    <row r="22" spans="1:23" ht="18.75" customHeight="1">
      <c r="A22" s="182" t="s">
        <v>168</v>
      </c>
      <c r="B22" s="270"/>
      <c r="C22" s="183"/>
      <c r="D22" s="183"/>
      <c r="E22" s="183"/>
      <c r="F22" s="183"/>
      <c r="G22" s="183"/>
      <c r="H22" s="184"/>
      <c r="I22" s="35">
        <v>2119460</v>
      </c>
      <c r="J22" s="35">
        <v>2119460</v>
      </c>
      <c r="K22" s="35">
        <v>2119460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5" spans="1:23" ht="14.25" customHeight="1">
      <c r="F25" s="69"/>
    </row>
    <row r="26" spans="1:23" ht="14.25" customHeight="1">
      <c r="F26" s="19"/>
    </row>
    <row r="27" spans="1:23" ht="14.25" customHeight="1">
      <c r="F27" s="19"/>
    </row>
    <row r="28" spans="1:23" ht="14.25" customHeight="1">
      <c r="F28" s="19"/>
    </row>
    <row r="29" spans="1:23" ht="14.25" customHeight="1">
      <c r="F29" s="19"/>
    </row>
    <row r="30" spans="1:23" ht="14.25" customHeight="1">
      <c r="F30" s="19"/>
    </row>
  </sheetData>
  <mergeCells count="28">
    <mergeCell ref="V6:V8"/>
    <mergeCell ref="W6:W8"/>
    <mergeCell ref="J6:K7"/>
    <mergeCell ref="A22:H22"/>
    <mergeCell ref="A5:A8"/>
    <mergeCell ref="B5:B8"/>
    <mergeCell ref="C5:C8"/>
    <mergeCell ref="D5:D8"/>
    <mergeCell ref="E5:E8"/>
    <mergeCell ref="F5:F8"/>
    <mergeCell ref="G5:G8"/>
    <mergeCell ref="H5:H8"/>
    <mergeCell ref="A3:W3"/>
    <mergeCell ref="A4:H4"/>
    <mergeCell ref="J5:M5"/>
    <mergeCell ref="N5:P5"/>
    <mergeCell ref="R5:W5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</mergeCells>
  <phoneticPr fontId="17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J42"/>
  <sheetViews>
    <sheetView showZeros="0" workbookViewId="0">
      <pane ySplit="1" topLeftCell="A2" activePane="bottomLeft" state="frozen"/>
      <selection pane="bottomLeft" activeCell="J10" sqref="J10"/>
    </sheetView>
  </sheetViews>
  <sheetFormatPr defaultColWidth="9.125" defaultRowHeight="12" customHeight="1"/>
  <cols>
    <col min="1" max="1" width="34.25" style="1" customWidth="1"/>
    <col min="2" max="2" width="29" style="1" customWidth="1"/>
    <col min="3" max="5" width="23.625" style="1" customWidth="1"/>
    <col min="6" max="6" width="11.25" style="1" customWidth="1"/>
    <col min="7" max="7" width="25.125" style="1" customWidth="1"/>
    <col min="8" max="8" width="15.625" style="1" customWidth="1"/>
    <col min="9" max="9" width="13.375" style="1" customWidth="1"/>
    <col min="10" max="10" width="18.875" style="1" customWidth="1"/>
    <col min="11" max="16384" width="9.125" style="1"/>
  </cols>
  <sheetData>
    <row r="1" spans="1:10" ht="12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18" customHeight="1">
      <c r="J2" s="4" t="s">
        <v>275</v>
      </c>
    </row>
    <row r="3" spans="1:10" ht="39.75" customHeight="1">
      <c r="A3" s="191" t="str">
        <f>"2025"&amp;"年部门项目支出绩效目标表"</f>
        <v>2025年部门项目支出绩效目标表</v>
      </c>
      <c r="B3" s="162"/>
      <c r="C3" s="162"/>
      <c r="D3" s="162"/>
      <c r="E3" s="162"/>
      <c r="F3" s="161"/>
      <c r="G3" s="162"/>
      <c r="H3" s="161"/>
      <c r="I3" s="161"/>
      <c r="J3" s="162"/>
    </row>
    <row r="4" spans="1:10" ht="17.25" customHeight="1">
      <c r="A4" s="163" t="s">
        <v>255</v>
      </c>
      <c r="B4" s="108"/>
      <c r="C4" s="108"/>
      <c r="D4" s="108"/>
      <c r="E4" s="108"/>
      <c r="F4" s="108"/>
      <c r="G4" s="108"/>
      <c r="H4" s="108"/>
    </row>
    <row r="5" spans="1:10" ht="44.25" customHeight="1">
      <c r="A5" s="38" t="s">
        <v>180</v>
      </c>
      <c r="B5" s="38" t="s">
        <v>276</v>
      </c>
      <c r="C5" s="38" t="s">
        <v>277</v>
      </c>
      <c r="D5" s="38" t="s">
        <v>278</v>
      </c>
      <c r="E5" s="38" t="s">
        <v>279</v>
      </c>
      <c r="F5" s="39" t="s">
        <v>280</v>
      </c>
      <c r="G5" s="38" t="s">
        <v>281</v>
      </c>
      <c r="H5" s="39" t="s">
        <v>282</v>
      </c>
      <c r="I5" s="39" t="s">
        <v>283</v>
      </c>
      <c r="J5" s="38" t="s">
        <v>284</v>
      </c>
    </row>
    <row r="6" spans="1:10" ht="18.75" customHeight="1">
      <c r="A6" s="78">
        <v>1</v>
      </c>
      <c r="B6" s="78">
        <v>2</v>
      </c>
      <c r="C6" s="78">
        <v>3</v>
      </c>
      <c r="D6" s="78">
        <v>4</v>
      </c>
      <c r="E6" s="78">
        <v>5</v>
      </c>
      <c r="F6" s="24">
        <v>6</v>
      </c>
      <c r="G6" s="78">
        <v>7</v>
      </c>
      <c r="H6" s="24">
        <v>8</v>
      </c>
      <c r="I6" s="24">
        <v>9</v>
      </c>
      <c r="J6" s="78">
        <v>10</v>
      </c>
    </row>
    <row r="7" spans="1:10" ht="42" customHeight="1">
      <c r="A7" s="192" t="s">
        <v>274</v>
      </c>
      <c r="B7" s="193" t="s">
        <v>285</v>
      </c>
      <c r="C7" s="79" t="s">
        <v>286</v>
      </c>
      <c r="D7" s="79" t="s">
        <v>287</v>
      </c>
      <c r="E7" s="79" t="s">
        <v>288</v>
      </c>
      <c r="F7" s="79" t="s">
        <v>289</v>
      </c>
      <c r="G7" s="79" t="s">
        <v>290</v>
      </c>
      <c r="H7" s="79" t="s">
        <v>291</v>
      </c>
      <c r="I7" s="79" t="s">
        <v>292</v>
      </c>
      <c r="J7" s="79" t="s">
        <v>293</v>
      </c>
    </row>
    <row r="8" spans="1:10" ht="24.95" customHeight="1">
      <c r="A8" s="192" t="s">
        <v>274</v>
      </c>
      <c r="B8" s="193" t="s">
        <v>285</v>
      </c>
      <c r="C8" s="79" t="s">
        <v>286</v>
      </c>
      <c r="D8" s="79" t="s">
        <v>294</v>
      </c>
      <c r="E8" s="79" t="s">
        <v>295</v>
      </c>
      <c r="F8" s="79" t="s">
        <v>289</v>
      </c>
      <c r="G8" s="79" t="s">
        <v>296</v>
      </c>
      <c r="H8" s="79" t="s">
        <v>297</v>
      </c>
      <c r="I8" s="79" t="s">
        <v>298</v>
      </c>
      <c r="J8" s="79" t="s">
        <v>299</v>
      </c>
    </row>
    <row r="9" spans="1:10" ht="24.95" customHeight="1">
      <c r="A9" s="192" t="s">
        <v>274</v>
      </c>
      <c r="B9" s="193" t="s">
        <v>285</v>
      </c>
      <c r="C9" s="79" t="s">
        <v>286</v>
      </c>
      <c r="D9" s="79" t="s">
        <v>300</v>
      </c>
      <c r="E9" s="79" t="s">
        <v>301</v>
      </c>
      <c r="F9" s="79" t="s">
        <v>289</v>
      </c>
      <c r="G9" s="79" t="s">
        <v>302</v>
      </c>
      <c r="H9" s="79" t="s">
        <v>303</v>
      </c>
      <c r="I9" s="79" t="s">
        <v>292</v>
      </c>
      <c r="J9" s="79" t="s">
        <v>304</v>
      </c>
    </row>
    <row r="10" spans="1:10" ht="48.75" customHeight="1">
      <c r="A10" s="192" t="s">
        <v>274</v>
      </c>
      <c r="B10" s="193" t="s">
        <v>285</v>
      </c>
      <c r="C10" s="79" t="s">
        <v>305</v>
      </c>
      <c r="D10" s="79" t="s">
        <v>306</v>
      </c>
      <c r="E10" s="79" t="s">
        <v>307</v>
      </c>
      <c r="F10" s="79" t="s">
        <v>308</v>
      </c>
      <c r="G10" s="79" t="s">
        <v>309</v>
      </c>
      <c r="H10" s="79" t="s">
        <v>297</v>
      </c>
      <c r="I10" s="79" t="s">
        <v>298</v>
      </c>
      <c r="J10" s="79" t="s">
        <v>310</v>
      </c>
    </row>
    <row r="11" spans="1:10" ht="30" customHeight="1">
      <c r="A11" s="192" t="s">
        <v>274</v>
      </c>
      <c r="B11" s="193" t="s">
        <v>285</v>
      </c>
      <c r="C11" s="79" t="s">
        <v>311</v>
      </c>
      <c r="D11" s="79" t="s">
        <v>312</v>
      </c>
      <c r="E11" s="79" t="s">
        <v>313</v>
      </c>
      <c r="F11" s="79" t="s">
        <v>289</v>
      </c>
      <c r="G11" s="79" t="s">
        <v>296</v>
      </c>
      <c r="H11" s="79" t="s">
        <v>297</v>
      </c>
      <c r="I11" s="79" t="s">
        <v>298</v>
      </c>
      <c r="J11" s="79" t="s">
        <v>314</v>
      </c>
    </row>
    <row r="12" spans="1:10" ht="30" customHeight="1">
      <c r="A12" s="192" t="s">
        <v>270</v>
      </c>
      <c r="B12" s="193" t="s">
        <v>315</v>
      </c>
      <c r="C12" s="79" t="s">
        <v>286</v>
      </c>
      <c r="D12" s="79" t="s">
        <v>287</v>
      </c>
      <c r="E12" s="79" t="s">
        <v>316</v>
      </c>
      <c r="F12" s="79" t="s">
        <v>289</v>
      </c>
      <c r="G12" s="79" t="s">
        <v>86</v>
      </c>
      <c r="H12" s="79" t="s">
        <v>317</v>
      </c>
      <c r="I12" s="79" t="s">
        <v>292</v>
      </c>
      <c r="J12" s="79" t="s">
        <v>318</v>
      </c>
    </row>
    <row r="13" spans="1:10" ht="30" customHeight="1">
      <c r="A13" s="192" t="s">
        <v>270</v>
      </c>
      <c r="B13" s="193" t="s">
        <v>315</v>
      </c>
      <c r="C13" s="79" t="s">
        <v>286</v>
      </c>
      <c r="D13" s="79" t="s">
        <v>319</v>
      </c>
      <c r="E13" s="79" t="s">
        <v>320</v>
      </c>
      <c r="F13" s="79" t="s">
        <v>289</v>
      </c>
      <c r="G13" s="79" t="s">
        <v>321</v>
      </c>
      <c r="H13" s="79" t="s">
        <v>297</v>
      </c>
      <c r="I13" s="79" t="s">
        <v>292</v>
      </c>
      <c r="J13" s="79" t="s">
        <v>322</v>
      </c>
    </row>
    <row r="14" spans="1:10" ht="30" customHeight="1">
      <c r="A14" s="192" t="s">
        <v>270</v>
      </c>
      <c r="B14" s="193" t="s">
        <v>315</v>
      </c>
      <c r="C14" s="79" t="s">
        <v>286</v>
      </c>
      <c r="D14" s="79" t="s">
        <v>323</v>
      </c>
      <c r="E14" s="79" t="s">
        <v>324</v>
      </c>
      <c r="F14" s="79" t="s">
        <v>289</v>
      </c>
      <c r="G14" s="79" t="s">
        <v>321</v>
      </c>
      <c r="H14" s="79" t="s">
        <v>297</v>
      </c>
      <c r="I14" s="79" t="s">
        <v>292</v>
      </c>
      <c r="J14" s="79" t="s">
        <v>324</v>
      </c>
    </row>
    <row r="15" spans="1:10" ht="30" customHeight="1">
      <c r="A15" s="192" t="s">
        <v>270</v>
      </c>
      <c r="B15" s="193" t="s">
        <v>315</v>
      </c>
      <c r="C15" s="79" t="s">
        <v>286</v>
      </c>
      <c r="D15" s="79" t="s">
        <v>325</v>
      </c>
      <c r="E15" s="79" t="s">
        <v>326</v>
      </c>
      <c r="F15" s="79" t="s">
        <v>289</v>
      </c>
      <c r="G15" s="79" t="s">
        <v>321</v>
      </c>
      <c r="H15" s="79" t="s">
        <v>297</v>
      </c>
      <c r="I15" s="79" t="s">
        <v>292</v>
      </c>
      <c r="J15" s="79" t="s">
        <v>327</v>
      </c>
    </row>
    <row r="16" spans="1:10" ht="30" customHeight="1">
      <c r="A16" s="192" t="s">
        <v>270</v>
      </c>
      <c r="B16" s="193" t="s">
        <v>315</v>
      </c>
      <c r="C16" s="79" t="s">
        <v>286</v>
      </c>
      <c r="D16" s="79" t="s">
        <v>300</v>
      </c>
      <c r="E16" s="79" t="s">
        <v>301</v>
      </c>
      <c r="F16" s="79" t="s">
        <v>289</v>
      </c>
      <c r="G16" s="79" t="s">
        <v>328</v>
      </c>
      <c r="H16" s="79" t="s">
        <v>329</v>
      </c>
      <c r="I16" s="79" t="s">
        <v>292</v>
      </c>
      <c r="J16" s="79" t="s">
        <v>330</v>
      </c>
    </row>
    <row r="17" spans="1:10" ht="30" customHeight="1">
      <c r="A17" s="192" t="s">
        <v>270</v>
      </c>
      <c r="B17" s="193" t="s">
        <v>315</v>
      </c>
      <c r="C17" s="79" t="s">
        <v>305</v>
      </c>
      <c r="D17" s="79" t="s">
        <v>331</v>
      </c>
      <c r="E17" s="79" t="s">
        <v>332</v>
      </c>
      <c r="F17" s="79" t="s">
        <v>289</v>
      </c>
      <c r="G17" s="79" t="s">
        <v>333</v>
      </c>
      <c r="H17" s="79" t="s">
        <v>334</v>
      </c>
      <c r="I17" s="79" t="s">
        <v>292</v>
      </c>
      <c r="J17" s="79" t="s">
        <v>332</v>
      </c>
    </row>
    <row r="18" spans="1:10" ht="30" customHeight="1">
      <c r="A18" s="192" t="s">
        <v>270</v>
      </c>
      <c r="B18" s="193" t="s">
        <v>315</v>
      </c>
      <c r="C18" s="79" t="s">
        <v>305</v>
      </c>
      <c r="D18" s="79" t="s">
        <v>335</v>
      </c>
      <c r="E18" s="79" t="s">
        <v>336</v>
      </c>
      <c r="F18" s="79" t="s">
        <v>308</v>
      </c>
      <c r="G18" s="79" t="s">
        <v>337</v>
      </c>
      <c r="H18" s="79" t="s">
        <v>338</v>
      </c>
      <c r="I18" s="79" t="s">
        <v>298</v>
      </c>
      <c r="J18" s="79" t="s">
        <v>339</v>
      </c>
    </row>
    <row r="19" spans="1:10" ht="30" customHeight="1">
      <c r="A19" s="192" t="s">
        <v>270</v>
      </c>
      <c r="B19" s="193" t="s">
        <v>315</v>
      </c>
      <c r="C19" s="79" t="s">
        <v>311</v>
      </c>
      <c r="D19" s="79" t="s">
        <v>312</v>
      </c>
      <c r="E19" s="79" t="s">
        <v>340</v>
      </c>
      <c r="F19" s="79" t="s">
        <v>341</v>
      </c>
      <c r="G19" s="79" t="s">
        <v>296</v>
      </c>
      <c r="H19" s="79" t="s">
        <v>297</v>
      </c>
      <c r="I19" s="79" t="s">
        <v>292</v>
      </c>
      <c r="J19" s="79" t="s">
        <v>340</v>
      </c>
    </row>
    <row r="20" spans="1:10" ht="30" customHeight="1">
      <c r="A20" s="192" t="s">
        <v>264</v>
      </c>
      <c r="B20" s="193" t="s">
        <v>342</v>
      </c>
      <c r="C20" s="79" t="s">
        <v>286</v>
      </c>
      <c r="D20" s="79" t="s">
        <v>287</v>
      </c>
      <c r="E20" s="79" t="s">
        <v>343</v>
      </c>
      <c r="F20" s="79" t="s">
        <v>289</v>
      </c>
      <c r="G20" s="79" t="s">
        <v>82</v>
      </c>
      <c r="H20" s="79" t="s">
        <v>344</v>
      </c>
      <c r="I20" s="79" t="s">
        <v>292</v>
      </c>
      <c r="J20" s="79" t="s">
        <v>345</v>
      </c>
    </row>
    <row r="21" spans="1:10" ht="30" customHeight="1">
      <c r="A21" s="192" t="s">
        <v>264</v>
      </c>
      <c r="B21" s="193" t="s">
        <v>342</v>
      </c>
      <c r="C21" s="79" t="s">
        <v>286</v>
      </c>
      <c r="D21" s="79" t="s">
        <v>294</v>
      </c>
      <c r="E21" s="79" t="s">
        <v>346</v>
      </c>
      <c r="F21" s="79" t="s">
        <v>289</v>
      </c>
      <c r="G21" s="79" t="s">
        <v>86</v>
      </c>
      <c r="H21" s="79" t="s">
        <v>347</v>
      </c>
      <c r="I21" s="79" t="s">
        <v>292</v>
      </c>
      <c r="J21" s="79" t="s">
        <v>348</v>
      </c>
    </row>
    <row r="22" spans="1:10" ht="30" customHeight="1">
      <c r="A22" s="192" t="s">
        <v>264</v>
      </c>
      <c r="B22" s="193" t="s">
        <v>342</v>
      </c>
      <c r="C22" s="79" t="s">
        <v>286</v>
      </c>
      <c r="D22" s="79" t="s">
        <v>325</v>
      </c>
      <c r="E22" s="79" t="s">
        <v>349</v>
      </c>
      <c r="F22" s="79" t="s">
        <v>289</v>
      </c>
      <c r="G22" s="79" t="s">
        <v>92</v>
      </c>
      <c r="H22" s="79" t="s">
        <v>350</v>
      </c>
      <c r="I22" s="79" t="s">
        <v>292</v>
      </c>
      <c r="J22" s="79" t="s">
        <v>351</v>
      </c>
    </row>
    <row r="23" spans="1:10" ht="41.25" customHeight="1">
      <c r="A23" s="192" t="s">
        <v>264</v>
      </c>
      <c r="B23" s="193" t="s">
        <v>342</v>
      </c>
      <c r="C23" s="79" t="s">
        <v>305</v>
      </c>
      <c r="D23" s="79" t="s">
        <v>331</v>
      </c>
      <c r="E23" s="79" t="s">
        <v>352</v>
      </c>
      <c r="F23" s="79" t="s">
        <v>308</v>
      </c>
      <c r="G23" s="79" t="s">
        <v>309</v>
      </c>
      <c r="H23" s="79" t="s">
        <v>297</v>
      </c>
      <c r="I23" s="79" t="s">
        <v>292</v>
      </c>
      <c r="J23" s="79" t="s">
        <v>353</v>
      </c>
    </row>
    <row r="24" spans="1:10" ht="47.25" customHeight="1">
      <c r="A24" s="192" t="s">
        <v>264</v>
      </c>
      <c r="B24" s="193" t="s">
        <v>342</v>
      </c>
      <c r="C24" s="79" t="s">
        <v>305</v>
      </c>
      <c r="D24" s="79" t="s">
        <v>354</v>
      </c>
      <c r="E24" s="79" t="s">
        <v>355</v>
      </c>
      <c r="F24" s="79" t="s">
        <v>341</v>
      </c>
      <c r="G24" s="79" t="s">
        <v>356</v>
      </c>
      <c r="H24" s="79" t="s">
        <v>297</v>
      </c>
      <c r="I24" s="79" t="s">
        <v>292</v>
      </c>
      <c r="J24" s="79" t="s">
        <v>357</v>
      </c>
    </row>
    <row r="25" spans="1:10" ht="30" customHeight="1">
      <c r="A25" s="192" t="s">
        <v>264</v>
      </c>
      <c r="B25" s="193" t="s">
        <v>342</v>
      </c>
      <c r="C25" s="79" t="s">
        <v>305</v>
      </c>
      <c r="D25" s="79" t="s">
        <v>358</v>
      </c>
      <c r="E25" s="79" t="s">
        <v>359</v>
      </c>
      <c r="F25" s="79" t="s">
        <v>341</v>
      </c>
      <c r="G25" s="79" t="s">
        <v>296</v>
      </c>
      <c r="H25" s="79" t="s">
        <v>297</v>
      </c>
      <c r="I25" s="79" t="s">
        <v>292</v>
      </c>
      <c r="J25" s="79" t="s">
        <v>360</v>
      </c>
    </row>
    <row r="26" spans="1:10" ht="30" customHeight="1">
      <c r="A26" s="192" t="s">
        <v>264</v>
      </c>
      <c r="B26" s="193" t="s">
        <v>342</v>
      </c>
      <c r="C26" s="79" t="s">
        <v>311</v>
      </c>
      <c r="D26" s="79" t="s">
        <v>312</v>
      </c>
      <c r="E26" s="79" t="s">
        <v>361</v>
      </c>
      <c r="F26" s="79" t="s">
        <v>341</v>
      </c>
      <c r="G26" s="79" t="s">
        <v>296</v>
      </c>
      <c r="H26" s="79" t="s">
        <v>297</v>
      </c>
      <c r="I26" s="79" t="s">
        <v>292</v>
      </c>
      <c r="J26" s="79" t="s">
        <v>362</v>
      </c>
    </row>
    <row r="27" spans="1:10" ht="30" customHeight="1">
      <c r="A27" s="192" t="s">
        <v>272</v>
      </c>
      <c r="B27" s="193" t="s">
        <v>363</v>
      </c>
      <c r="C27" s="79" t="s">
        <v>286</v>
      </c>
      <c r="D27" s="79" t="s">
        <v>287</v>
      </c>
      <c r="E27" s="79" t="s">
        <v>364</v>
      </c>
      <c r="F27" s="79" t="s">
        <v>289</v>
      </c>
      <c r="G27" s="79" t="s">
        <v>365</v>
      </c>
      <c r="H27" s="79" t="s">
        <v>291</v>
      </c>
      <c r="I27" s="79" t="s">
        <v>292</v>
      </c>
      <c r="J27" s="79" t="s">
        <v>366</v>
      </c>
    </row>
    <row r="28" spans="1:10" ht="30" customHeight="1">
      <c r="A28" s="192" t="s">
        <v>272</v>
      </c>
      <c r="B28" s="193" t="s">
        <v>363</v>
      </c>
      <c r="C28" s="79" t="s">
        <v>286</v>
      </c>
      <c r="D28" s="79" t="s">
        <v>287</v>
      </c>
      <c r="E28" s="79" t="s">
        <v>367</v>
      </c>
      <c r="F28" s="79" t="s">
        <v>289</v>
      </c>
      <c r="G28" s="79" t="s">
        <v>368</v>
      </c>
      <c r="H28" s="79" t="s">
        <v>329</v>
      </c>
      <c r="I28" s="79" t="s">
        <v>292</v>
      </c>
      <c r="J28" s="79" t="s">
        <v>369</v>
      </c>
    </row>
    <row r="29" spans="1:10" ht="30" customHeight="1">
      <c r="A29" s="192" t="s">
        <v>272</v>
      </c>
      <c r="B29" s="193" t="s">
        <v>363</v>
      </c>
      <c r="C29" s="79" t="s">
        <v>286</v>
      </c>
      <c r="D29" s="79" t="s">
        <v>287</v>
      </c>
      <c r="E29" s="79" t="s">
        <v>370</v>
      </c>
      <c r="F29" s="79" t="s">
        <v>341</v>
      </c>
      <c r="G29" s="79" t="s">
        <v>371</v>
      </c>
      <c r="H29" s="79" t="s">
        <v>338</v>
      </c>
      <c r="I29" s="79" t="s">
        <v>292</v>
      </c>
      <c r="J29" s="79" t="s">
        <v>372</v>
      </c>
    </row>
    <row r="30" spans="1:10" ht="30" customHeight="1">
      <c r="A30" s="192" t="s">
        <v>272</v>
      </c>
      <c r="B30" s="193" t="s">
        <v>363</v>
      </c>
      <c r="C30" s="79" t="s">
        <v>286</v>
      </c>
      <c r="D30" s="79" t="s">
        <v>287</v>
      </c>
      <c r="E30" s="79" t="s">
        <v>373</v>
      </c>
      <c r="F30" s="79" t="s">
        <v>289</v>
      </c>
      <c r="G30" s="79" t="s">
        <v>86</v>
      </c>
      <c r="H30" s="79" t="s">
        <v>374</v>
      </c>
      <c r="I30" s="79" t="s">
        <v>292</v>
      </c>
      <c r="J30" s="79" t="s">
        <v>375</v>
      </c>
    </row>
    <row r="31" spans="1:10" ht="30" customHeight="1">
      <c r="A31" s="192" t="s">
        <v>272</v>
      </c>
      <c r="B31" s="193" t="s">
        <v>363</v>
      </c>
      <c r="C31" s="79" t="s">
        <v>286</v>
      </c>
      <c r="D31" s="79" t="s">
        <v>294</v>
      </c>
      <c r="E31" s="79" t="s">
        <v>376</v>
      </c>
      <c r="F31" s="79" t="s">
        <v>289</v>
      </c>
      <c r="G31" s="79" t="s">
        <v>321</v>
      </c>
      <c r="H31" s="79" t="s">
        <v>297</v>
      </c>
      <c r="I31" s="79" t="s">
        <v>292</v>
      </c>
      <c r="J31" s="79" t="s">
        <v>377</v>
      </c>
    </row>
    <row r="32" spans="1:10" ht="30" customHeight="1">
      <c r="A32" s="192" t="s">
        <v>272</v>
      </c>
      <c r="B32" s="193"/>
      <c r="C32" s="79" t="s">
        <v>286</v>
      </c>
      <c r="D32" s="79" t="s">
        <v>378</v>
      </c>
      <c r="E32" s="79" t="s">
        <v>379</v>
      </c>
      <c r="F32" s="79" t="s">
        <v>341</v>
      </c>
      <c r="G32" s="79" t="s">
        <v>380</v>
      </c>
      <c r="H32" s="79" t="s">
        <v>297</v>
      </c>
      <c r="I32" s="79" t="s">
        <v>292</v>
      </c>
      <c r="J32" s="79" t="s">
        <v>381</v>
      </c>
    </row>
    <row r="33" spans="1:10" ht="30" customHeight="1">
      <c r="A33" s="192" t="s">
        <v>272</v>
      </c>
      <c r="B33" s="193" t="s">
        <v>363</v>
      </c>
      <c r="C33" s="79" t="s">
        <v>286</v>
      </c>
      <c r="D33" s="79" t="s">
        <v>294</v>
      </c>
      <c r="E33" s="79" t="s">
        <v>382</v>
      </c>
      <c r="F33" s="79" t="s">
        <v>341</v>
      </c>
      <c r="G33" s="79" t="s">
        <v>380</v>
      </c>
      <c r="H33" s="79" t="s">
        <v>297</v>
      </c>
      <c r="I33" s="79" t="s">
        <v>292</v>
      </c>
      <c r="J33" s="79" t="s">
        <v>381</v>
      </c>
    </row>
    <row r="34" spans="1:10" ht="30" customHeight="1">
      <c r="A34" s="192" t="s">
        <v>272</v>
      </c>
      <c r="B34" s="193"/>
      <c r="C34" s="79" t="s">
        <v>286</v>
      </c>
      <c r="D34" s="79" t="s">
        <v>378</v>
      </c>
      <c r="E34" s="79" t="s">
        <v>383</v>
      </c>
      <c r="F34" s="79" t="s">
        <v>289</v>
      </c>
      <c r="G34" s="79" t="s">
        <v>365</v>
      </c>
      <c r="H34" s="79" t="s">
        <v>291</v>
      </c>
      <c r="I34" s="79" t="s">
        <v>292</v>
      </c>
      <c r="J34" s="79" t="s">
        <v>384</v>
      </c>
    </row>
    <row r="35" spans="1:10" ht="24.95" customHeight="1">
      <c r="A35" s="192" t="s">
        <v>272</v>
      </c>
      <c r="B35" s="193" t="s">
        <v>363</v>
      </c>
      <c r="C35" s="79" t="s">
        <v>286</v>
      </c>
      <c r="D35" s="79" t="s">
        <v>294</v>
      </c>
      <c r="E35" s="79" t="s">
        <v>385</v>
      </c>
      <c r="F35" s="79" t="s">
        <v>289</v>
      </c>
      <c r="G35" s="79" t="s">
        <v>321</v>
      </c>
      <c r="H35" s="79" t="s">
        <v>297</v>
      </c>
      <c r="I35" s="79" t="s">
        <v>292</v>
      </c>
      <c r="J35" s="79" t="s">
        <v>386</v>
      </c>
    </row>
    <row r="36" spans="1:10" ht="24.95" customHeight="1">
      <c r="A36" s="192" t="s">
        <v>272</v>
      </c>
      <c r="B36" s="193" t="s">
        <v>363</v>
      </c>
      <c r="C36" s="79" t="s">
        <v>286</v>
      </c>
      <c r="D36" s="79" t="s">
        <v>294</v>
      </c>
      <c r="E36" s="79" t="s">
        <v>387</v>
      </c>
      <c r="F36" s="79" t="s">
        <v>289</v>
      </c>
      <c r="G36" s="79" t="s">
        <v>321</v>
      </c>
      <c r="H36" s="79" t="s">
        <v>297</v>
      </c>
      <c r="I36" s="79" t="s">
        <v>292</v>
      </c>
      <c r="J36" s="79" t="s">
        <v>388</v>
      </c>
    </row>
    <row r="37" spans="1:10" ht="24.95" customHeight="1">
      <c r="A37" s="192" t="s">
        <v>272</v>
      </c>
      <c r="B37" s="193" t="s">
        <v>363</v>
      </c>
      <c r="C37" s="79" t="s">
        <v>286</v>
      </c>
      <c r="D37" s="79" t="s">
        <v>325</v>
      </c>
      <c r="E37" s="79" t="s">
        <v>389</v>
      </c>
      <c r="F37" s="79" t="s">
        <v>289</v>
      </c>
      <c r="G37" s="79" t="s">
        <v>321</v>
      </c>
      <c r="H37" s="79" t="s">
        <v>297</v>
      </c>
      <c r="I37" s="79" t="s">
        <v>292</v>
      </c>
      <c r="J37" s="79" t="s">
        <v>390</v>
      </c>
    </row>
    <row r="38" spans="1:10" ht="24.95" customHeight="1">
      <c r="A38" s="192" t="s">
        <v>272</v>
      </c>
      <c r="B38" s="193" t="s">
        <v>363</v>
      </c>
      <c r="C38" s="79" t="s">
        <v>286</v>
      </c>
      <c r="D38" s="79" t="s">
        <v>325</v>
      </c>
      <c r="E38" s="79" t="s">
        <v>391</v>
      </c>
      <c r="F38" s="79" t="s">
        <v>392</v>
      </c>
      <c r="G38" s="79" t="s">
        <v>393</v>
      </c>
      <c r="H38" s="79" t="s">
        <v>394</v>
      </c>
      <c r="I38" s="79" t="s">
        <v>292</v>
      </c>
      <c r="J38" s="79" t="s">
        <v>395</v>
      </c>
    </row>
    <row r="39" spans="1:10" ht="24.95" customHeight="1">
      <c r="A39" s="192" t="s">
        <v>272</v>
      </c>
      <c r="B39" s="193" t="s">
        <v>363</v>
      </c>
      <c r="C39" s="79" t="s">
        <v>305</v>
      </c>
      <c r="D39" s="79" t="s">
        <v>358</v>
      </c>
      <c r="E39" s="79" t="s">
        <v>396</v>
      </c>
      <c r="F39" s="79" t="s">
        <v>289</v>
      </c>
      <c r="G39" s="79" t="s">
        <v>83</v>
      </c>
      <c r="H39" s="79" t="s">
        <v>394</v>
      </c>
      <c r="I39" s="79" t="s">
        <v>292</v>
      </c>
      <c r="J39" s="79" t="s">
        <v>397</v>
      </c>
    </row>
    <row r="40" spans="1:10" ht="39.75" customHeight="1">
      <c r="A40" s="192" t="s">
        <v>272</v>
      </c>
      <c r="B40" s="193" t="s">
        <v>363</v>
      </c>
      <c r="C40" s="79" t="s">
        <v>311</v>
      </c>
      <c r="D40" s="79" t="s">
        <v>312</v>
      </c>
      <c r="E40" s="79" t="s">
        <v>398</v>
      </c>
      <c r="F40" s="79" t="s">
        <v>341</v>
      </c>
      <c r="G40" s="79" t="s">
        <v>380</v>
      </c>
      <c r="H40" s="79" t="s">
        <v>297</v>
      </c>
      <c r="I40" s="79" t="s">
        <v>292</v>
      </c>
      <c r="J40" s="79" t="s">
        <v>399</v>
      </c>
    </row>
    <row r="41" spans="1:10" ht="35.25" customHeight="1">
      <c r="A41" s="192" t="s">
        <v>272</v>
      </c>
      <c r="B41" s="193" t="s">
        <v>363</v>
      </c>
      <c r="C41" s="79" t="s">
        <v>311</v>
      </c>
      <c r="D41" s="79" t="s">
        <v>312</v>
      </c>
      <c r="E41" s="79" t="s">
        <v>400</v>
      </c>
      <c r="F41" s="79" t="s">
        <v>341</v>
      </c>
      <c r="G41" s="79" t="s">
        <v>380</v>
      </c>
      <c r="H41" s="79" t="s">
        <v>297</v>
      </c>
      <c r="I41" s="79" t="s">
        <v>292</v>
      </c>
      <c r="J41" s="79" t="s">
        <v>401</v>
      </c>
    </row>
    <row r="42" spans="1:10" ht="24.95" customHeight="1">
      <c r="A42" s="192" t="s">
        <v>272</v>
      </c>
      <c r="B42" s="193" t="s">
        <v>363</v>
      </c>
      <c r="C42" s="79" t="s">
        <v>311</v>
      </c>
      <c r="D42" s="79" t="s">
        <v>312</v>
      </c>
      <c r="E42" s="79" t="s">
        <v>402</v>
      </c>
      <c r="F42" s="79" t="s">
        <v>341</v>
      </c>
      <c r="G42" s="79" t="s">
        <v>380</v>
      </c>
      <c r="H42" s="79" t="s">
        <v>297</v>
      </c>
      <c r="I42" s="79" t="s">
        <v>292</v>
      </c>
      <c r="J42" s="79" t="s">
        <v>403</v>
      </c>
    </row>
  </sheetData>
  <mergeCells count="10">
    <mergeCell ref="A27:A42"/>
    <mergeCell ref="B7:B11"/>
    <mergeCell ref="B12:B19"/>
    <mergeCell ref="B20:B26"/>
    <mergeCell ref="B27:B42"/>
    <mergeCell ref="A3:J3"/>
    <mergeCell ref="A4:H4"/>
    <mergeCell ref="A7:A11"/>
    <mergeCell ref="A12:A19"/>
    <mergeCell ref="A20:A26"/>
  </mergeCells>
  <phoneticPr fontId="17" type="noConversion"/>
  <printOptions horizontalCentered="1"/>
  <pageMargins left="0.96" right="0.96" top="0.72" bottom="0.72" header="0" footer="0"/>
  <pageSetup paperSize="9" scale="6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17</vt:i4>
      </vt:variant>
    </vt:vector>
  </HeadingPairs>
  <TitlesOfParts>
    <vt:vector size="34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'部门财务收支预算总表01-1'!Print_Titles</vt:lpstr>
      <vt:lpstr>'部门财政拨款收支预算总表02-1'!Print_Titles</vt:lpstr>
      <vt:lpstr>部门基本支出预算表04!Print_Titles</vt:lpstr>
      <vt:lpstr>'部门收入预算表01-2'!Print_Titles</vt:lpstr>
      <vt:lpstr>'部门项目支出绩效目标表05-2'!Print_Titles</vt:lpstr>
      <vt:lpstr>'部门项目支出预算表05-1'!Print_Titles</vt:lpstr>
      <vt:lpstr>部门项目中期规划预算表12!Print_Titles</vt:lpstr>
      <vt:lpstr>部门政府采购预算表07!Print_Titles</vt:lpstr>
      <vt:lpstr>部门政府购买服务预算表08!Print_Titles</vt:lpstr>
      <vt:lpstr>部门政府性基金预算支出预算表06!Print_Titles</vt:lpstr>
      <vt:lpstr>'部门支出预算表01-3'!Print_Titles</vt:lpstr>
      <vt:lpstr>'对下转移支付绩效目标表09-2'!Print_Titles</vt:lpstr>
      <vt:lpstr>'对下转移支付预算表09-1'!Print_Titles</vt:lpstr>
      <vt:lpstr>上级转移支付补助项目支出预算表11!Print_Titles</vt:lpstr>
      <vt:lpstr>新增资产配置表10!Print_Titles</vt:lpstr>
      <vt:lpstr>一般公共预算“三公”经费支出预算表03!Print_Titles</vt:lpstr>
      <vt:lpstr>'一般公共预算支出预算表02-2'!Print_Titles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2025-02-06T07:09:00Z</dcterms:created>
  <dcterms:modified xsi:type="dcterms:W3CDTF">2025-04-24T06:41:11Z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BBAE2477140E4D63B27A4D940D7D835C_13</vt:lpwstr>
  </property>
  <property fmtid="{D5CDD505-2E9C-101B-9397-08002B2CF9AE}" pid="3" name="KSOProductBuildVer">
    <vt:lpwstr>2052-12.1.0.20784</vt:lpwstr>
  </property>
</Properties>
</file>