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2025年预算公开\2025年预算公开第二版\"/>
    </mc:Choice>
  </mc:AlternateContent>
  <xr:revisionPtr revIDLastSave="0" documentId="13_ncr:1_{515DE421-43E6-4FDD-BEAB-B9C016115C82}" xr6:coauthVersionLast="47" xr6:coauthVersionMax="47" xr10:uidLastSave="{00000000-0000-0000-0000-000000000000}"/>
  <bookViews>
    <workbookView xWindow="-110" yWindow="-110" windowWidth="38620" windowHeight="21220" tabRatio="894" xr2:uid="{00000000-000D-0000-FFFF-FFFF00000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81029"/>
</workbook>
</file>

<file path=xl/calcChain.xml><?xml version="1.0" encoding="utf-8"?>
<calcChain xmlns="http://schemas.openxmlformats.org/spreadsheetml/2006/main">
  <c r="G6" i="17" l="1"/>
  <c r="F6" i="17"/>
  <c r="E6" i="17"/>
  <c r="A3" i="17"/>
  <c r="A3" i="16"/>
  <c r="A3" i="15"/>
  <c r="A3" i="14"/>
  <c r="A3" i="13"/>
  <c r="A3" i="12"/>
  <c r="A3" i="11"/>
  <c r="A3" i="10"/>
  <c r="A3" i="9"/>
  <c r="A3" i="8"/>
  <c r="A3" i="7"/>
  <c r="A3" i="6"/>
  <c r="A3" i="5"/>
  <c r="A3" i="4"/>
  <c r="A3" i="3"/>
  <c r="A3" i="2"/>
  <c r="A3" i="1"/>
</calcChain>
</file>

<file path=xl/sharedStrings.xml><?xml version="1.0" encoding="utf-8"?>
<sst xmlns="http://schemas.openxmlformats.org/spreadsheetml/2006/main" count="1097" uniqueCount="417">
  <si>
    <t>预算01-1表</t>
  </si>
  <si>
    <t>单位名称：昆明市第九幼儿园</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</si>
  <si>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</si>
  <si>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</si>
  <si>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</si>
  <si>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</si>
  <si>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</si>
  <si>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</si>
  <si>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</si>
  <si>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</si>
  <si>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</si>
  <si>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</si>
  <si>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</si>
  <si>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</si>
  <si>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</si>
  <si>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</si>
  <si>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</si>
  <si>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</si>
  <si>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</si>
  <si>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</si>
  <si>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</si>
  <si>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</si>
  <si>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</si>
  <si>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</si>
  <si>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</si>
  <si>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</si>
  <si>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</si>
  <si>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</si>
  <si>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</si>
  <si>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</si>
  <si>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</si>
  <si>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</si>
  <si>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</si>
  <si>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</si>
  <si>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</si>
  <si>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</si>
  <si>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</si>
  <si>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</si>
  <si>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</si>
  <si>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</si>
  <si>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</si>
  <si>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</si>
  <si>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</si>
  <si>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</si>
  <si>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</si>
  <si>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</si>
  <si>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</si>
  <si>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</si>
  <si>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</si>
  <si>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</si>
  <si>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</si>
  <si>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</si>
  <si>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</si>
  <si>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</si>
  <si>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</si>
  <si>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</si>
  <si>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</si>
  <si>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</si>
  <si>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</si>
  <si>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</si>
  <si>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</si>
  <si>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</si>
  <si>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</si>
  <si>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</si>
  <si>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</si>
  <si>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</si>
  <si>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</si>
  <si>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</si>
  <si>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</si>
  <si>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</si>
  <si>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105008</t>
  </si>
  <si>
    <t>昆明市第九幼儿园</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</si>
  <si>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</si>
  <si>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</si>
  <si>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</si>
  <si>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</si>
  <si>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</si>
  <si>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</si>
  <si>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</si>
  <si>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</si>
  <si>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</si>
  <si>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</si>
  <si>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</si>
  <si>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</si>
  <si>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</si>
  <si>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</si>
  <si>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</si>
  <si>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</si>
  <si>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</si>
  <si>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</si>
  <si>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</si>
  <si>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</si>
  <si>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</si>
  <si>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</si>
  <si>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</si>
  <si>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</si>
  <si>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</si>
  <si>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</si>
  <si>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</si>
  <si>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</si>
  <si>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</si>
  <si>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 xml:space="preserve">  普通教育</t>
  </si>
  <si>
    <t>2050201</t>
  </si>
  <si>
    <t xml:space="preserve">    学前教育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</si>
  <si>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</si>
  <si>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</si>
  <si>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</si>
  <si>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</si>
  <si>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</si>
  <si>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</si>
  <si>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</si>
  <si>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</si>
  <si>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</si>
  <si>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</si>
  <si>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</si>
  <si>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</si>
  <si>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</si>
  <si>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</si>
  <si>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</si>
  <si>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</si>
  <si>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</si>
  <si>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</si>
  <si>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</si>
  <si>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</si>
  <si>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</si>
  <si>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</si>
  <si>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</si>
  <si>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</si>
  <si>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</si>
  <si>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</si>
  <si>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</si>
  <si>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</si>
  <si>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</si>
  <si>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</si>
  <si>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</si>
  <si>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</si>
  <si>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</si>
  <si>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</si>
  <si>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</si>
  <si>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</si>
  <si>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</si>
  <si>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</si>
  <si>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</si>
  <si>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</si>
  <si>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</si>
  <si>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</si>
  <si>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</si>
  <si>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</si>
  <si>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</si>
  <si>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</si>
  <si>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</si>
  <si>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</si>
  <si>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</si>
  <si>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</si>
  <si>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</si>
  <si>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</si>
  <si>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</si>
  <si>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</si>
  <si>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</si>
  <si>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</si>
  <si>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</si>
  <si>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</si>
  <si>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</si>
  <si>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</si>
  <si>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</si>
  <si>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</si>
  <si>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</si>
  <si>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</si>
  <si>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</si>
  <si>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</si>
  <si>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普通教育</t>
  </si>
  <si>
    <t>学前教育</t>
  </si>
  <si>
    <t>合  计</t>
  </si>
  <si>
    <t>预算03表</t>
  </si>
  <si>
    <t>“三公”经费合计</t>
  </si>
  <si>
    <t>因公出国（境）费</t>
  </si>
  <si>
    <t>公务用车购置及运行费</t>
  </si>
  <si>
    <t>公务接待费</t>
  </si>
  <si>
    <t>公务用车购置费</t>
  </si>
  <si>
    <t>公务用车运行费</t>
  </si>
  <si>
    <t>空表说明：我部门2025年无该项数据，此表为空表。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</si>
  <si>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</si>
  <si>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</si>
  <si>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</si>
  <si>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</si>
  <si>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</si>
  <si>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</si>
  <si>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</si>
  <si>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</si>
  <si>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</si>
  <si>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</si>
  <si>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</si>
  <si>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</si>
  <si>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</si>
  <si>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</si>
  <si>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</si>
  <si>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</si>
  <si>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</si>
  <si>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</si>
  <si>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</si>
  <si>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</si>
  <si>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530112210000000005043</t>
  </si>
  <si>
    <t>社会保障缴费</t>
  </si>
  <si>
    <t>30108</t>
  </si>
  <si>
    <t>机关事业单位基本养老保险缴费</t>
  </si>
  <si>
    <t>30110</t>
  </si>
  <si>
    <t>职工基本医疗保险缴费</t>
  </si>
  <si>
    <t>30111</t>
  </si>
  <si>
    <t>公务员医疗补助缴费</t>
  </si>
  <si>
    <t>30112</t>
  </si>
  <si>
    <t>其他社会保障缴费</t>
  </si>
  <si>
    <t>残疾人保障金</t>
  </si>
  <si>
    <t>30299</t>
  </si>
  <si>
    <t>其他商品和服务支出</t>
  </si>
  <si>
    <t>530112231100001301504</t>
  </si>
  <si>
    <t>离退休人员支出</t>
  </si>
  <si>
    <t>30305</t>
  </si>
  <si>
    <t>生活补助</t>
  </si>
  <si>
    <t>530112210000000005044</t>
  </si>
  <si>
    <t>30113</t>
  </si>
  <si>
    <t>530112210000000005049</t>
  </si>
  <si>
    <t>一般公用经费支出</t>
  </si>
  <si>
    <t>30201</t>
  </si>
  <si>
    <t>办公费</t>
  </si>
  <si>
    <t>30216</t>
  </si>
  <si>
    <t>培训费</t>
  </si>
  <si>
    <t>30229</t>
  </si>
  <si>
    <t>福利费</t>
  </si>
  <si>
    <t>530112210000000005047</t>
  </si>
  <si>
    <t>工会经费</t>
  </si>
  <si>
    <t>30228</t>
  </si>
  <si>
    <t>其他公用经费支出</t>
  </si>
  <si>
    <t>530112241100002275337</t>
  </si>
  <si>
    <t>编外聘用人员支出</t>
  </si>
  <si>
    <t>30199</t>
  </si>
  <si>
    <t>其他工资福利支出</t>
  </si>
  <si>
    <t>530112210000000005042</t>
  </si>
  <si>
    <t>事业人员工资支出</t>
  </si>
  <si>
    <t>30101</t>
  </si>
  <si>
    <t>基本工资</t>
  </si>
  <si>
    <t>30102</t>
  </si>
  <si>
    <t>津贴补贴</t>
  </si>
  <si>
    <t>30103</t>
  </si>
  <si>
    <t>奖金</t>
  </si>
  <si>
    <t>30107</t>
  </si>
  <si>
    <t>绩效工资</t>
  </si>
  <si>
    <t>事业人员绩效奖励</t>
  </si>
  <si>
    <t>530112231100001427284</t>
  </si>
  <si>
    <t>离退休人员福利费</t>
  </si>
  <si>
    <t>预算05-1表</t>
  </si>
  <si>
    <t>项目分类</t>
  </si>
  <si>
    <t>项目单位</t>
  </si>
  <si>
    <t>经济科目编码</t>
  </si>
  <si>
    <t>经济科目名称</t>
  </si>
  <si>
    <t>本年拨款</t>
  </si>
  <si>
    <t>其中：本次下达</t>
  </si>
  <si>
    <t>事业发展类</t>
  </si>
  <si>
    <t>530112210000000003385</t>
  </si>
  <si>
    <t>幼儿园运转补助经费</t>
  </si>
  <si>
    <t>专项业务类</t>
  </si>
  <si>
    <t>530112231100001318711</t>
  </si>
  <si>
    <t>西山区校园人防建设项目补助经费</t>
  </si>
  <si>
    <t>30227</t>
  </si>
  <si>
    <t>委托业务费</t>
  </si>
  <si>
    <t>民生类</t>
  </si>
  <si>
    <t>530112241100002350133</t>
  </si>
  <si>
    <t>学前教育家庭经济困难学生补助经费</t>
  </si>
  <si>
    <t>30308</t>
  </si>
  <si>
    <t>助学金</t>
  </si>
  <si>
    <t>530112241100003110030</t>
  </si>
  <si>
    <t>西山区新办幼儿园开办费补助专项经费</t>
  </si>
  <si>
    <t>30902</t>
  </si>
  <si>
    <t>办公设备购置</t>
  </si>
  <si>
    <t>预算05-2表</t>
  </si>
  <si>
    <t>项目年度绩效目标</t>
  </si>
  <si>
    <t>一级指标</t>
  </si>
  <si>
    <t>二级指标</t>
  </si>
  <si>
    <t>三级指标</t>
  </si>
  <si>
    <t>指标性质</t>
  </si>
  <si>
    <t>指标值</t>
  </si>
  <si>
    <t>度量单位</t>
  </si>
  <si>
    <t>指标属性</t>
  </si>
  <si>
    <t>指标内容</t>
  </si>
  <si>
    <t xml:space="preserve">2024年秋季资助中需要资助的学生为4人，根据这一情况，在本年度内计划资助的家庭经济困难学生人数也为4人。资助分为春季资助和秋季资助，每学期从上级发放《学前教育家庭困难资助工作通知》开始工作，通过详细的家庭经济情况调查与审核，幼儿园每学期对受资助学生人数进行监控，保障资助计划全面落实，不遗漏应资助的学生。同时，幼儿园将按既定的资助标准为每位受资助的幼儿准时、足额发放补助。并评估受资助家庭满意度，依据家长建议优化资助项目。
</t>
  </si>
  <si>
    <t>产出指标</t>
  </si>
  <si>
    <t>数量指标</t>
  </si>
  <si>
    <t>获补对象数</t>
  </si>
  <si>
    <t>&lt;=</t>
  </si>
  <si>
    <t>人(人次、家)</t>
  </si>
  <si>
    <t>定量指标</t>
  </si>
  <si>
    <t>反映获补助人员、企业的数量情况，也适用补贴、资助等形式的补助。</t>
  </si>
  <si>
    <t>质量指标</t>
  </si>
  <si>
    <t>完成率</t>
  </si>
  <si>
    <t>=</t>
  </si>
  <si>
    <t>100</t>
  </si>
  <si>
    <t>%</t>
  </si>
  <si>
    <t>时效指标</t>
  </si>
  <si>
    <t>完成时间</t>
  </si>
  <si>
    <t>100%</t>
  </si>
  <si>
    <t>年</t>
  </si>
  <si>
    <t>经济成本指标</t>
  </si>
  <si>
    <t>384</t>
  </si>
  <si>
    <t>元</t>
  </si>
  <si>
    <t>补助金额</t>
  </si>
  <si>
    <t>效益指标</t>
  </si>
  <si>
    <t>社会效益</t>
  </si>
  <si>
    <t>政策知晓率</t>
  </si>
  <si>
    <t>&gt;=</t>
  </si>
  <si>
    <t>95</t>
  </si>
  <si>
    <t>反映补助政策的宣传效果情况。
政策知晓率=调查中补助政策知晓人数/调查总人数*100%</t>
  </si>
  <si>
    <t>满意度指标</t>
  </si>
  <si>
    <t>服务对象满意度</t>
  </si>
  <si>
    <t>受益对象满意度</t>
  </si>
  <si>
    <t>反映获补助受益对象的满意程度。</t>
  </si>
  <si>
    <t xml:space="preserve">  强化人防建设，建立业务素质过硬的保安队伍，消除校园安全隐患，构建和谐校园，为学生提供一个优质安全的校园环境，确保学生健康成长。
  安保人员配备与值守：按照校园安防需求，派遣足额的安保人员，配备率达到100%。每日值班巡逻、登记外来人员、操作安防设备。发现问题及时处理、反馈、报告。
  安保服务质量提升：每月对安保人员进行服务质量考核，内容涵盖安保专业知识、响应速度、工作态度，考评分细化，总分100分。每季度开展各项应急演练，完善应急预案。
  安保人员的培训与成长：定期进行安保专业技能的培训、操演；定期进行法律知识、急救能力、应急处置技巧的培训，每学期不少于10个学时。
  在消防安全方面：全面接管新幼儿园的消防设施设备，对消防设施设备进行维护，人员进行培训及知识宣传；在技防方面，掌握监控、门禁的使用及智能化管理，保证技防设施设备正常运转及配备；在人防方面：培训保安掌握安保知识，竖立正确的人生观和道德信念，牢记规章制度，提升安保服务质量。
  成本指标中主要是与委托的保安公司签订安保服务协议，控制总体支出费用，按合同约定进行付款。培训及安防装备由安保服务公司提供。安保人员在园工作期间服从幼儿园的领导与工作安排。
  </t>
  </si>
  <si>
    <t>安保委托费用支付</t>
  </si>
  <si>
    <t>根据委托安保服务协议支付安保委托费用，督促安保服务提供方保障派遣的保安在岗权益足额发放工资。</t>
  </si>
  <si>
    <t>安保服务质量</t>
  </si>
  <si>
    <t>应急响应时长：从发生紧急情况到处理的时间。事件处理有效率：对于园内发生的各类安全事件(包括治安案件、安全风险排查处理等)。</t>
  </si>
  <si>
    <t>安保人员专业素养</t>
  </si>
  <si>
    <t>考勤及技能考核达标率：按月记录考勤，3次以下视为合格；定期对安保人员进行专业考核，包括安防设备操作、应急流程熟练度、体能、礼貌礼仪等。达标即合格。</t>
  </si>
  <si>
    <t>发放及时率</t>
  </si>
  <si>
    <t>反映发放单位及时发放补助资金的情况。
发放及时率=在时限内发放资金/应发放资金*100%</t>
  </si>
  <si>
    <t>成本指标</t>
  </si>
  <si>
    <t>&lt;</t>
  </si>
  <si>
    <t>完成</t>
  </si>
  <si>
    <t>定性指标</t>
  </si>
  <si>
    <t>公办补助标准4050元/人*月</t>
  </si>
  <si>
    <t>经济效益</t>
  </si>
  <si>
    <t>运营效率提升效益</t>
  </si>
  <si>
    <t>良好的安保服务可以降低校园安全风险，从而可能降低校园财产损失及人员赔付率金额。</t>
  </si>
  <si>
    <t xml:space="preserve">  坚持以科学发展观统领幼儿园的各项工作，树立以人为本的教育思想，以建设一支爱岗敬业、师德高尚、业务精良的教职工队伍为根本， 以“美育童真”为办园宗旨、以“九美拾趣、幼有所育”为办园理念，坚持质量立园，建构良好的育人环境，全面提高保教质量，坚持不断地改善办园条件、优化育人环境。努力在2025年达到：
  1.幼儿招收与出勤：计划在2025年新增2个班级，总班级数达到9个，新增学位70个，幼儿在园规模达270人以上，确保师生比符合规定标准。
  2.卫生安全工作：不断提升办学质量，通过卫生保健的支出，促进幼儿平均出勤达到90%以上，幼儿健康检查覆盖率100%，疾病防控及时有效。继续保持全年无重大安全事故发生，每季度进行消防、地震逃生演练，保障幼儿园安全健康运转。
  3.教育教学工作：每周每班开设集中教学活动5节以上，班级内完善各区角设施设备，满足幼儿日产生活及学习活动。促进幼儿在认知、情感、动作技能方面全面发展。
  4.厨房工作：保障全园幼儿全年在园期间幼儿及教师的的伙食供应，满足幼儿生长发育需求，保证安全健康卫生。
  为达到以上目标幼儿园对成本进行了测算：
  1.水费：根据2024年全年用水量7000余立方米根据现行电价预算4万元。幼儿园也将加强幼儿及教职工节水教育，粘贴标识，将人均日用水量逐步降低。
  2.电费：预算3万元，预估全年用电量37974.68度。幼儿园将在南园进行节能教育，同事安排专人检查关灯情况，计划不断降低人均用电量，确保电费支出不超预算。
  3.委托业务费：预算115460元，包含会计服务、消杀服务、法律顾问服务、绿化管养、能源托管、病虫害防治、税务申报。以上委托业务95%以上要完成全年工作任务。
  4.厨房后勤经费：预算570880元，涉及后勤物业厨房的运转维护、人员安排，确保运转率达95%以上。
  5.维修维护费：预算66653.2元，涉及新园搬迁后办公、学具的维护修缮，电教设施的维修维护，确保全园设施设备运转率达95%以上。</t>
  </si>
  <si>
    <t>外聘人员人数</t>
  </si>
  <si>
    <t>人</t>
  </si>
  <si>
    <t>满足幼儿园一日保教需求</t>
  </si>
  <si>
    <t>幼儿人数</t>
  </si>
  <si>
    <t>252</t>
  </si>
  <si>
    <t>本园招收7个班</t>
  </si>
  <si>
    <t>外聘人员工资发放率</t>
  </si>
  <si>
    <t>外聘人员开支</t>
  </si>
  <si>
    <t>房屋及仪器设备维修维护</t>
  </si>
  <si>
    <t>园舍根据需要随时需维修</t>
  </si>
  <si>
    <t>办公用品、专用设备购置费</t>
  </si>
  <si>
    <t>满足保教需求</t>
  </si>
  <si>
    <t>按时完成指标</t>
  </si>
  <si>
    <t>落实保教质</t>
  </si>
  <si>
    <t>幼儿园坚持质量立园</t>
  </si>
  <si>
    <t>可持续影响</t>
  </si>
  <si>
    <t>设施设备完好率</t>
  </si>
  <si>
    <t>正常运转的设施设备数量和总设施设备数量的比率，反映幼儿园硬件设备的可持续使用情况。</t>
  </si>
  <si>
    <t>家长评价</t>
  </si>
  <si>
    <t>提高本园的知名度</t>
  </si>
  <si>
    <t>为了全面贯彻党的教育方针，加快补齐教育短板，昆明市第九幼儿园南园将于2024年9月以后开园招生。为保障幼儿园正常运转，故申请新办园开办费30万元，以确保开班办园各项工作的顺利开展。该笔资金将会用于新园建设工程中急需的设施设备的采买。其中包括活动室窗帘、消毒设备、玩教具的增加、新增班级的家具购置等。</t>
  </si>
  <si>
    <t>各类物品采购数量达标率</t>
  </si>
  <si>
    <t>明确不同种类物品的采购计划，采购完成后，计算各类物品采购数量达标率。</t>
  </si>
  <si>
    <t>物品验收合格率</t>
  </si>
  <si>
    <t>采购所有物品需要按照国家相关质量标准及幼儿园特定需求进行验收。</t>
  </si>
  <si>
    <t>采购任务按时完成率</t>
  </si>
  <si>
    <t>从采购计划下达至日起，计算在规定时间内完成采购计划所占全部采购计划的比例。</t>
  </si>
  <si>
    <t>少于预算</t>
  </si>
  <si>
    <t>明确幼儿园物品购置项目的预算上限，在采购过程中严格监控各项费用支出，确保最终采购成本不超过预算1%。</t>
  </si>
  <si>
    <t>物品使用成本效益比</t>
  </si>
  <si>
    <t>&gt;</t>
  </si>
  <si>
    <t>上升</t>
  </si>
  <si>
    <t>核算在一年内，投入使用的物品所产生的效益与采购及维护这些物品所花费成本的比例。</t>
  </si>
  <si>
    <t>扩大招生人数</t>
  </si>
  <si>
    <t>通过增加设施设备从而提升幼儿园容纳幼儿的人数，解决周边片区幼儿入学需求。</t>
  </si>
  <si>
    <t>物品更新换代可持续性</t>
  </si>
  <si>
    <t>制定物品更新换代计划，根据物品使用寿命、技术发展趋势、教育教学需求变化等因素确定物品更新比例。如设施设备每年更新率在5%以上。</t>
  </si>
  <si>
    <t>家长满意度</t>
  </si>
  <si>
    <t>家长调查问卷、家长座谈会了解家长满意程度。</t>
  </si>
  <si>
    <t>预算06表</t>
  </si>
  <si>
    <t>政府性基金预算支出预算表</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</si>
  <si>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</si>
  <si>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</si>
  <si>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</si>
  <si>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</si>
  <si>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</si>
  <si>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</si>
  <si>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</si>
  <si>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</si>
  <si>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</si>
  <si>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</si>
  <si>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</si>
  <si>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</si>
  <si>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西山区校园人防建设项目</t>
  </si>
  <si>
    <t>保安服务</t>
  </si>
  <si>
    <t>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</si>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</sst>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hh:mm:ss"/>
    <numFmt numFmtId="177" formatCode="yyyy\-mm\-dd"/>
    <numFmt numFmtId="178" formatCode="#,##0.00;\-#,##0.00;;@"/>
    <numFmt numFmtId="179" formatCode="hh:mm:ss"/>
    <numFmt numFmtId="180" formatCode="#,##0;\-#,##0;;@"/>
  </numFmts>
  <fonts count="1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8"/>
      <color theme="1"/>
      <name val="宋体"/>
      <charset val="134"/>
    </font>
    <font>
      <sz val="9"/>
      <name val="宋体"/>
      <charset val="134"/>
    </font>
    <font>
      <sz val="9"/>
      <name val="Microsoft YaHei UI"/>
      <family val="2"/>
      <charset val="134"/>
    </font>
    <font>
      <sz val="9"/>
      <name val="宋体"/>
      <charset val="134"/>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0">
    <xf numFmtId="0" fontId="0" fillId="0" borderId="0"/>
    <xf numFmtId="176" fontId="16" fillId="0" borderId="7">
      <alignment horizontal="right" vertical="center"/>
    </xf>
    <xf numFmtId="177" fontId="16" fillId="0" borderId="7">
      <alignment horizontal="right" vertical="center"/>
    </xf>
    <xf numFmtId="10" fontId="16" fillId="0" borderId="7">
      <alignment horizontal="right" vertical="center"/>
    </xf>
    <xf numFmtId="178" fontId="16" fillId="0" borderId="7">
      <alignment horizontal="right" vertical="center"/>
    </xf>
    <xf numFmtId="49" fontId="16" fillId="0" borderId="7">
      <alignment horizontal="left" vertical="center" wrapText="1"/>
    </xf>
    <xf numFmtId="178" fontId="16" fillId="0" borderId="7">
      <alignment horizontal="right" vertical="center"/>
    </xf>
    <xf numFmtId="179" fontId="16" fillId="0" borderId="7">
      <alignment horizontal="right" vertical="center"/>
    </xf>
    <xf numFmtId="180" fontId="16" fillId="0" borderId="7">
      <alignment horizontal="right" vertical="center"/>
    </xf>
    <xf numFmtId="0" fontId="17" fillId="0" borderId="0">
      <alignment vertical="top"/>
      <protection locked="0"/>
    </xf>
  </cellStyleXfs>
  <cellXfs count="214">
    <xf numFmtId="0" fontId="0" fillId="0" borderId="0" xfId="0"/>
    <xf numFmtId="0" fontId="0" fillId="0" borderId="0" xfId="0" applyAlignment="1">
      <alignment horizontal="center" vertical="center"/>
    </xf>
    <xf numFmtId="49" fontId="1" fillId="0" borderId="0" xfId="0" applyNumberFormat="1" applyFont="1"/>
    <xf numFmtId="0" fontId="2" fillId="0" borderId="0" xfId="0" applyFont="1" applyAlignment="1" applyProtection="1">
      <alignment horizontal="right" vertical="center"/>
      <protection locked="0"/>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0" borderId="7" xfId="0" applyFont="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 fontId="0" fillId="0" borderId="0" xfId="0" applyNumberFormat="1"/>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1" fillId="0" borderId="7" xfId="0" applyFont="1" applyBorder="1" applyAlignment="1" applyProtection="1">
      <alignment horizontal="center" vertical="center"/>
      <protection locked="0"/>
    </xf>
    <xf numFmtId="4" fontId="5" fillId="0" borderId="7" xfId="6" applyNumberFormat="1" applyFont="1">
      <alignment horizontal="right" vertical="center"/>
    </xf>
    <xf numFmtId="0" fontId="6" fillId="0" borderId="0" xfId="0" applyFont="1" applyProtection="1">
      <protection locked="0"/>
    </xf>
    <xf numFmtId="0" fontId="6" fillId="0" borderId="0" xfId="0" applyFont="1"/>
    <xf numFmtId="0" fontId="1" fillId="0" borderId="0" xfId="0" applyFont="1" applyAlignment="1" applyProtection="1">
      <alignment horizontal="right" vertical="center" wrapText="1"/>
      <protection locked="0"/>
    </xf>
    <xf numFmtId="0" fontId="2" fillId="0" borderId="7" xfId="0" applyFont="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0" borderId="7" xfId="0" applyFont="1" applyBorder="1" applyAlignment="1" applyProtection="1">
      <alignment horizontal="center" vertical="center" wrapText="1"/>
      <protection locked="0"/>
    </xf>
    <xf numFmtId="3" fontId="2" fillId="0" borderId="7" xfId="0" applyNumberFormat="1" applyFont="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0" xfId="0" applyFont="1" applyAlignment="1" applyProtection="1">
      <alignment horizontal="right" vertical="center" wrapText="1"/>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pplyProtection="1">
      <alignment horizontal="center" vertical="center"/>
      <protection locked="0"/>
    </xf>
    <xf numFmtId="0" fontId="1" fillId="0" borderId="0" xfId="0" applyFont="1" applyAlignment="1">
      <alignment horizontal="right" vertical="center"/>
    </xf>
    <xf numFmtId="0" fontId="4" fillId="0" borderId="0" xfId="0" applyFont="1" applyAlignment="1">
      <alignment wrapText="1"/>
    </xf>
    <xf numFmtId="0" fontId="4" fillId="0" borderId="9"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pplyProtection="1">
      <alignment horizontal="center" vertical="center"/>
      <protection locked="0"/>
    </xf>
    <xf numFmtId="178" fontId="5" fillId="0" borderId="7" xfId="0" applyNumberFormat="1" applyFont="1" applyBorder="1" applyAlignment="1">
      <alignment horizontal="right" vertical="center"/>
    </xf>
    <xf numFmtId="0" fontId="1" fillId="0" borderId="0" xfId="0" applyFont="1" applyAlignment="1">
      <alignment wrapText="1"/>
    </xf>
    <xf numFmtId="0" fontId="1" fillId="0" borderId="0" xfId="0" applyFont="1" applyProtection="1">
      <protection locked="0"/>
    </xf>
    <xf numFmtId="0" fontId="4" fillId="0" borderId="0" xfId="0" applyFont="1" applyProtection="1">
      <protection locked="0"/>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0" xfId="0" applyFont="1" applyAlignment="1" applyProtection="1">
      <alignment vertical="top" wrapText="1"/>
      <protection locked="0"/>
    </xf>
    <xf numFmtId="0" fontId="4" fillId="0" borderId="12" xfId="0" applyFont="1" applyBorder="1" applyAlignment="1" applyProtection="1">
      <alignment horizontal="center" vertical="center" wrapText="1"/>
      <protection locked="0"/>
    </xf>
    <xf numFmtId="0" fontId="2" fillId="0" borderId="0" xfId="0" applyFont="1" applyAlignment="1" applyProtection="1">
      <alignment horizontal="right" wrapText="1"/>
      <protection locked="0"/>
    </xf>
    <xf numFmtId="180" fontId="5" fillId="0" borderId="7" xfId="8" applyFont="1" applyAlignment="1">
      <alignment horizontal="center" vertical="center"/>
    </xf>
    <xf numFmtId="180" fontId="5" fillId="0" borderId="7"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7" xfId="0" applyFont="1" applyBorder="1" applyAlignment="1">
      <alignment horizontal="center" vertical="center" wrapText="1"/>
    </xf>
    <xf numFmtId="49" fontId="5" fillId="0" borderId="7" xfId="5" applyFont="1">
      <alignment horizontal="left" vertical="center" wrapText="1"/>
    </xf>
    <xf numFmtId="0" fontId="1" fillId="0" borderId="0" xfId="0" applyFont="1" applyAlignment="1">
      <alignment vertical="top"/>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2" fillId="0" borderId="7" xfId="0" applyFont="1" applyBorder="1" applyAlignment="1">
      <alignment horizontal="left" vertical="center"/>
    </xf>
    <xf numFmtId="0" fontId="2" fillId="0" borderId="0" xfId="0" applyFont="1" applyAlignment="1">
      <alignment horizontal="right" vertical="center" wrapText="1"/>
    </xf>
    <xf numFmtId="49" fontId="4" fillId="0" borderId="7" xfId="0" applyNumberFormat="1" applyFont="1" applyBorder="1" applyAlignment="1">
      <alignment horizontal="center" vertical="center"/>
    </xf>
    <xf numFmtId="0" fontId="12" fillId="0" borderId="7"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0" borderId="7" xfId="0" applyFont="1" applyBorder="1" applyAlignment="1" applyProtection="1">
      <alignment horizontal="center" vertical="center"/>
      <protection locked="0"/>
    </xf>
    <xf numFmtId="0" fontId="1" fillId="0" borderId="12" xfId="0" applyFont="1" applyBorder="1" applyAlignment="1" applyProtection="1">
      <alignment horizontal="center" vertical="center" wrapText="1"/>
      <protection locked="0"/>
    </xf>
    <xf numFmtId="0" fontId="2" fillId="0" borderId="7" xfId="0" applyFont="1" applyBorder="1" applyAlignment="1" applyProtection="1">
      <alignment vertical="center"/>
      <protection locked="0"/>
    </xf>
    <xf numFmtId="178" fontId="15" fillId="0" borderId="7" xfId="0" applyNumberFormat="1" applyFont="1" applyBorder="1" applyAlignment="1">
      <alignment horizontal="right" vertical="center"/>
    </xf>
    <xf numFmtId="0" fontId="2" fillId="0" borderId="7" xfId="0" quotePrefix="1" applyFont="1" applyBorder="1" applyAlignment="1">
      <alignment horizontal="left" vertical="center"/>
    </xf>
    <xf numFmtId="0" fontId="2" fillId="0" borderId="7" xfId="0" quotePrefix="1" applyFont="1" applyBorder="1" applyAlignment="1">
      <alignment vertical="center" wrapText="1"/>
    </xf>
    <xf numFmtId="0" fontId="2" fillId="3" borderId="7" xfId="0" quotePrefix="1" applyFont="1" applyFill="1" applyBorder="1" applyAlignment="1">
      <alignment vertical="center" wrapText="1"/>
    </xf>
    <xf numFmtId="0" fontId="7" fillId="0" borderId="0" xfId="0" applyFont="1" applyAlignment="1" applyProtection="1">
      <alignment horizontal="center" vertical="center" wrapText="1"/>
      <protection locked="0"/>
    </xf>
    <xf numFmtId="0" fontId="0" fillId="0" borderId="0" xfId="0"/>
    <xf numFmtId="0" fontId="2" fillId="0" borderId="0" xfId="0" applyFont="1" applyAlignment="1" applyProtection="1">
      <alignment horizontal="left" vertical="center" wrapText="1"/>
      <protection locked="0"/>
    </xf>
    <xf numFmtId="0" fontId="6" fillId="0" borderId="0" xfId="0" applyFont="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1"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right" vertical="center"/>
      <protection locked="0"/>
    </xf>
    <xf numFmtId="0" fontId="2" fillId="0" borderId="12" xfId="0" applyFont="1" applyBorder="1" applyAlignment="1">
      <alignment horizontal="right" vertical="center"/>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6" fillId="0" borderId="7" xfId="0" applyFont="1" applyBorder="1" applyAlignment="1" applyProtection="1">
      <alignment vertical="top"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6" xfId="0" applyFont="1" applyBorder="1" applyAlignment="1">
      <alignment horizontal="left" vertical="center"/>
    </xf>
    <xf numFmtId="0" fontId="1" fillId="0" borderId="10" xfId="0" applyFont="1" applyBorder="1" applyAlignment="1" applyProtection="1">
      <alignment horizontal="center" vertical="center" wrapText="1"/>
      <protection locked="0"/>
    </xf>
    <xf numFmtId="0" fontId="2" fillId="0" borderId="12" xfId="0" applyFont="1" applyBorder="1" applyAlignment="1">
      <alignment horizontal="left" vertical="center"/>
    </xf>
    <xf numFmtId="0" fontId="2" fillId="0" borderId="0" xfId="0" applyFont="1" applyAlignment="1" applyProtection="1">
      <alignment horizontal="right"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4" xfId="0" applyFont="1" applyBorder="1" applyAlignment="1">
      <alignment horizontal="left" vertical="center"/>
    </xf>
    <xf numFmtId="0" fontId="12" fillId="0" borderId="1"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 fillId="0" borderId="0" xfId="0" applyFont="1" applyAlignment="1" applyProtection="1">
      <alignment horizontal="right" vertical="center" wrapText="1"/>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0" xfId="0" applyFont="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11" fillId="0" borderId="0" xfId="0" applyFont="1" applyAlignment="1">
      <alignment horizontal="center" vertical="center"/>
    </xf>
    <xf numFmtId="0" fontId="6" fillId="0" borderId="0" xfId="0" applyFont="1"/>
    <xf numFmtId="0" fontId="6" fillId="0" borderId="0" xfId="0" applyFont="1" applyProtection="1">
      <protection locked="0"/>
    </xf>
    <xf numFmtId="0" fontId="1" fillId="0" borderId="7" xfId="0" applyFont="1" applyBorder="1" applyAlignment="1" applyProtection="1">
      <alignment horizontal="center" vertical="center"/>
      <protection locked="0"/>
    </xf>
    <xf numFmtId="0" fontId="1" fillId="0" borderId="7"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protection locked="0"/>
    </xf>
    <xf numFmtId="0" fontId="4" fillId="0" borderId="1"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49" fontId="5" fillId="0" borderId="7" xfId="5" applyFont="1" applyAlignment="1">
      <alignment horizontal="left" vertical="center" wrapText="1" indent="1"/>
    </xf>
    <xf numFmtId="49" fontId="5" fillId="0" borderId="7" xfId="5" applyFont="1">
      <alignment horizontal="left" vertical="center" wrapText="1"/>
    </xf>
    <xf numFmtId="0" fontId="8" fillId="0" borderId="0" xfId="0" applyFont="1" applyAlignment="1">
      <alignment horizontal="center" vertical="center"/>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right"/>
      <protection locked="0"/>
    </xf>
    <xf numFmtId="0" fontId="1" fillId="0" borderId="4"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0" fontId="2" fillId="0" borderId="0" xfId="0" applyFont="1" applyAlignment="1">
      <alignment horizontal="left" vertical="center"/>
    </xf>
    <xf numFmtId="0" fontId="2" fillId="2" borderId="0" xfId="0" applyFont="1" applyFill="1" applyAlignment="1">
      <alignment horizontal="left" vertical="center"/>
    </xf>
    <xf numFmtId="178" fontId="5" fillId="0" borderId="0" xfId="0" applyNumberFormat="1" applyFont="1" applyAlignment="1">
      <alignment horizontal="left"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4" fillId="0" borderId="0" xfId="0" applyFont="1" applyProtection="1">
      <protection locked="0"/>
    </xf>
    <xf numFmtId="0" fontId="4" fillId="0" borderId="0" xfId="0" applyFont="1"/>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2" borderId="12" xfId="0" applyFont="1" applyFill="1" applyBorder="1" applyAlignment="1">
      <alignment horizontal="right" vertical="center"/>
    </xf>
    <xf numFmtId="0" fontId="3"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2" fillId="0" borderId="0" xfId="0" applyFont="1" applyAlignment="1">
      <alignment horizontal="left" vertical="center" wrapText="1"/>
    </xf>
    <xf numFmtId="0" fontId="4" fillId="0" borderId="0" xfId="0" applyFont="1" applyAlignment="1">
      <alignment wrapText="1"/>
    </xf>
    <xf numFmtId="0" fontId="2" fillId="2" borderId="12" xfId="0" applyFont="1" applyFill="1" applyBorder="1" applyAlignment="1">
      <alignment horizontal="left" vertical="center"/>
    </xf>
    <xf numFmtId="0" fontId="1" fillId="0" borderId="0" xfId="0" applyFont="1" applyAlignment="1">
      <alignment horizontal="right" wrapText="1"/>
    </xf>
    <xf numFmtId="0" fontId="4" fillId="0" borderId="8" xfId="0" applyFont="1" applyBorder="1" applyAlignment="1">
      <alignment horizontal="center" vertical="center"/>
    </xf>
    <xf numFmtId="0" fontId="2" fillId="0" borderId="0" xfId="0" applyFont="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1" fillId="0" borderId="0" xfId="0" applyFont="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0" borderId="7" xfId="0"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cellXfs>
  <cellStyles count="10">
    <cellStyle name="DateStyle" xfId="2" xr:uid="{00000000-0005-0000-0000-000032000000}"/>
    <cellStyle name="DateTimeStyle" xfId="1" xr:uid="{00000000-0005-0000-0000-000031000000}"/>
    <cellStyle name="IntegralNumberStyle" xfId="8" xr:uid="{00000000-0005-0000-0000-000038000000}"/>
    <cellStyle name="MoneyStyle" xfId="6" xr:uid="{00000000-0005-0000-0000-000036000000}"/>
    <cellStyle name="Normal" xfId="9" xr:uid="{00000000-0005-0000-0000-000039000000}"/>
    <cellStyle name="NumberStyle" xfId="4" xr:uid="{00000000-0005-0000-0000-000034000000}"/>
    <cellStyle name="PercentStyle" xfId="3" xr:uid="{00000000-0005-0000-0000-000033000000}"/>
    <cellStyle name="TextStyle" xfId="5" xr:uid="{00000000-0005-0000-0000-000035000000}"/>
    <cellStyle name="TimeStyle" xfId="7" xr:uid="{00000000-0005-0000-0000-000037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pageSetUpPr fitToPage="1"/>
  </sheetPr>
  <dimension ref="A1:D37"/>
  <sheetViews>
    <sheetView showGridLines="0" showZeros="0" tabSelected="1" zoomScaleNormal="100" workbookViewId="0">
      <pane ySplit="1" topLeftCell="A2" activePane="bottomLeft" state="frozen"/>
      <selection pane="bottomLeft" activeCell="A45" sqref="A45"/>
    </sheetView>
  </sheetViews>
  <sheetFormatPr defaultColWidth="8.54296875" defaultRowHeight="12.75" customHeight="1"/>
  <cols>
    <col min="1" max="4" width="41" customWidth="1"/>
  </cols>
  <sheetData>
    <row r="1" spans="1:4" ht="12.75" customHeight="1">
      <c r="A1" s="1"/>
      <c r="B1" s="1"/>
      <c r="C1" s="1"/>
      <c r="D1" s="1"/>
    </row>
    <row r="2" spans="1:4" ht="15" customHeight="1">
      <c r="A2" s="22"/>
      <c r="B2" s="22"/>
      <c r="C2" s="22"/>
      <c r="D2" s="31" t="s">
        <v>0</v>
      </c>
    </row>
    <row r="3" spans="1:4" ht="41.25" customHeight="1">
      <c r="A3" s="83" t="str">
        <f>"2025"&amp;"年部门财务收支预算总表"</f>
        <v>2025年部门财务收支预算总表</v>
      </c>
      <c r="B3" s="84"/>
      <c r="C3" s="84"/>
      <c r="D3" s="84"/>
    </row>
    <row r="4" spans="1:4" ht="17.25" customHeight="1">
      <c r="A4" s="85" t="s">
        <v>1</v>
      </c>
      <c r="B4" s="86"/>
      <c r="D4" s="65" t="s">
        <v>2</v>
      </c>
    </row>
    <row r="5" spans="1:4" ht="23.25" customHeight="1">
      <c r="A5" s="87" t="s">
        <v>3</v>
      </c>
      <c r="B5" s="88"/>
      <c r="C5" s="87" t="s">
        <v>4</v>
      </c>
      <c r="D5" s="88"/>
    </row>
    <row r="6" spans="1:4" ht="24" customHeight="1">
      <c r="A6" s="71" t="s">
        <v>5</v>
      </c>
      <c r="B6" s="71" t="s">
        <v>6</v>
      </c>
      <c r="C6" s="71" t="s">
        <v>7</v>
      </c>
      <c r="D6" s="71" t="s">
        <v>6</v>
      </c>
    </row>
    <row r="7" spans="1:4" ht="17.25" customHeight="1">
      <c r="A7" s="72" t="s">
        <v>8</v>
      </c>
      <c r="B7" s="41">
        <v>8550266.1699999999</v>
      </c>
      <c r="C7" s="72" t="s">
        <v>9</v>
      </c>
      <c r="D7" s="41"/>
    </row>
    <row r="8" spans="1:4" ht="17.25" customHeight="1">
      <c r="A8" s="72" t="s">
        <v>10</v>
      </c>
      <c r="B8" s="41"/>
      <c r="C8" s="72" t="s">
        <v>11</v>
      </c>
      <c r="D8" s="41"/>
    </row>
    <row r="9" spans="1:4" ht="17.25" customHeight="1">
      <c r="A9" s="72" t="s">
        <v>12</v>
      </c>
      <c r="B9" s="41"/>
      <c r="C9" s="78" t="s">
        <v>13</v>
      </c>
      <c r="D9" s="41"/>
    </row>
    <row r="10" spans="1:4" ht="17.25" customHeight="1">
      <c r="A10" s="72" t="s">
        <v>14</v>
      </c>
      <c r="B10" s="41"/>
      <c r="C10" s="78" t="s">
        <v>15</v>
      </c>
      <c r="D10" s="41"/>
    </row>
    <row r="11" spans="1:4" ht="17.25" customHeight="1">
      <c r="A11" s="72" t="s">
        <v>16</v>
      </c>
      <c r="B11" s="41"/>
      <c r="C11" s="78" t="s">
        <v>17</v>
      </c>
      <c r="D11" s="41">
        <v>6412532.9299999997</v>
      </c>
    </row>
    <row r="12" spans="1:4" ht="17.25" customHeight="1">
      <c r="A12" s="72" t="s">
        <v>18</v>
      </c>
      <c r="B12" s="41"/>
      <c r="C12" s="78" t="s">
        <v>19</v>
      </c>
      <c r="D12" s="41"/>
    </row>
    <row r="13" spans="1:4" ht="17.25" customHeight="1">
      <c r="A13" s="72" t="s">
        <v>20</v>
      </c>
      <c r="B13" s="41"/>
      <c r="C13" s="11" t="s">
        <v>21</v>
      </c>
      <c r="D13" s="41"/>
    </row>
    <row r="14" spans="1:4" ht="17.25" customHeight="1">
      <c r="A14" s="72" t="s">
        <v>22</v>
      </c>
      <c r="B14" s="41"/>
      <c r="C14" s="11" t="s">
        <v>23</v>
      </c>
      <c r="D14" s="41">
        <v>1097247</v>
      </c>
    </row>
    <row r="15" spans="1:4" ht="17.25" customHeight="1">
      <c r="A15" s="72" t="s">
        <v>24</v>
      </c>
      <c r="B15" s="41"/>
      <c r="C15" s="11" t="s">
        <v>25</v>
      </c>
      <c r="D15" s="41">
        <v>543086.24</v>
      </c>
    </row>
    <row r="16" spans="1:4" ht="17.25" customHeight="1">
      <c r="A16" s="72" t="s">
        <v>26</v>
      </c>
      <c r="B16" s="41"/>
      <c r="C16" s="11" t="s">
        <v>27</v>
      </c>
      <c r="D16" s="41"/>
    </row>
    <row r="17" spans="1:4" ht="17.25" customHeight="1">
      <c r="A17" s="68"/>
      <c r="B17" s="79"/>
      <c r="C17" s="11" t="s">
        <v>28</v>
      </c>
      <c r="D17" s="41"/>
    </row>
    <row r="18" spans="1:4" ht="17.25" customHeight="1">
      <c r="A18" s="73"/>
      <c r="B18" s="41"/>
      <c r="C18" s="11" t="s">
        <v>29</v>
      </c>
      <c r="D18" s="41"/>
    </row>
    <row r="19" spans="1:4" ht="17.25" customHeight="1">
      <c r="A19" s="73"/>
      <c r="B19" s="41"/>
      <c r="C19" s="11" t="s">
        <v>30</v>
      </c>
      <c r="D19" s="41"/>
    </row>
    <row r="20" spans="1:4" ht="17.25" customHeight="1">
      <c r="A20" s="73"/>
      <c r="B20" s="41"/>
      <c r="C20" s="11" t="s">
        <v>31</v>
      </c>
      <c r="D20" s="41"/>
    </row>
    <row r="21" spans="1:4" ht="17.25" customHeight="1">
      <c r="A21" s="73"/>
      <c r="B21" s="41"/>
      <c r="C21" s="11" t="s">
        <v>32</v>
      </c>
      <c r="D21" s="41"/>
    </row>
    <row r="22" spans="1:4" ht="17.25" customHeight="1">
      <c r="A22" s="73"/>
      <c r="B22" s="41"/>
      <c r="C22" s="11" t="s">
        <v>33</v>
      </c>
      <c r="D22" s="41"/>
    </row>
    <row r="23" spans="1:4" ht="17.25" customHeight="1">
      <c r="A23" s="73"/>
      <c r="B23" s="41"/>
      <c r="C23" s="11" t="s">
        <v>34</v>
      </c>
      <c r="D23" s="41"/>
    </row>
    <row r="24" spans="1:4" ht="17.25" customHeight="1">
      <c r="A24" s="73"/>
      <c r="B24" s="41"/>
      <c r="C24" s="11" t="s">
        <v>35</v>
      </c>
      <c r="D24" s="41"/>
    </row>
    <row r="25" spans="1:4" ht="17.25" customHeight="1">
      <c r="A25" s="73"/>
      <c r="B25" s="41"/>
      <c r="C25" s="11" t="s">
        <v>36</v>
      </c>
      <c r="D25" s="41">
        <v>497400</v>
      </c>
    </row>
    <row r="26" spans="1:4" ht="17.25" customHeight="1">
      <c r="A26" s="73"/>
      <c r="B26" s="41"/>
      <c r="C26" s="11" t="s">
        <v>37</v>
      </c>
      <c r="D26" s="41"/>
    </row>
    <row r="27" spans="1:4" ht="17.25" customHeight="1">
      <c r="A27" s="73"/>
      <c r="B27" s="41"/>
      <c r="C27" s="68" t="s">
        <v>38</v>
      </c>
      <c r="D27" s="41"/>
    </row>
    <row r="28" spans="1:4" ht="17.25" customHeight="1">
      <c r="A28" s="73"/>
      <c r="B28" s="41"/>
      <c r="C28" s="11" t="s">
        <v>39</v>
      </c>
      <c r="D28" s="41"/>
    </row>
    <row r="29" spans="1:4" ht="16.5" customHeight="1">
      <c r="A29" s="73"/>
      <c r="B29" s="41"/>
      <c r="C29" s="11" t="s">
        <v>40</v>
      </c>
      <c r="D29" s="41"/>
    </row>
    <row r="30" spans="1:4" ht="16.5" customHeight="1">
      <c r="A30" s="73"/>
      <c r="B30" s="41"/>
      <c r="C30" s="68" t="s">
        <v>41</v>
      </c>
      <c r="D30" s="41"/>
    </row>
    <row r="31" spans="1:4" ht="17.25" customHeight="1">
      <c r="A31" s="73"/>
      <c r="B31" s="41"/>
      <c r="C31" s="68" t="s">
        <v>42</v>
      </c>
      <c r="D31" s="41"/>
    </row>
    <row r="32" spans="1:4" ht="17.25" customHeight="1">
      <c r="A32" s="73"/>
      <c r="B32" s="41"/>
      <c r="C32" s="11" t="s">
        <v>43</v>
      </c>
      <c r="D32" s="41"/>
    </row>
    <row r="33" spans="1:4" ht="16.5" customHeight="1">
      <c r="A33" s="73" t="s">
        <v>44</v>
      </c>
      <c r="B33" s="41">
        <v>8550266.1699999999</v>
      </c>
      <c r="C33" s="73" t="s">
        <v>45</v>
      </c>
      <c r="D33" s="41">
        <v>8550266.1699999999</v>
      </c>
    </row>
    <row r="34" spans="1:4" ht="16.5" customHeight="1">
      <c r="A34" s="68" t="s">
        <v>46</v>
      </c>
      <c r="B34" s="41"/>
      <c r="C34" s="68" t="s">
        <v>47</v>
      </c>
      <c r="D34" s="41"/>
    </row>
    <row r="35" spans="1:4" ht="16.5" customHeight="1">
      <c r="A35" s="11" t="s">
        <v>48</v>
      </c>
      <c r="B35" s="41"/>
      <c r="C35" s="11" t="s">
        <v>48</v>
      </c>
      <c r="D35" s="41"/>
    </row>
    <row r="36" spans="1:4" ht="16.5" customHeight="1">
      <c r="A36" s="11" t="s">
        <v>49</v>
      </c>
      <c r="B36" s="41"/>
      <c r="C36" s="11" t="s">
        <v>50</v>
      </c>
      <c r="D36" s="41"/>
    </row>
    <row r="37" spans="1:4" ht="16.5" customHeight="1">
      <c r="A37" s="74" t="s">
        <v>51</v>
      </c>
      <c r="B37" s="41">
        <v>8550266.1699999999</v>
      </c>
      <c r="C37" s="74" t="s">
        <v>52</v>
      </c>
      <c r="D37" s="41">
        <v>8550266.1699999999</v>
      </c>
    </row>
  </sheetData>
  <mergeCells count="4">
    <mergeCell ref="A3:D3"/>
    <mergeCell ref="A4:B4"/>
    <mergeCell ref="A5:B5"/>
    <mergeCell ref="C5:D5"/>
  </mergeCells>
  <phoneticPr fontId="18" type="noConversion"/>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0"/>
    <pageSetUpPr fitToPage="1"/>
  </sheetPr>
  <dimension ref="A1:S10"/>
  <sheetViews>
    <sheetView showGridLines="0" showZeros="0" workbookViewId="0">
      <pane ySplit="1" topLeftCell="A2" activePane="bottomLeft" state="frozen"/>
      <selection pane="bottomLeft" activeCell="E50" sqref="E50"/>
    </sheetView>
  </sheetViews>
  <sheetFormatPr defaultColWidth="8.54296875" defaultRowHeight="12.75" customHeight="1"/>
  <cols>
    <col min="1" max="1" width="15.90625" customWidth="1"/>
    <col min="2" max="2" width="35" customWidth="1"/>
    <col min="3" max="19" width="22" customWidth="1"/>
  </cols>
  <sheetData>
    <row r="1" spans="1:19" ht="12.75" customHeight="1">
      <c r="A1" s="1"/>
      <c r="B1" s="1"/>
      <c r="C1" s="1"/>
      <c r="D1" s="1"/>
      <c r="E1" s="1"/>
      <c r="F1" s="1"/>
      <c r="G1" s="1"/>
      <c r="H1" s="1"/>
      <c r="I1" s="1"/>
      <c r="J1" s="1"/>
      <c r="K1" s="1"/>
      <c r="L1" s="1"/>
      <c r="M1" s="1"/>
      <c r="N1" s="1"/>
      <c r="O1" s="1"/>
      <c r="P1" s="1"/>
      <c r="Q1" s="1"/>
      <c r="R1" s="1"/>
      <c r="S1" s="1"/>
    </row>
    <row r="2" spans="1:19" ht="17.25" customHeight="1">
      <c r="A2" s="102" t="s">
        <v>53</v>
      </c>
      <c r="B2" s="84"/>
      <c r="C2" s="84"/>
      <c r="D2" s="84"/>
      <c r="E2" s="84"/>
      <c r="F2" s="84"/>
      <c r="G2" s="84"/>
      <c r="H2" s="84"/>
      <c r="I2" s="84"/>
      <c r="J2" s="84"/>
      <c r="K2" s="84"/>
      <c r="L2" s="84"/>
      <c r="M2" s="84"/>
      <c r="N2" s="84"/>
      <c r="O2" s="84"/>
      <c r="P2" s="84"/>
      <c r="Q2" s="84"/>
      <c r="R2" s="84"/>
      <c r="S2" s="84"/>
    </row>
    <row r="3" spans="1:19" ht="41.25" customHeight="1">
      <c r="A3" s="83" t="str">
        <f>"2025"&amp;"年部门收入预算表"</f>
        <v>2025年部门收入预算表</v>
      </c>
      <c r="B3" s="84"/>
      <c r="C3" s="84"/>
      <c r="D3" s="84"/>
      <c r="E3" s="84"/>
      <c r="F3" s="84"/>
      <c r="G3" s="84"/>
      <c r="H3" s="84"/>
      <c r="I3" s="84"/>
      <c r="J3" s="84"/>
      <c r="K3" s="84"/>
      <c r="L3" s="84"/>
      <c r="M3" s="84"/>
      <c r="N3" s="84"/>
      <c r="O3" s="84"/>
      <c r="P3" s="84"/>
      <c r="Q3" s="84"/>
      <c r="R3" s="84"/>
      <c r="S3" s="84"/>
    </row>
    <row r="4" spans="1:19" ht="17.25" customHeight="1">
      <c r="A4" s="85" t="s">
        <v>1</v>
      </c>
      <c r="B4" s="86"/>
      <c r="S4" s="22" t="s">
        <v>2</v>
      </c>
    </row>
    <row r="5" spans="1:19" ht="21.75" customHeight="1">
      <c r="A5" s="97" t="s">
        <v>54</v>
      </c>
      <c r="B5" s="100" t="s">
        <v>55</v>
      </c>
      <c r="C5" s="100" t="s">
        <v>56</v>
      </c>
      <c r="D5" s="103" t="s">
        <v>57</v>
      </c>
      <c r="E5" s="103"/>
      <c r="F5" s="103"/>
      <c r="G5" s="103"/>
      <c r="H5" s="103"/>
      <c r="I5" s="104"/>
      <c r="J5" s="103"/>
      <c r="K5" s="103"/>
      <c r="L5" s="103"/>
      <c r="M5" s="103"/>
      <c r="N5" s="105"/>
      <c r="O5" s="103" t="s">
        <v>46</v>
      </c>
      <c r="P5" s="103"/>
      <c r="Q5" s="103"/>
      <c r="R5" s="103"/>
      <c r="S5" s="105"/>
    </row>
    <row r="6" spans="1:19" ht="27" customHeight="1">
      <c r="A6" s="98"/>
      <c r="B6" s="89"/>
      <c r="C6" s="89"/>
      <c r="D6" s="89" t="s">
        <v>58</v>
      </c>
      <c r="E6" s="89" t="s">
        <v>59</v>
      </c>
      <c r="F6" s="89" t="s">
        <v>60</v>
      </c>
      <c r="G6" s="89" t="s">
        <v>61</v>
      </c>
      <c r="H6" s="89" t="s">
        <v>62</v>
      </c>
      <c r="I6" s="92" t="s">
        <v>63</v>
      </c>
      <c r="J6" s="93"/>
      <c r="K6" s="93"/>
      <c r="L6" s="93"/>
      <c r="M6" s="93"/>
      <c r="N6" s="94"/>
      <c r="O6" s="89" t="s">
        <v>58</v>
      </c>
      <c r="P6" s="89" t="s">
        <v>59</v>
      </c>
      <c r="Q6" s="89" t="s">
        <v>60</v>
      </c>
      <c r="R6" s="89" t="s">
        <v>61</v>
      </c>
      <c r="S6" s="89" t="s">
        <v>64</v>
      </c>
    </row>
    <row r="7" spans="1:19" ht="30" customHeight="1">
      <c r="A7" s="99"/>
      <c r="B7" s="101"/>
      <c r="C7" s="91"/>
      <c r="D7" s="91"/>
      <c r="E7" s="91"/>
      <c r="F7" s="91"/>
      <c r="G7" s="91"/>
      <c r="H7" s="91"/>
      <c r="I7" s="35" t="s">
        <v>58</v>
      </c>
      <c r="J7" s="77" t="s">
        <v>65</v>
      </c>
      <c r="K7" s="77" t="s">
        <v>66</v>
      </c>
      <c r="L7" s="77" t="s">
        <v>67</v>
      </c>
      <c r="M7" s="77" t="s">
        <v>68</v>
      </c>
      <c r="N7" s="77" t="s">
        <v>69</v>
      </c>
      <c r="O7" s="90"/>
      <c r="P7" s="90"/>
      <c r="Q7" s="90"/>
      <c r="R7" s="90"/>
      <c r="S7" s="91"/>
    </row>
    <row r="8" spans="1:19" ht="15" customHeight="1">
      <c r="A8" s="30">
        <v>1</v>
      </c>
      <c r="B8" s="30">
        <v>2</v>
      </c>
      <c r="C8" s="30">
        <v>3</v>
      </c>
      <c r="D8" s="30">
        <v>4</v>
      </c>
      <c r="E8" s="30">
        <v>5</v>
      </c>
      <c r="F8" s="30">
        <v>6</v>
      </c>
      <c r="G8" s="30">
        <v>7</v>
      </c>
      <c r="H8" s="30">
        <v>8</v>
      </c>
      <c r="I8" s="35">
        <v>9</v>
      </c>
      <c r="J8" s="30">
        <v>10</v>
      </c>
      <c r="K8" s="30">
        <v>11</v>
      </c>
      <c r="L8" s="30">
        <v>12</v>
      </c>
      <c r="M8" s="30">
        <v>13</v>
      </c>
      <c r="N8" s="30">
        <v>14</v>
      </c>
      <c r="O8" s="30">
        <v>15</v>
      </c>
      <c r="P8" s="30">
        <v>16</v>
      </c>
      <c r="Q8" s="30">
        <v>17</v>
      </c>
      <c r="R8" s="30">
        <v>18</v>
      </c>
      <c r="S8" s="30">
        <v>19</v>
      </c>
    </row>
    <row r="9" spans="1:19" ht="18" customHeight="1">
      <c r="A9" s="11" t="s">
        <v>70</v>
      </c>
      <c r="B9" s="11" t="s">
        <v>71</v>
      </c>
      <c r="C9" s="41">
        <v>8550266.1699999999</v>
      </c>
      <c r="D9" s="41">
        <v>8550266.1699999999</v>
      </c>
      <c r="E9" s="41">
        <v>8550266.1699999999</v>
      </c>
      <c r="F9" s="41"/>
      <c r="G9" s="41"/>
      <c r="H9" s="41"/>
      <c r="I9" s="41"/>
      <c r="J9" s="41"/>
      <c r="K9" s="41"/>
      <c r="L9" s="41"/>
      <c r="M9" s="41"/>
      <c r="N9" s="41"/>
      <c r="O9" s="41"/>
      <c r="P9" s="41"/>
      <c r="Q9" s="41"/>
      <c r="R9" s="41"/>
      <c r="S9" s="41"/>
    </row>
    <row r="10" spans="1:19" ht="18" customHeight="1">
      <c r="A10" s="95" t="s">
        <v>56</v>
      </c>
      <c r="B10" s="96"/>
      <c r="C10" s="41">
        <v>8550266.1699999999</v>
      </c>
      <c r="D10" s="41">
        <v>8550266.1699999999</v>
      </c>
      <c r="E10" s="41">
        <v>8550266.1699999999</v>
      </c>
      <c r="F10" s="41"/>
      <c r="G10" s="41"/>
      <c r="H10" s="41"/>
      <c r="I10" s="41"/>
      <c r="J10" s="41"/>
      <c r="K10" s="41"/>
      <c r="L10" s="41"/>
      <c r="M10" s="41"/>
      <c r="N10" s="41"/>
      <c r="O10" s="41"/>
      <c r="P10" s="41"/>
      <c r="Q10" s="41"/>
      <c r="R10" s="41"/>
      <c r="S10" s="41"/>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honeticPr fontId="18" type="noConversion"/>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Right="0"/>
    <pageSetUpPr fitToPage="1"/>
  </sheetPr>
  <dimension ref="A1:O25"/>
  <sheetViews>
    <sheetView showGridLines="0" showZeros="0" workbookViewId="0">
      <pane ySplit="1" topLeftCell="A2" activePane="bottomLeft" state="frozen"/>
      <selection pane="bottomLeft" activeCell="E60" sqref="E60"/>
    </sheetView>
  </sheetViews>
  <sheetFormatPr defaultColWidth="8.54296875" defaultRowHeight="12.75" customHeight="1"/>
  <cols>
    <col min="1" max="1" width="14.26953125" customWidth="1"/>
    <col min="2" max="2" width="37.54296875" customWidth="1"/>
    <col min="3" max="8" width="24.54296875" customWidth="1"/>
    <col min="9" max="9" width="26.7265625" customWidth="1"/>
    <col min="10" max="11" width="24.453125" customWidth="1"/>
    <col min="12" max="15" width="24.54296875" customWidth="1"/>
  </cols>
  <sheetData>
    <row r="1" spans="1:15" ht="12.75" customHeight="1">
      <c r="A1" s="1"/>
      <c r="B1" s="1"/>
      <c r="C1" s="1"/>
      <c r="D1" s="1"/>
      <c r="E1" s="1"/>
      <c r="F1" s="1"/>
      <c r="G1" s="1"/>
      <c r="H1" s="1"/>
      <c r="I1" s="1"/>
      <c r="J1" s="1"/>
      <c r="K1" s="1"/>
      <c r="L1" s="1"/>
      <c r="M1" s="1"/>
      <c r="N1" s="1"/>
      <c r="O1" s="1"/>
    </row>
    <row r="2" spans="1:15" ht="17.25" customHeight="1">
      <c r="A2" s="112" t="s">
        <v>72</v>
      </c>
      <c r="B2" s="84"/>
      <c r="C2" s="84"/>
      <c r="D2" s="84"/>
      <c r="E2" s="84"/>
      <c r="F2" s="84"/>
      <c r="G2" s="84"/>
      <c r="H2" s="84"/>
      <c r="I2" s="84"/>
      <c r="J2" s="84"/>
      <c r="K2" s="84"/>
      <c r="L2" s="84"/>
      <c r="M2" s="84"/>
      <c r="N2" s="84"/>
      <c r="O2" s="84"/>
    </row>
    <row r="3" spans="1:15" ht="41.25" customHeight="1">
      <c r="A3" s="83" t="str">
        <f>"2025"&amp;"年部门支出预算表"</f>
        <v>2025年部门支出预算表</v>
      </c>
      <c r="B3" s="84"/>
      <c r="C3" s="84"/>
      <c r="D3" s="84"/>
      <c r="E3" s="84"/>
      <c r="F3" s="84"/>
      <c r="G3" s="84"/>
      <c r="H3" s="84"/>
      <c r="I3" s="84"/>
      <c r="J3" s="84"/>
      <c r="K3" s="84"/>
      <c r="L3" s="84"/>
      <c r="M3" s="84"/>
      <c r="N3" s="84"/>
      <c r="O3" s="84"/>
    </row>
    <row r="4" spans="1:15" ht="17.25" customHeight="1">
      <c r="A4" s="85" t="s">
        <v>1</v>
      </c>
      <c r="B4" s="86"/>
      <c r="O4" s="22" t="s">
        <v>2</v>
      </c>
    </row>
    <row r="5" spans="1:15" ht="27" customHeight="1">
      <c r="A5" s="108" t="s">
        <v>73</v>
      </c>
      <c r="B5" s="108" t="s">
        <v>74</v>
      </c>
      <c r="C5" s="108" t="s">
        <v>56</v>
      </c>
      <c r="D5" s="113" t="s">
        <v>59</v>
      </c>
      <c r="E5" s="114"/>
      <c r="F5" s="115"/>
      <c r="G5" s="111" t="s">
        <v>60</v>
      </c>
      <c r="H5" s="111" t="s">
        <v>61</v>
      </c>
      <c r="I5" s="111" t="s">
        <v>75</v>
      </c>
      <c r="J5" s="113" t="s">
        <v>63</v>
      </c>
      <c r="K5" s="114"/>
      <c r="L5" s="114"/>
      <c r="M5" s="114"/>
      <c r="N5" s="116"/>
      <c r="O5" s="117"/>
    </row>
    <row r="6" spans="1:15" ht="42" customHeight="1">
      <c r="A6" s="109"/>
      <c r="B6" s="109"/>
      <c r="C6" s="110"/>
      <c r="D6" s="76" t="s">
        <v>58</v>
      </c>
      <c r="E6" s="76" t="s">
        <v>76</v>
      </c>
      <c r="F6" s="76" t="s">
        <v>77</v>
      </c>
      <c r="G6" s="110"/>
      <c r="H6" s="110"/>
      <c r="I6" s="109"/>
      <c r="J6" s="76" t="s">
        <v>58</v>
      </c>
      <c r="K6" s="71" t="s">
        <v>78</v>
      </c>
      <c r="L6" s="71" t="s">
        <v>79</v>
      </c>
      <c r="M6" s="71" t="s">
        <v>80</v>
      </c>
      <c r="N6" s="71" t="s">
        <v>81</v>
      </c>
      <c r="O6" s="71" t="s">
        <v>82</v>
      </c>
    </row>
    <row r="7" spans="1:15" ht="18" customHeight="1">
      <c r="A7" s="23" t="s">
        <v>83</v>
      </c>
      <c r="B7" s="23" t="s">
        <v>84</v>
      </c>
      <c r="C7" s="23" t="s">
        <v>85</v>
      </c>
      <c r="D7" s="27" t="s">
        <v>86</v>
      </c>
      <c r="E7" s="27" t="s">
        <v>87</v>
      </c>
      <c r="F7" s="27" t="s">
        <v>88</v>
      </c>
      <c r="G7" s="27" t="s">
        <v>89</v>
      </c>
      <c r="H7" s="27" t="s">
        <v>90</v>
      </c>
      <c r="I7" s="27" t="s">
        <v>91</v>
      </c>
      <c r="J7" s="27" t="s">
        <v>92</v>
      </c>
      <c r="K7" s="27" t="s">
        <v>93</v>
      </c>
      <c r="L7" s="27" t="s">
        <v>94</v>
      </c>
      <c r="M7" s="27" t="s">
        <v>95</v>
      </c>
      <c r="N7" s="23" t="s">
        <v>96</v>
      </c>
      <c r="O7" s="27" t="s">
        <v>97</v>
      </c>
    </row>
    <row r="8" spans="1:15" ht="21" customHeight="1">
      <c r="A8" s="16" t="s">
        <v>98</v>
      </c>
      <c r="B8" s="16" t="s">
        <v>99</v>
      </c>
      <c r="C8" s="41">
        <v>6412532.9299999997</v>
      </c>
      <c r="D8" s="41">
        <v>6412532.9299999997</v>
      </c>
      <c r="E8" s="41">
        <v>5112556.93</v>
      </c>
      <c r="F8" s="41">
        <v>1299976</v>
      </c>
      <c r="G8" s="41"/>
      <c r="H8" s="41"/>
      <c r="I8" s="41"/>
      <c r="J8" s="41"/>
      <c r="K8" s="41"/>
      <c r="L8" s="41"/>
      <c r="M8" s="41"/>
      <c r="N8" s="41"/>
      <c r="O8" s="41"/>
    </row>
    <row r="9" spans="1:15" ht="21" customHeight="1">
      <c r="A9" s="16" t="s">
        <v>100</v>
      </c>
      <c r="B9" s="16" t="s">
        <v>101</v>
      </c>
      <c r="C9" s="41">
        <v>5936132.9299999997</v>
      </c>
      <c r="D9" s="41">
        <v>5936132.9299999997</v>
      </c>
      <c r="E9" s="41">
        <v>5112556.93</v>
      </c>
      <c r="F9" s="41">
        <v>823576</v>
      </c>
      <c r="G9" s="41"/>
      <c r="H9" s="41"/>
      <c r="I9" s="41"/>
      <c r="J9" s="41"/>
      <c r="K9" s="41"/>
      <c r="L9" s="41"/>
      <c r="M9" s="41"/>
      <c r="N9" s="41"/>
      <c r="O9" s="41"/>
    </row>
    <row r="10" spans="1:15" ht="21" customHeight="1">
      <c r="A10" s="16" t="s">
        <v>102</v>
      </c>
      <c r="B10" s="16" t="s">
        <v>103</v>
      </c>
      <c r="C10" s="41">
        <v>5936132.9299999997</v>
      </c>
      <c r="D10" s="41">
        <v>5936132.9299999997</v>
      </c>
      <c r="E10" s="41">
        <v>5112556.93</v>
      </c>
      <c r="F10" s="41">
        <v>823576</v>
      </c>
      <c r="G10" s="41"/>
      <c r="H10" s="41"/>
      <c r="I10" s="41"/>
      <c r="J10" s="41"/>
      <c r="K10" s="41"/>
      <c r="L10" s="41"/>
      <c r="M10" s="41"/>
      <c r="N10" s="41"/>
      <c r="O10" s="41"/>
    </row>
    <row r="11" spans="1:15" ht="21" customHeight="1">
      <c r="A11" s="16" t="s">
        <v>104</v>
      </c>
      <c r="B11" s="16" t="s">
        <v>105</v>
      </c>
      <c r="C11" s="41">
        <v>476400</v>
      </c>
      <c r="D11" s="41">
        <v>476400</v>
      </c>
      <c r="E11" s="41"/>
      <c r="F11" s="41">
        <v>476400</v>
      </c>
      <c r="G11" s="41"/>
      <c r="H11" s="41"/>
      <c r="I11" s="41"/>
      <c r="J11" s="41"/>
      <c r="K11" s="41"/>
      <c r="L11" s="41"/>
      <c r="M11" s="41"/>
      <c r="N11" s="41"/>
      <c r="O11" s="41"/>
    </row>
    <row r="12" spans="1:15" ht="21" customHeight="1">
      <c r="A12" s="16" t="s">
        <v>106</v>
      </c>
      <c r="B12" s="16" t="s">
        <v>107</v>
      </c>
      <c r="C12" s="41">
        <v>476400</v>
      </c>
      <c r="D12" s="41">
        <v>476400</v>
      </c>
      <c r="E12" s="41"/>
      <c r="F12" s="41">
        <v>476400</v>
      </c>
      <c r="G12" s="41"/>
      <c r="H12" s="41"/>
      <c r="I12" s="41"/>
      <c r="J12" s="41"/>
      <c r="K12" s="41"/>
      <c r="L12" s="41"/>
      <c r="M12" s="41"/>
      <c r="N12" s="41"/>
      <c r="O12" s="41"/>
    </row>
    <row r="13" spans="1:15" ht="21" customHeight="1">
      <c r="A13" s="16" t="s">
        <v>108</v>
      </c>
      <c r="B13" s="16" t="s">
        <v>109</v>
      </c>
      <c r="C13" s="41">
        <v>1097247</v>
      </c>
      <c r="D13" s="41">
        <v>1097247</v>
      </c>
      <c r="E13" s="41">
        <v>1097247</v>
      </c>
      <c r="F13" s="41"/>
      <c r="G13" s="41"/>
      <c r="H13" s="41"/>
      <c r="I13" s="41"/>
      <c r="J13" s="41"/>
      <c r="K13" s="41"/>
      <c r="L13" s="41"/>
      <c r="M13" s="41"/>
      <c r="N13" s="41"/>
      <c r="O13" s="41"/>
    </row>
    <row r="14" spans="1:15" ht="21" customHeight="1">
      <c r="A14" s="16" t="s">
        <v>110</v>
      </c>
      <c r="B14" s="16" t="s">
        <v>111</v>
      </c>
      <c r="C14" s="41">
        <v>1097247</v>
      </c>
      <c r="D14" s="41">
        <v>1097247</v>
      </c>
      <c r="E14" s="41">
        <v>1097247</v>
      </c>
      <c r="F14" s="41"/>
      <c r="G14" s="41"/>
      <c r="H14" s="41"/>
      <c r="I14" s="41"/>
      <c r="J14" s="41"/>
      <c r="K14" s="41"/>
      <c r="L14" s="41"/>
      <c r="M14" s="41"/>
      <c r="N14" s="41"/>
      <c r="O14" s="41"/>
    </row>
    <row r="15" spans="1:15" ht="21" customHeight="1">
      <c r="A15" s="16" t="s">
        <v>112</v>
      </c>
      <c r="B15" s="16" t="s">
        <v>113</v>
      </c>
      <c r="C15" s="41">
        <v>546447</v>
      </c>
      <c r="D15" s="41">
        <v>546447</v>
      </c>
      <c r="E15" s="41">
        <v>546447</v>
      </c>
      <c r="F15" s="41"/>
      <c r="G15" s="41"/>
      <c r="H15" s="41"/>
      <c r="I15" s="41"/>
      <c r="J15" s="41"/>
      <c r="K15" s="41"/>
      <c r="L15" s="41"/>
      <c r="M15" s="41"/>
      <c r="N15" s="41"/>
      <c r="O15" s="41"/>
    </row>
    <row r="16" spans="1:15" ht="21" customHeight="1">
      <c r="A16" s="16" t="s">
        <v>114</v>
      </c>
      <c r="B16" s="16" t="s">
        <v>115</v>
      </c>
      <c r="C16" s="41">
        <v>550800</v>
      </c>
      <c r="D16" s="41">
        <v>550800</v>
      </c>
      <c r="E16" s="41">
        <v>550800</v>
      </c>
      <c r="F16" s="41"/>
      <c r="G16" s="41"/>
      <c r="H16" s="41"/>
      <c r="I16" s="41"/>
      <c r="J16" s="41"/>
      <c r="K16" s="41"/>
      <c r="L16" s="41"/>
      <c r="M16" s="41"/>
      <c r="N16" s="41"/>
      <c r="O16" s="41"/>
    </row>
    <row r="17" spans="1:15" ht="21" customHeight="1">
      <c r="A17" s="16" t="s">
        <v>116</v>
      </c>
      <c r="B17" s="16" t="s">
        <v>117</v>
      </c>
      <c r="C17" s="41">
        <v>543086.24</v>
      </c>
      <c r="D17" s="41">
        <v>543086.24</v>
      </c>
      <c r="E17" s="41">
        <v>543086.24</v>
      </c>
      <c r="F17" s="41"/>
      <c r="G17" s="41"/>
      <c r="H17" s="41"/>
      <c r="I17" s="41"/>
      <c r="J17" s="41"/>
      <c r="K17" s="41"/>
      <c r="L17" s="41"/>
      <c r="M17" s="41"/>
      <c r="N17" s="41"/>
      <c r="O17" s="41"/>
    </row>
    <row r="18" spans="1:15" ht="21" customHeight="1">
      <c r="A18" s="16" t="s">
        <v>118</v>
      </c>
      <c r="B18" s="16" t="s">
        <v>119</v>
      </c>
      <c r="C18" s="41">
        <v>543086.24</v>
      </c>
      <c r="D18" s="41">
        <v>543086.24</v>
      </c>
      <c r="E18" s="41">
        <v>543086.24</v>
      </c>
      <c r="F18" s="41"/>
      <c r="G18" s="41"/>
      <c r="H18" s="41"/>
      <c r="I18" s="41"/>
      <c r="J18" s="41"/>
      <c r="K18" s="41"/>
      <c r="L18" s="41"/>
      <c r="M18" s="41"/>
      <c r="N18" s="41"/>
      <c r="O18" s="41"/>
    </row>
    <row r="19" spans="1:15" ht="21" customHeight="1">
      <c r="A19" s="16" t="s">
        <v>120</v>
      </c>
      <c r="B19" s="16" t="s">
        <v>121</v>
      </c>
      <c r="C19" s="41">
        <v>250212</v>
      </c>
      <c r="D19" s="41">
        <v>250212</v>
      </c>
      <c r="E19" s="41">
        <v>250212</v>
      </c>
      <c r="F19" s="41"/>
      <c r="G19" s="41"/>
      <c r="H19" s="41"/>
      <c r="I19" s="41"/>
      <c r="J19" s="41"/>
      <c r="K19" s="41"/>
      <c r="L19" s="41"/>
      <c r="M19" s="41"/>
      <c r="N19" s="41"/>
      <c r="O19" s="41"/>
    </row>
    <row r="20" spans="1:15" ht="21" customHeight="1">
      <c r="A20" s="16" t="s">
        <v>122</v>
      </c>
      <c r="B20" s="16" t="s">
        <v>123</v>
      </c>
      <c r="C20" s="41">
        <v>255080</v>
      </c>
      <c r="D20" s="41">
        <v>255080</v>
      </c>
      <c r="E20" s="41">
        <v>255080</v>
      </c>
      <c r="F20" s="41"/>
      <c r="G20" s="41"/>
      <c r="H20" s="41"/>
      <c r="I20" s="41"/>
      <c r="J20" s="41"/>
      <c r="K20" s="41"/>
      <c r="L20" s="41"/>
      <c r="M20" s="41"/>
      <c r="N20" s="41"/>
      <c r="O20" s="41"/>
    </row>
    <row r="21" spans="1:15" ht="21" customHeight="1">
      <c r="A21" s="16" t="s">
        <v>124</v>
      </c>
      <c r="B21" s="16" t="s">
        <v>125</v>
      </c>
      <c r="C21" s="41">
        <v>37794.239999999998</v>
      </c>
      <c r="D21" s="41">
        <v>37794.239999999998</v>
      </c>
      <c r="E21" s="41">
        <v>37794.239999999998</v>
      </c>
      <c r="F21" s="41"/>
      <c r="G21" s="41"/>
      <c r="H21" s="41"/>
      <c r="I21" s="41"/>
      <c r="J21" s="41"/>
      <c r="K21" s="41"/>
      <c r="L21" s="41"/>
      <c r="M21" s="41"/>
      <c r="N21" s="41"/>
      <c r="O21" s="41"/>
    </row>
    <row r="22" spans="1:15" ht="21" customHeight="1">
      <c r="A22" s="16" t="s">
        <v>126</v>
      </c>
      <c r="B22" s="16" t="s">
        <v>127</v>
      </c>
      <c r="C22" s="41">
        <v>497400</v>
      </c>
      <c r="D22" s="41">
        <v>497400</v>
      </c>
      <c r="E22" s="41">
        <v>497400</v>
      </c>
      <c r="F22" s="41"/>
      <c r="G22" s="41"/>
      <c r="H22" s="41"/>
      <c r="I22" s="41"/>
      <c r="J22" s="41"/>
      <c r="K22" s="41"/>
      <c r="L22" s="41"/>
      <c r="M22" s="41"/>
      <c r="N22" s="41"/>
      <c r="O22" s="41"/>
    </row>
    <row r="23" spans="1:15" ht="21" customHeight="1">
      <c r="A23" s="16" t="s">
        <v>128</v>
      </c>
      <c r="B23" s="16" t="s">
        <v>129</v>
      </c>
      <c r="C23" s="41">
        <v>497400</v>
      </c>
      <c r="D23" s="41">
        <v>497400</v>
      </c>
      <c r="E23" s="41">
        <v>497400</v>
      </c>
      <c r="F23" s="41"/>
      <c r="G23" s="41"/>
      <c r="H23" s="41"/>
      <c r="I23" s="41"/>
      <c r="J23" s="41"/>
      <c r="K23" s="41"/>
      <c r="L23" s="41"/>
      <c r="M23" s="41"/>
      <c r="N23" s="41"/>
      <c r="O23" s="41"/>
    </row>
    <row r="24" spans="1:15" ht="21" customHeight="1">
      <c r="A24" s="16" t="s">
        <v>130</v>
      </c>
      <c r="B24" s="16" t="s">
        <v>131</v>
      </c>
      <c r="C24" s="41">
        <v>497400</v>
      </c>
      <c r="D24" s="41">
        <v>497400</v>
      </c>
      <c r="E24" s="41">
        <v>497400</v>
      </c>
      <c r="F24" s="41"/>
      <c r="G24" s="41"/>
      <c r="H24" s="41"/>
      <c r="I24" s="41"/>
      <c r="J24" s="41"/>
      <c r="K24" s="41"/>
      <c r="L24" s="41"/>
      <c r="M24" s="41"/>
      <c r="N24" s="41"/>
      <c r="O24" s="41"/>
    </row>
    <row r="25" spans="1:15" ht="21" customHeight="1">
      <c r="A25" s="106" t="s">
        <v>56</v>
      </c>
      <c r="B25" s="107"/>
      <c r="C25" s="41">
        <v>8550266.1699999999</v>
      </c>
      <c r="D25" s="41">
        <v>8550266.1699999999</v>
      </c>
      <c r="E25" s="41">
        <v>7250290.1699999999</v>
      </c>
      <c r="F25" s="41">
        <v>1299976</v>
      </c>
      <c r="G25" s="41"/>
      <c r="H25" s="41"/>
      <c r="I25" s="41"/>
      <c r="J25" s="41"/>
      <c r="K25" s="41"/>
      <c r="L25" s="41"/>
      <c r="M25" s="41"/>
      <c r="N25" s="41"/>
      <c r="O25" s="41"/>
    </row>
  </sheetData>
  <mergeCells count="12">
    <mergeCell ref="A2:O2"/>
    <mergeCell ref="A3:O3"/>
    <mergeCell ref="A4:B4"/>
    <mergeCell ref="D5:F5"/>
    <mergeCell ref="J5:O5"/>
    <mergeCell ref="H5:H6"/>
    <mergeCell ref="I5:I6"/>
    <mergeCell ref="A25:B25"/>
    <mergeCell ref="A5:A6"/>
    <mergeCell ref="B5:B6"/>
    <mergeCell ref="C5:C6"/>
    <mergeCell ref="G5:G6"/>
  </mergeCells>
  <phoneticPr fontId="18" type="noConversion"/>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Right="0"/>
    <pageSetUpPr fitToPage="1"/>
  </sheetPr>
  <dimension ref="A1:D35"/>
  <sheetViews>
    <sheetView showGridLines="0" showZeros="0" workbookViewId="0">
      <pane ySplit="1" topLeftCell="A2" activePane="bottomLeft" state="frozen"/>
      <selection pane="bottomLeft" activeCell="F46" sqref="F46"/>
    </sheetView>
  </sheetViews>
  <sheetFormatPr defaultColWidth="8.54296875" defaultRowHeight="12.75" customHeight="1"/>
  <cols>
    <col min="1" max="4" width="35.54296875" customWidth="1"/>
  </cols>
  <sheetData>
    <row r="1" spans="1:4" ht="12.75" customHeight="1">
      <c r="A1" s="1"/>
      <c r="B1" s="1"/>
      <c r="C1" s="1"/>
      <c r="D1" s="1"/>
    </row>
    <row r="2" spans="1:4" ht="15" customHeight="1">
      <c r="A2" s="20"/>
      <c r="B2" s="22"/>
      <c r="C2" s="22"/>
      <c r="D2" s="22" t="s">
        <v>132</v>
      </c>
    </row>
    <row r="3" spans="1:4" ht="41.25" customHeight="1">
      <c r="A3" s="83" t="str">
        <f>"2025"&amp;"年部门财政拨款收支预算总表"</f>
        <v>2025年部门财政拨款收支预算总表</v>
      </c>
      <c r="B3" s="84"/>
      <c r="C3" s="84"/>
      <c r="D3" s="84"/>
    </row>
    <row r="4" spans="1:4" ht="17.25" customHeight="1">
      <c r="A4" s="85" t="s">
        <v>1</v>
      </c>
      <c r="B4" s="86"/>
      <c r="D4" s="22" t="s">
        <v>2</v>
      </c>
    </row>
    <row r="5" spans="1:4" ht="17.25" customHeight="1">
      <c r="A5" s="87" t="s">
        <v>3</v>
      </c>
      <c r="B5" s="88"/>
      <c r="C5" s="87" t="s">
        <v>4</v>
      </c>
      <c r="D5" s="88"/>
    </row>
    <row r="6" spans="1:4" ht="18.75" customHeight="1">
      <c r="A6" s="71" t="s">
        <v>5</v>
      </c>
      <c r="B6" s="71" t="s">
        <v>6</v>
      </c>
      <c r="C6" s="71" t="s">
        <v>7</v>
      </c>
      <c r="D6" s="71" t="s">
        <v>6</v>
      </c>
    </row>
    <row r="7" spans="1:4" ht="16.5" customHeight="1">
      <c r="A7" s="72" t="s">
        <v>133</v>
      </c>
      <c r="B7" s="41">
        <v>8550266.1699999999</v>
      </c>
      <c r="C7" s="72" t="s">
        <v>134</v>
      </c>
      <c r="D7" s="41">
        <v>8550266.1699999999</v>
      </c>
    </row>
    <row r="8" spans="1:4" ht="16.5" customHeight="1">
      <c r="A8" s="72" t="s">
        <v>135</v>
      </c>
      <c r="B8" s="41">
        <v>8550266.1699999999</v>
      </c>
      <c r="C8" s="72" t="s">
        <v>136</v>
      </c>
      <c r="D8" s="41"/>
    </row>
    <row r="9" spans="1:4" ht="16.5" customHeight="1">
      <c r="A9" s="72" t="s">
        <v>137</v>
      </c>
      <c r="B9" s="41"/>
      <c r="C9" s="72" t="s">
        <v>138</v>
      </c>
      <c r="D9" s="41"/>
    </row>
    <row r="10" spans="1:4" ht="16.5" customHeight="1">
      <c r="A10" s="72" t="s">
        <v>139</v>
      </c>
      <c r="B10" s="41"/>
      <c r="C10" s="72" t="s">
        <v>140</v>
      </c>
      <c r="D10" s="41"/>
    </row>
    <row r="11" spans="1:4" ht="16.5" customHeight="1">
      <c r="A11" s="72" t="s">
        <v>141</v>
      </c>
      <c r="B11" s="41"/>
      <c r="C11" s="72" t="s">
        <v>142</v>
      </c>
      <c r="D11" s="41"/>
    </row>
    <row r="12" spans="1:4" ht="16.5" customHeight="1">
      <c r="A12" s="72" t="s">
        <v>135</v>
      </c>
      <c r="B12" s="41"/>
      <c r="C12" s="72" t="s">
        <v>143</v>
      </c>
      <c r="D12" s="41">
        <v>6412532.9299999997</v>
      </c>
    </row>
    <row r="13" spans="1:4" ht="16.5" customHeight="1">
      <c r="A13" s="68" t="s">
        <v>137</v>
      </c>
      <c r="B13" s="41"/>
      <c r="C13" s="34" t="s">
        <v>144</v>
      </c>
      <c r="D13" s="41"/>
    </row>
    <row r="14" spans="1:4" ht="16.5" customHeight="1">
      <c r="A14" s="68" t="s">
        <v>139</v>
      </c>
      <c r="B14" s="41"/>
      <c r="C14" s="34" t="s">
        <v>145</v>
      </c>
      <c r="D14" s="41"/>
    </row>
    <row r="15" spans="1:4" ht="16.5" customHeight="1">
      <c r="A15" s="73"/>
      <c r="B15" s="41"/>
      <c r="C15" s="34" t="s">
        <v>146</v>
      </c>
      <c r="D15" s="41">
        <v>1097247</v>
      </c>
    </row>
    <row r="16" spans="1:4" ht="16.5" customHeight="1">
      <c r="A16" s="73"/>
      <c r="B16" s="41"/>
      <c r="C16" s="34" t="s">
        <v>147</v>
      </c>
      <c r="D16" s="41">
        <v>543086.24</v>
      </c>
    </row>
    <row r="17" spans="1:4" ht="16.5" customHeight="1">
      <c r="A17" s="73"/>
      <c r="B17" s="41"/>
      <c r="C17" s="34" t="s">
        <v>148</v>
      </c>
      <c r="D17" s="41"/>
    </row>
    <row r="18" spans="1:4" ht="16.5" customHeight="1">
      <c r="A18" s="73"/>
      <c r="B18" s="41"/>
      <c r="C18" s="34" t="s">
        <v>149</v>
      </c>
      <c r="D18" s="41"/>
    </row>
    <row r="19" spans="1:4" ht="16.5" customHeight="1">
      <c r="A19" s="73"/>
      <c r="B19" s="41"/>
      <c r="C19" s="34" t="s">
        <v>150</v>
      </c>
      <c r="D19" s="41"/>
    </row>
    <row r="20" spans="1:4" ht="16.5" customHeight="1">
      <c r="A20" s="73"/>
      <c r="B20" s="41"/>
      <c r="C20" s="34" t="s">
        <v>151</v>
      </c>
      <c r="D20" s="41"/>
    </row>
    <row r="21" spans="1:4" ht="16.5" customHeight="1">
      <c r="A21" s="73"/>
      <c r="B21" s="41"/>
      <c r="C21" s="34" t="s">
        <v>152</v>
      </c>
      <c r="D21" s="41"/>
    </row>
    <row r="22" spans="1:4" ht="16.5" customHeight="1">
      <c r="A22" s="73"/>
      <c r="B22" s="41"/>
      <c r="C22" s="34" t="s">
        <v>153</v>
      </c>
      <c r="D22" s="41"/>
    </row>
    <row r="23" spans="1:4" ht="16.5" customHeight="1">
      <c r="A23" s="73"/>
      <c r="B23" s="41"/>
      <c r="C23" s="34" t="s">
        <v>154</v>
      </c>
      <c r="D23" s="41"/>
    </row>
    <row r="24" spans="1:4" ht="16.5" customHeight="1">
      <c r="A24" s="73"/>
      <c r="B24" s="41"/>
      <c r="C24" s="34" t="s">
        <v>155</v>
      </c>
      <c r="D24" s="41"/>
    </row>
    <row r="25" spans="1:4" ht="16.5" customHeight="1">
      <c r="A25" s="73"/>
      <c r="B25" s="41"/>
      <c r="C25" s="34" t="s">
        <v>156</v>
      </c>
      <c r="D25" s="41"/>
    </row>
    <row r="26" spans="1:4" ht="16.5" customHeight="1">
      <c r="A26" s="73"/>
      <c r="B26" s="41"/>
      <c r="C26" s="34" t="s">
        <v>157</v>
      </c>
      <c r="D26" s="41">
        <v>497400</v>
      </c>
    </row>
    <row r="27" spans="1:4" ht="16.5" customHeight="1">
      <c r="A27" s="73"/>
      <c r="B27" s="41"/>
      <c r="C27" s="34" t="s">
        <v>158</v>
      </c>
      <c r="D27" s="41"/>
    </row>
    <row r="28" spans="1:4" ht="16.5" customHeight="1">
      <c r="A28" s="73"/>
      <c r="B28" s="41"/>
      <c r="C28" s="34" t="s">
        <v>159</v>
      </c>
      <c r="D28" s="41"/>
    </row>
    <row r="29" spans="1:4" ht="16.5" customHeight="1">
      <c r="A29" s="73"/>
      <c r="B29" s="41"/>
      <c r="C29" s="34" t="s">
        <v>160</v>
      </c>
      <c r="D29" s="41"/>
    </row>
    <row r="30" spans="1:4" ht="16.5" customHeight="1">
      <c r="A30" s="73"/>
      <c r="B30" s="41"/>
      <c r="C30" s="34" t="s">
        <v>161</v>
      </c>
      <c r="D30" s="41"/>
    </row>
    <row r="31" spans="1:4" ht="16.5" customHeight="1">
      <c r="A31" s="73"/>
      <c r="B31" s="41"/>
      <c r="C31" s="34" t="s">
        <v>162</v>
      </c>
      <c r="D31" s="41"/>
    </row>
    <row r="32" spans="1:4" ht="16.5" customHeight="1">
      <c r="A32" s="73"/>
      <c r="B32" s="41"/>
      <c r="C32" s="68" t="s">
        <v>163</v>
      </c>
      <c r="D32" s="41"/>
    </row>
    <row r="33" spans="1:4" ht="16.5" customHeight="1">
      <c r="A33" s="73"/>
      <c r="B33" s="41"/>
      <c r="C33" s="68" t="s">
        <v>164</v>
      </c>
      <c r="D33" s="41"/>
    </row>
    <row r="34" spans="1:4" ht="16.5" customHeight="1">
      <c r="A34" s="73"/>
      <c r="B34" s="41"/>
      <c r="C34" s="16" t="s">
        <v>165</v>
      </c>
      <c r="D34" s="41"/>
    </row>
    <row r="35" spans="1:4" ht="15" customHeight="1">
      <c r="A35" s="74" t="s">
        <v>51</v>
      </c>
      <c r="B35" s="75">
        <v>8550266.1699999999</v>
      </c>
      <c r="C35" s="74" t="s">
        <v>52</v>
      </c>
      <c r="D35" s="75">
        <v>8550266.1699999999</v>
      </c>
    </row>
  </sheetData>
  <mergeCells count="4">
    <mergeCell ref="A3:D3"/>
    <mergeCell ref="A4:B4"/>
    <mergeCell ref="A5:B5"/>
    <mergeCell ref="C5:D5"/>
  </mergeCells>
  <phoneticPr fontId="18" type="noConversion"/>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Right="0"/>
    <pageSetUpPr fitToPage="1"/>
  </sheetPr>
  <dimension ref="A1:G25"/>
  <sheetViews>
    <sheetView showZeros="0" workbookViewId="0">
      <pane ySplit="1" topLeftCell="A2" activePane="bottomLeft" state="frozen"/>
      <selection pane="bottomLeft" activeCell="F36" sqref="F36"/>
    </sheetView>
  </sheetViews>
  <sheetFormatPr defaultColWidth="9.1796875" defaultRowHeight="14.25" customHeight="1"/>
  <cols>
    <col min="1" max="1" width="20.1796875" customWidth="1"/>
    <col min="2" max="2" width="44" customWidth="1"/>
    <col min="3" max="7" width="24.1796875" customWidth="1"/>
  </cols>
  <sheetData>
    <row r="1" spans="1:7" ht="14.25" customHeight="1">
      <c r="A1" s="1"/>
      <c r="B1" s="1"/>
      <c r="C1" s="1"/>
      <c r="D1" s="1"/>
      <c r="E1" s="1"/>
      <c r="F1" s="1"/>
      <c r="G1" s="1"/>
    </row>
    <row r="2" spans="1:7" ht="14.25" customHeight="1">
      <c r="D2" s="64"/>
      <c r="F2" s="36"/>
      <c r="G2" s="65" t="s">
        <v>166</v>
      </c>
    </row>
    <row r="3" spans="1:7" ht="41.25" customHeight="1">
      <c r="A3" s="118" t="str">
        <f>"2025"&amp;"年一般公共预算支出预算表（按功能科目分类）"</f>
        <v>2025年一般公共预算支出预算表（按功能科目分类）</v>
      </c>
      <c r="B3" s="118"/>
      <c r="C3" s="118"/>
      <c r="D3" s="118"/>
      <c r="E3" s="118"/>
      <c r="F3" s="118"/>
      <c r="G3" s="118"/>
    </row>
    <row r="4" spans="1:7" ht="18" customHeight="1">
      <c r="A4" s="85" t="s">
        <v>1</v>
      </c>
      <c r="B4" s="86"/>
      <c r="F4" s="59"/>
      <c r="G4" s="65" t="s">
        <v>2</v>
      </c>
    </row>
    <row r="5" spans="1:7" ht="20.25" customHeight="1">
      <c r="A5" s="119" t="s">
        <v>167</v>
      </c>
      <c r="B5" s="120"/>
      <c r="C5" s="126" t="s">
        <v>56</v>
      </c>
      <c r="D5" s="121" t="s">
        <v>76</v>
      </c>
      <c r="E5" s="122"/>
      <c r="F5" s="123"/>
      <c r="G5" s="128" t="s">
        <v>77</v>
      </c>
    </row>
    <row r="6" spans="1:7" ht="20.25" customHeight="1">
      <c r="A6" s="70" t="s">
        <v>73</v>
      </c>
      <c r="B6" s="70" t="s">
        <v>74</v>
      </c>
      <c r="C6" s="127"/>
      <c r="D6" s="61" t="s">
        <v>58</v>
      </c>
      <c r="E6" s="61" t="s">
        <v>168</v>
      </c>
      <c r="F6" s="61" t="s">
        <v>169</v>
      </c>
      <c r="G6" s="129"/>
    </row>
    <row r="7" spans="1:7" ht="15" customHeight="1">
      <c r="A7" s="30" t="s">
        <v>83</v>
      </c>
      <c r="B7" s="30" t="s">
        <v>84</v>
      </c>
      <c r="C7" s="30" t="s">
        <v>85</v>
      </c>
      <c r="D7" s="30" t="s">
        <v>86</v>
      </c>
      <c r="E7" s="30" t="s">
        <v>87</v>
      </c>
      <c r="F7" s="30" t="s">
        <v>88</v>
      </c>
      <c r="G7" s="30" t="s">
        <v>89</v>
      </c>
    </row>
    <row r="8" spans="1:7" ht="18" customHeight="1">
      <c r="A8" s="16" t="s">
        <v>98</v>
      </c>
      <c r="B8" s="16" t="s">
        <v>99</v>
      </c>
      <c r="C8" s="41">
        <v>6412532.9299999997</v>
      </c>
      <c r="D8" s="41">
        <v>5112556.93</v>
      </c>
      <c r="E8" s="41">
        <v>4681568.96</v>
      </c>
      <c r="F8" s="41">
        <v>430987.97</v>
      </c>
      <c r="G8" s="41">
        <v>1299976</v>
      </c>
    </row>
    <row r="9" spans="1:7" ht="18" customHeight="1">
      <c r="A9" s="16" t="s">
        <v>100</v>
      </c>
      <c r="B9" s="16" t="s">
        <v>170</v>
      </c>
      <c r="C9" s="41">
        <v>5936132.9299999997</v>
      </c>
      <c r="D9" s="41">
        <v>5112556.93</v>
      </c>
      <c r="E9" s="41">
        <v>4681568.96</v>
      </c>
      <c r="F9" s="41">
        <v>430987.97</v>
      </c>
      <c r="G9" s="41">
        <v>823576</v>
      </c>
    </row>
    <row r="10" spans="1:7" ht="18" customHeight="1">
      <c r="A10" s="16" t="s">
        <v>102</v>
      </c>
      <c r="B10" s="16" t="s">
        <v>171</v>
      </c>
      <c r="C10" s="41">
        <v>5936132.9299999997</v>
      </c>
      <c r="D10" s="41">
        <v>5112556.93</v>
      </c>
      <c r="E10" s="41">
        <v>4681568.96</v>
      </c>
      <c r="F10" s="41">
        <v>430987.97</v>
      </c>
      <c r="G10" s="41">
        <v>823576</v>
      </c>
    </row>
    <row r="11" spans="1:7" ht="18" customHeight="1">
      <c r="A11" s="16" t="s">
        <v>104</v>
      </c>
      <c r="B11" s="16" t="s">
        <v>105</v>
      </c>
      <c r="C11" s="41">
        <v>476400</v>
      </c>
      <c r="D11" s="41"/>
      <c r="E11" s="41"/>
      <c r="F11" s="41"/>
      <c r="G11" s="41">
        <v>476400</v>
      </c>
    </row>
    <row r="12" spans="1:7" ht="18" customHeight="1">
      <c r="A12" s="16" t="s">
        <v>106</v>
      </c>
      <c r="B12" s="16" t="s">
        <v>107</v>
      </c>
      <c r="C12" s="41">
        <v>476400</v>
      </c>
      <c r="D12" s="41"/>
      <c r="E12" s="41"/>
      <c r="F12" s="41"/>
      <c r="G12" s="41">
        <v>476400</v>
      </c>
    </row>
    <row r="13" spans="1:7" ht="18" customHeight="1">
      <c r="A13" s="16" t="s">
        <v>108</v>
      </c>
      <c r="B13" s="16" t="s">
        <v>109</v>
      </c>
      <c r="C13" s="41">
        <v>1097247</v>
      </c>
      <c r="D13" s="41">
        <v>1097247</v>
      </c>
      <c r="E13" s="41">
        <v>1097247</v>
      </c>
      <c r="F13" s="41"/>
      <c r="G13" s="41"/>
    </row>
    <row r="14" spans="1:7" ht="18" customHeight="1">
      <c r="A14" s="16" t="s">
        <v>110</v>
      </c>
      <c r="B14" s="16" t="s">
        <v>111</v>
      </c>
      <c r="C14" s="41">
        <v>1097247</v>
      </c>
      <c r="D14" s="41">
        <v>1097247</v>
      </c>
      <c r="E14" s="41">
        <v>1097247</v>
      </c>
      <c r="F14" s="41"/>
      <c r="G14" s="41"/>
    </row>
    <row r="15" spans="1:7" ht="18" customHeight="1">
      <c r="A15" s="16" t="s">
        <v>112</v>
      </c>
      <c r="B15" s="16" t="s">
        <v>113</v>
      </c>
      <c r="C15" s="41">
        <v>546447</v>
      </c>
      <c r="D15" s="41">
        <v>546447</v>
      </c>
      <c r="E15" s="41">
        <v>546447</v>
      </c>
      <c r="F15" s="41"/>
      <c r="G15" s="41"/>
    </row>
    <row r="16" spans="1:7" ht="18" customHeight="1">
      <c r="A16" s="16" t="s">
        <v>114</v>
      </c>
      <c r="B16" s="16" t="s">
        <v>115</v>
      </c>
      <c r="C16" s="41">
        <v>550800</v>
      </c>
      <c r="D16" s="41">
        <v>550800</v>
      </c>
      <c r="E16" s="41">
        <v>550800</v>
      </c>
      <c r="F16" s="41"/>
      <c r="G16" s="41"/>
    </row>
    <row r="17" spans="1:7" ht="18" customHeight="1">
      <c r="A17" s="16" t="s">
        <v>116</v>
      </c>
      <c r="B17" s="16" t="s">
        <v>117</v>
      </c>
      <c r="C17" s="41">
        <v>543086.24</v>
      </c>
      <c r="D17" s="41">
        <v>543086.24</v>
      </c>
      <c r="E17" s="41">
        <v>543086.24</v>
      </c>
      <c r="F17" s="41"/>
      <c r="G17" s="41"/>
    </row>
    <row r="18" spans="1:7" ht="18" customHeight="1">
      <c r="A18" s="16" t="s">
        <v>118</v>
      </c>
      <c r="B18" s="16" t="s">
        <v>119</v>
      </c>
      <c r="C18" s="41">
        <v>543086.24</v>
      </c>
      <c r="D18" s="41">
        <v>543086.24</v>
      </c>
      <c r="E18" s="41">
        <v>543086.24</v>
      </c>
      <c r="F18" s="41"/>
      <c r="G18" s="41"/>
    </row>
    <row r="19" spans="1:7" ht="18" customHeight="1">
      <c r="A19" s="16" t="s">
        <v>120</v>
      </c>
      <c r="B19" s="16" t="s">
        <v>121</v>
      </c>
      <c r="C19" s="41">
        <v>250212</v>
      </c>
      <c r="D19" s="41">
        <v>250212</v>
      </c>
      <c r="E19" s="41">
        <v>250212</v>
      </c>
      <c r="F19" s="41"/>
      <c r="G19" s="41"/>
    </row>
    <row r="20" spans="1:7" ht="18" customHeight="1">
      <c r="A20" s="16" t="s">
        <v>122</v>
      </c>
      <c r="B20" s="16" t="s">
        <v>123</v>
      </c>
      <c r="C20" s="41">
        <v>255080</v>
      </c>
      <c r="D20" s="41">
        <v>255080</v>
      </c>
      <c r="E20" s="41">
        <v>255080</v>
      </c>
      <c r="F20" s="41"/>
      <c r="G20" s="41"/>
    </row>
    <row r="21" spans="1:7" ht="18" customHeight="1">
      <c r="A21" s="16" t="s">
        <v>124</v>
      </c>
      <c r="B21" s="16" t="s">
        <v>125</v>
      </c>
      <c r="C21" s="41">
        <v>37794.239999999998</v>
      </c>
      <c r="D21" s="41">
        <v>37794.239999999998</v>
      </c>
      <c r="E21" s="41">
        <v>37794.239999999998</v>
      </c>
      <c r="F21" s="41"/>
      <c r="G21" s="41"/>
    </row>
    <row r="22" spans="1:7" ht="18" customHeight="1">
      <c r="A22" s="16" t="s">
        <v>126</v>
      </c>
      <c r="B22" s="16" t="s">
        <v>127</v>
      </c>
      <c r="C22" s="41">
        <v>497400</v>
      </c>
      <c r="D22" s="41">
        <v>497400</v>
      </c>
      <c r="E22" s="41">
        <v>497400</v>
      </c>
      <c r="F22" s="41"/>
      <c r="G22" s="41"/>
    </row>
    <row r="23" spans="1:7" ht="18" customHeight="1">
      <c r="A23" s="16" t="s">
        <v>128</v>
      </c>
      <c r="B23" s="16" t="s">
        <v>129</v>
      </c>
      <c r="C23" s="41">
        <v>497400</v>
      </c>
      <c r="D23" s="41">
        <v>497400</v>
      </c>
      <c r="E23" s="41">
        <v>497400</v>
      </c>
      <c r="F23" s="41"/>
      <c r="G23" s="41"/>
    </row>
    <row r="24" spans="1:7" ht="18" customHeight="1">
      <c r="A24" s="16" t="s">
        <v>130</v>
      </c>
      <c r="B24" s="16" t="s">
        <v>131</v>
      </c>
      <c r="C24" s="41">
        <v>497400</v>
      </c>
      <c r="D24" s="41">
        <v>497400</v>
      </c>
      <c r="E24" s="41">
        <v>497400</v>
      </c>
      <c r="F24" s="41"/>
      <c r="G24" s="41"/>
    </row>
    <row r="25" spans="1:7" ht="18" customHeight="1">
      <c r="A25" s="124" t="s">
        <v>172</v>
      </c>
      <c r="B25" s="125" t="s">
        <v>172</v>
      </c>
      <c r="C25" s="41">
        <v>8550266.1699999999</v>
      </c>
      <c r="D25" s="41">
        <v>7250290.1699999999</v>
      </c>
      <c r="E25" s="41">
        <v>6819302.2000000002</v>
      </c>
      <c r="F25" s="41">
        <v>430987.97</v>
      </c>
      <c r="G25" s="41">
        <v>1299976</v>
      </c>
    </row>
  </sheetData>
  <mergeCells count="7">
    <mergeCell ref="A3:G3"/>
    <mergeCell ref="A4:B4"/>
    <mergeCell ref="A5:B5"/>
    <mergeCell ref="D5:F5"/>
    <mergeCell ref="A25:B25"/>
    <mergeCell ref="C5:C6"/>
    <mergeCell ref="G5:G6"/>
  </mergeCells>
  <phoneticPr fontId="18" type="noConversion"/>
  <printOptions horizontalCentered="1"/>
  <pageMargins left="0.37" right="0.37" top="0.56000000000000005" bottom="0.56000000000000005" header="0.48" footer="0.48"/>
  <pageSetup paperSize="9" scale="69" fitToHeight="10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Right="0"/>
    <pageSetUpPr fitToPage="1"/>
  </sheetPr>
  <dimension ref="A1:F21"/>
  <sheetViews>
    <sheetView showZeros="0" workbookViewId="0">
      <pane ySplit="1" topLeftCell="A2" activePane="bottomLeft" state="frozen"/>
      <selection pane="bottomLeft" activeCell="F42" sqref="F42"/>
    </sheetView>
  </sheetViews>
  <sheetFormatPr defaultColWidth="10.453125" defaultRowHeight="14.25" customHeight="1"/>
  <cols>
    <col min="1" max="6" width="28.1796875" customWidth="1"/>
  </cols>
  <sheetData>
    <row r="1" spans="1:6" ht="14.25" customHeight="1">
      <c r="A1" s="1"/>
      <c r="B1" s="1"/>
      <c r="C1" s="1"/>
      <c r="D1" s="1"/>
      <c r="E1" s="1"/>
      <c r="F1" s="1"/>
    </row>
    <row r="2" spans="1:6" ht="14.25" customHeight="1">
      <c r="A2" s="21"/>
      <c r="B2" s="21"/>
      <c r="C2" s="21"/>
      <c r="D2" s="21"/>
      <c r="E2" s="20"/>
      <c r="F2" s="69" t="s">
        <v>173</v>
      </c>
    </row>
    <row r="3" spans="1:6" ht="41.25" customHeight="1">
      <c r="A3" s="130" t="str">
        <f>"2025"&amp;"年一般公共预算“三公”经费支出预算表"</f>
        <v>2025年一般公共预算“三公”经费支出预算表</v>
      </c>
      <c r="B3" s="131"/>
      <c r="C3" s="131"/>
      <c r="D3" s="131"/>
      <c r="E3" s="132"/>
      <c r="F3" s="131"/>
    </row>
    <row r="4" spans="1:6" ht="14.25" customHeight="1">
      <c r="A4" s="85" t="s">
        <v>1</v>
      </c>
      <c r="B4" s="86"/>
      <c r="D4" s="21"/>
      <c r="E4" s="20"/>
      <c r="F4" s="31" t="s">
        <v>2</v>
      </c>
    </row>
    <row r="5" spans="1:6" ht="27" customHeight="1">
      <c r="A5" s="95" t="s">
        <v>174</v>
      </c>
      <c r="B5" s="95" t="s">
        <v>175</v>
      </c>
      <c r="C5" s="95" t="s">
        <v>176</v>
      </c>
      <c r="D5" s="95"/>
      <c r="E5" s="133"/>
      <c r="F5" s="95" t="s">
        <v>177</v>
      </c>
    </row>
    <row r="6" spans="1:6" ht="28.5" customHeight="1">
      <c r="A6" s="96"/>
      <c r="B6" s="134"/>
      <c r="C6" s="18" t="s">
        <v>58</v>
      </c>
      <c r="D6" s="18" t="s">
        <v>178</v>
      </c>
      <c r="E6" s="18" t="s">
        <v>179</v>
      </c>
      <c r="F6" s="135"/>
    </row>
    <row r="7" spans="1:6" ht="17.25" customHeight="1">
      <c r="A7" s="27" t="s">
        <v>83</v>
      </c>
      <c r="B7" s="27" t="s">
        <v>84</v>
      </c>
      <c r="C7" s="27" t="s">
        <v>85</v>
      </c>
      <c r="D7" s="27" t="s">
        <v>86</v>
      </c>
      <c r="E7" s="27" t="s">
        <v>87</v>
      </c>
      <c r="F7" s="27" t="s">
        <v>88</v>
      </c>
    </row>
    <row r="8" spans="1:6" ht="17.25" customHeight="1">
      <c r="A8" s="41"/>
      <c r="B8" s="41"/>
      <c r="C8" s="41"/>
      <c r="D8" s="41"/>
      <c r="E8" s="41"/>
      <c r="F8" s="41"/>
    </row>
    <row r="9" spans="1:6" ht="14.25" customHeight="1">
      <c r="A9" t="s">
        <v>180</v>
      </c>
    </row>
    <row r="14" spans="1:6" ht="14.25" customHeight="1">
      <c r="C14" s="14"/>
    </row>
    <row r="15" spans="1:6" ht="14.25" customHeight="1">
      <c r="C15" s="14"/>
    </row>
    <row r="16" spans="1:6" ht="14.25" customHeight="1">
      <c r="C16" s="14"/>
    </row>
    <row r="17" spans="3:3" ht="14.25" customHeight="1">
      <c r="C17" s="14"/>
    </row>
    <row r="18" spans="3:3" ht="14.25" customHeight="1">
      <c r="C18" s="14"/>
    </row>
    <row r="19" spans="3:3" ht="14.25" customHeight="1">
      <c r="C19" s="14"/>
    </row>
    <row r="20" spans="3:3" ht="14.25" customHeight="1">
      <c r="C20" s="14"/>
    </row>
    <row r="21" spans="3:3" ht="14.25" customHeight="1">
      <c r="C21" s="14"/>
    </row>
  </sheetData>
  <mergeCells count="6">
    <mergeCell ref="A3:F3"/>
    <mergeCell ref="A4:B4"/>
    <mergeCell ref="C5:E5"/>
    <mergeCell ref="A5:A6"/>
    <mergeCell ref="B5:B6"/>
    <mergeCell ref="F5:F6"/>
  </mergeCells>
  <phoneticPr fontId="18" type="noConversion"/>
  <pageMargins left="0.67" right="0.67" top="0.72" bottom="0.72" header="0.28000000000000003" footer="0.28000000000000003"/>
  <pageSetup paperSize="9" scale="6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Right="0"/>
    <pageSetUpPr fitToPage="1"/>
  </sheetPr>
  <dimension ref="A1:X37"/>
  <sheetViews>
    <sheetView showZeros="0" workbookViewId="0">
      <pane ySplit="1" topLeftCell="A2" activePane="bottomLeft" state="frozen"/>
      <selection pane="bottomLeft" activeCell="H40" sqref="H40"/>
    </sheetView>
  </sheetViews>
  <sheetFormatPr defaultColWidth="9.1796875" defaultRowHeight="14.25" customHeight="1"/>
  <cols>
    <col min="1" max="2" width="32.81640625" customWidth="1"/>
    <col min="3" max="3" width="20.7265625" customWidth="1"/>
    <col min="4" max="4" width="31.26953125" customWidth="1"/>
    <col min="5" max="5" width="10.1796875" customWidth="1"/>
    <col min="6" max="6" width="25.453125" customWidth="1"/>
    <col min="7" max="7" width="10.26953125" customWidth="1"/>
    <col min="8" max="8" width="23" customWidth="1"/>
    <col min="9" max="24" width="18.726562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3.5" customHeight="1">
      <c r="B2" s="64"/>
      <c r="C2" s="66"/>
      <c r="E2" s="67"/>
      <c r="F2" s="67"/>
      <c r="G2" s="67"/>
      <c r="H2" s="67"/>
      <c r="I2" s="43"/>
      <c r="J2" s="43"/>
      <c r="K2" s="43"/>
      <c r="L2" s="43"/>
      <c r="M2" s="43"/>
      <c r="N2" s="43"/>
      <c r="R2" s="43"/>
      <c r="V2" s="66"/>
      <c r="X2" s="3" t="s">
        <v>181</v>
      </c>
    </row>
    <row r="3" spans="1:24" ht="45.75" customHeight="1">
      <c r="A3" s="146" t="str">
        <f>"2025"&amp;"年部门基本支出预算表"</f>
        <v>2025年部门基本支出预算表</v>
      </c>
      <c r="B3" s="147"/>
      <c r="C3" s="146"/>
      <c r="D3" s="146"/>
      <c r="E3" s="146"/>
      <c r="F3" s="146"/>
      <c r="G3" s="146"/>
      <c r="H3" s="146"/>
      <c r="I3" s="146"/>
      <c r="J3" s="146"/>
      <c r="K3" s="146"/>
      <c r="L3" s="146"/>
      <c r="M3" s="146"/>
      <c r="N3" s="146"/>
      <c r="O3" s="147"/>
      <c r="P3" s="147"/>
      <c r="Q3" s="147"/>
      <c r="R3" s="146"/>
      <c r="S3" s="146"/>
      <c r="T3" s="146"/>
      <c r="U3" s="146"/>
      <c r="V3" s="146"/>
      <c r="W3" s="146"/>
      <c r="X3" s="146"/>
    </row>
    <row r="4" spans="1:24" ht="18.75" customHeight="1">
      <c r="A4" s="148" t="s">
        <v>1</v>
      </c>
      <c r="B4" s="149"/>
      <c r="C4" s="150"/>
      <c r="D4" s="150"/>
      <c r="E4" s="150"/>
      <c r="F4" s="150"/>
      <c r="G4" s="150"/>
      <c r="H4" s="150"/>
      <c r="I4" s="44"/>
      <c r="J4" s="44"/>
      <c r="K4" s="44"/>
      <c r="L4" s="44"/>
      <c r="M4" s="44"/>
      <c r="N4" s="44"/>
      <c r="O4" s="4"/>
      <c r="P4" s="4"/>
      <c r="Q4" s="4"/>
      <c r="R4" s="44"/>
      <c r="V4" s="66"/>
      <c r="X4" s="3" t="s">
        <v>2</v>
      </c>
    </row>
    <row r="5" spans="1:24" ht="18" customHeight="1">
      <c r="A5" s="136" t="s">
        <v>182</v>
      </c>
      <c r="B5" s="136" t="s">
        <v>183</v>
      </c>
      <c r="C5" s="136" t="s">
        <v>184</v>
      </c>
      <c r="D5" s="136" t="s">
        <v>185</v>
      </c>
      <c r="E5" s="136" t="s">
        <v>186</v>
      </c>
      <c r="F5" s="136" t="s">
        <v>187</v>
      </c>
      <c r="G5" s="136" t="s">
        <v>188</v>
      </c>
      <c r="H5" s="136" t="s">
        <v>189</v>
      </c>
      <c r="I5" s="121" t="s">
        <v>190</v>
      </c>
      <c r="J5" s="151" t="s">
        <v>190</v>
      </c>
      <c r="K5" s="151"/>
      <c r="L5" s="151"/>
      <c r="M5" s="151"/>
      <c r="N5" s="151"/>
      <c r="O5" s="122"/>
      <c r="P5" s="122"/>
      <c r="Q5" s="122"/>
      <c r="R5" s="152" t="s">
        <v>62</v>
      </c>
      <c r="S5" s="151" t="s">
        <v>63</v>
      </c>
      <c r="T5" s="151"/>
      <c r="U5" s="151"/>
      <c r="V5" s="151"/>
      <c r="W5" s="151"/>
      <c r="X5" s="153"/>
    </row>
    <row r="6" spans="1:24" ht="18" customHeight="1">
      <c r="A6" s="142"/>
      <c r="B6" s="143"/>
      <c r="C6" s="145"/>
      <c r="D6" s="142"/>
      <c r="E6" s="142"/>
      <c r="F6" s="142"/>
      <c r="G6" s="142"/>
      <c r="H6" s="142"/>
      <c r="I6" s="126" t="s">
        <v>191</v>
      </c>
      <c r="J6" s="121" t="s">
        <v>59</v>
      </c>
      <c r="K6" s="151"/>
      <c r="L6" s="151"/>
      <c r="M6" s="151"/>
      <c r="N6" s="153"/>
      <c r="O6" s="154" t="s">
        <v>192</v>
      </c>
      <c r="P6" s="122"/>
      <c r="Q6" s="123"/>
      <c r="R6" s="136" t="s">
        <v>62</v>
      </c>
      <c r="S6" s="121" t="s">
        <v>63</v>
      </c>
      <c r="T6" s="152" t="s">
        <v>65</v>
      </c>
      <c r="U6" s="151" t="s">
        <v>63</v>
      </c>
      <c r="V6" s="152" t="s">
        <v>67</v>
      </c>
      <c r="W6" s="152" t="s">
        <v>68</v>
      </c>
      <c r="X6" s="155" t="s">
        <v>69</v>
      </c>
    </row>
    <row r="7" spans="1:24" ht="19.5" customHeight="1">
      <c r="A7" s="143"/>
      <c r="B7" s="143"/>
      <c r="C7" s="143"/>
      <c r="D7" s="143"/>
      <c r="E7" s="143"/>
      <c r="F7" s="143"/>
      <c r="G7" s="143"/>
      <c r="H7" s="143"/>
      <c r="I7" s="143"/>
      <c r="J7" s="156" t="s">
        <v>193</v>
      </c>
      <c r="K7" s="136" t="s">
        <v>194</v>
      </c>
      <c r="L7" s="136" t="s">
        <v>195</v>
      </c>
      <c r="M7" s="136" t="s">
        <v>196</v>
      </c>
      <c r="N7" s="136" t="s">
        <v>197</v>
      </c>
      <c r="O7" s="136" t="s">
        <v>59</v>
      </c>
      <c r="P7" s="136" t="s">
        <v>60</v>
      </c>
      <c r="Q7" s="136" t="s">
        <v>61</v>
      </c>
      <c r="R7" s="143"/>
      <c r="S7" s="136" t="s">
        <v>58</v>
      </c>
      <c r="T7" s="136" t="s">
        <v>65</v>
      </c>
      <c r="U7" s="136" t="s">
        <v>198</v>
      </c>
      <c r="V7" s="136" t="s">
        <v>67</v>
      </c>
      <c r="W7" s="136" t="s">
        <v>68</v>
      </c>
      <c r="X7" s="136" t="s">
        <v>69</v>
      </c>
    </row>
    <row r="8" spans="1:24" ht="37.5" customHeight="1">
      <c r="A8" s="144"/>
      <c r="B8" s="127"/>
      <c r="C8" s="144"/>
      <c r="D8" s="144"/>
      <c r="E8" s="144"/>
      <c r="F8" s="144"/>
      <c r="G8" s="144"/>
      <c r="H8" s="144"/>
      <c r="I8" s="144"/>
      <c r="J8" s="157" t="s">
        <v>58</v>
      </c>
      <c r="K8" s="137" t="s">
        <v>199</v>
      </c>
      <c r="L8" s="137" t="s">
        <v>195</v>
      </c>
      <c r="M8" s="137" t="s">
        <v>196</v>
      </c>
      <c r="N8" s="137" t="s">
        <v>197</v>
      </c>
      <c r="O8" s="137" t="s">
        <v>195</v>
      </c>
      <c r="P8" s="137" t="s">
        <v>196</v>
      </c>
      <c r="Q8" s="137" t="s">
        <v>197</v>
      </c>
      <c r="R8" s="137" t="s">
        <v>62</v>
      </c>
      <c r="S8" s="137" t="s">
        <v>58</v>
      </c>
      <c r="T8" s="137" t="s">
        <v>65</v>
      </c>
      <c r="U8" s="137" t="s">
        <v>198</v>
      </c>
      <c r="V8" s="137" t="s">
        <v>67</v>
      </c>
      <c r="W8" s="137" t="s">
        <v>68</v>
      </c>
      <c r="X8" s="137" t="s">
        <v>69</v>
      </c>
    </row>
    <row r="9" spans="1:24" ht="14.25" customHeight="1">
      <c r="A9" s="18">
        <v>1</v>
      </c>
      <c r="B9" s="18">
        <v>2</v>
      </c>
      <c r="C9" s="18">
        <v>3</v>
      </c>
      <c r="D9" s="18">
        <v>4</v>
      </c>
      <c r="E9" s="18">
        <v>5</v>
      </c>
      <c r="F9" s="18">
        <v>6</v>
      </c>
      <c r="G9" s="18">
        <v>7</v>
      </c>
      <c r="H9" s="18">
        <v>8</v>
      </c>
      <c r="I9" s="18">
        <v>9</v>
      </c>
      <c r="J9" s="18">
        <v>10</v>
      </c>
      <c r="K9" s="18">
        <v>11</v>
      </c>
      <c r="L9" s="18">
        <v>12</v>
      </c>
      <c r="M9" s="18">
        <v>13</v>
      </c>
      <c r="N9" s="18">
        <v>14</v>
      </c>
      <c r="O9" s="18">
        <v>15</v>
      </c>
      <c r="P9" s="18">
        <v>16</v>
      </c>
      <c r="Q9" s="18">
        <v>17</v>
      </c>
      <c r="R9" s="18">
        <v>18</v>
      </c>
      <c r="S9" s="18">
        <v>19</v>
      </c>
      <c r="T9" s="18">
        <v>20</v>
      </c>
      <c r="U9" s="18">
        <v>21</v>
      </c>
      <c r="V9" s="18">
        <v>22</v>
      </c>
      <c r="W9" s="18">
        <v>23</v>
      </c>
      <c r="X9" s="18">
        <v>24</v>
      </c>
    </row>
    <row r="10" spans="1:24" ht="20.25" customHeight="1">
      <c r="A10" s="68" t="s">
        <v>200</v>
      </c>
      <c r="B10" s="68" t="s">
        <v>71</v>
      </c>
      <c r="C10" s="68" t="s">
        <v>201</v>
      </c>
      <c r="D10" s="68" t="s">
        <v>202</v>
      </c>
      <c r="E10" s="68" t="s">
        <v>112</v>
      </c>
      <c r="F10" s="68" t="s">
        <v>113</v>
      </c>
      <c r="G10" s="68" t="s">
        <v>203</v>
      </c>
      <c r="H10" s="68" t="s">
        <v>204</v>
      </c>
      <c r="I10" s="41">
        <v>546447</v>
      </c>
      <c r="J10" s="41">
        <v>546447</v>
      </c>
      <c r="K10" s="41"/>
      <c r="L10" s="41"/>
      <c r="M10" s="41">
        <v>546447</v>
      </c>
      <c r="N10" s="41"/>
      <c r="O10" s="41"/>
      <c r="P10" s="41"/>
      <c r="Q10" s="41"/>
      <c r="R10" s="41"/>
      <c r="S10" s="41"/>
      <c r="T10" s="41"/>
      <c r="U10" s="41"/>
      <c r="V10" s="41"/>
      <c r="W10" s="41"/>
      <c r="X10" s="41"/>
    </row>
    <row r="11" spans="1:24" ht="20.25" customHeight="1">
      <c r="A11" s="68" t="s">
        <v>200</v>
      </c>
      <c r="B11" s="68" t="s">
        <v>71</v>
      </c>
      <c r="C11" s="68" t="s">
        <v>201</v>
      </c>
      <c r="D11" s="68" t="s">
        <v>202</v>
      </c>
      <c r="E11" s="68" t="s">
        <v>120</v>
      </c>
      <c r="F11" s="68" t="s">
        <v>121</v>
      </c>
      <c r="G11" s="68" t="s">
        <v>205</v>
      </c>
      <c r="H11" s="68" t="s">
        <v>206</v>
      </c>
      <c r="I11" s="41">
        <v>250212</v>
      </c>
      <c r="J11" s="41">
        <v>250212</v>
      </c>
      <c r="K11" s="41"/>
      <c r="L11" s="41"/>
      <c r="M11" s="41">
        <v>250212</v>
      </c>
      <c r="N11" s="41"/>
      <c r="O11" s="41"/>
      <c r="P11" s="41"/>
      <c r="Q11" s="41"/>
      <c r="R11" s="41"/>
      <c r="S11" s="41"/>
      <c r="T11" s="41"/>
      <c r="U11" s="41"/>
      <c r="V11" s="41"/>
      <c r="W11" s="41"/>
      <c r="X11" s="41"/>
    </row>
    <row r="12" spans="1:24" ht="20.25" customHeight="1">
      <c r="A12" s="68" t="s">
        <v>200</v>
      </c>
      <c r="B12" s="68" t="s">
        <v>71</v>
      </c>
      <c r="C12" s="68" t="s">
        <v>201</v>
      </c>
      <c r="D12" s="68" t="s">
        <v>202</v>
      </c>
      <c r="E12" s="68" t="s">
        <v>122</v>
      </c>
      <c r="F12" s="68" t="s">
        <v>123</v>
      </c>
      <c r="G12" s="68" t="s">
        <v>207</v>
      </c>
      <c r="H12" s="68" t="s">
        <v>208</v>
      </c>
      <c r="I12" s="41">
        <v>255080</v>
      </c>
      <c r="J12" s="41">
        <v>255080</v>
      </c>
      <c r="K12" s="41"/>
      <c r="L12" s="41"/>
      <c r="M12" s="41">
        <v>255080</v>
      </c>
      <c r="N12" s="41"/>
      <c r="O12" s="41"/>
      <c r="P12" s="41"/>
      <c r="Q12" s="41"/>
      <c r="R12" s="41"/>
      <c r="S12" s="41"/>
      <c r="T12" s="41"/>
      <c r="U12" s="41"/>
      <c r="V12" s="41"/>
      <c r="W12" s="41"/>
      <c r="X12" s="41"/>
    </row>
    <row r="13" spans="1:24" ht="20.25" customHeight="1">
      <c r="A13" s="68" t="s">
        <v>200</v>
      </c>
      <c r="B13" s="68" t="s">
        <v>71</v>
      </c>
      <c r="C13" s="68" t="s">
        <v>201</v>
      </c>
      <c r="D13" s="68" t="s">
        <v>202</v>
      </c>
      <c r="E13" s="68" t="s">
        <v>102</v>
      </c>
      <c r="F13" s="68" t="s">
        <v>171</v>
      </c>
      <c r="G13" s="68" t="s">
        <v>209</v>
      </c>
      <c r="H13" s="68" t="s">
        <v>210</v>
      </c>
      <c r="I13" s="41">
        <v>11454.96</v>
      </c>
      <c r="J13" s="41">
        <v>11454.96</v>
      </c>
      <c r="K13" s="41"/>
      <c r="L13" s="41"/>
      <c r="M13" s="41">
        <v>11454.96</v>
      </c>
      <c r="N13" s="41"/>
      <c r="O13" s="41"/>
      <c r="P13" s="41"/>
      <c r="Q13" s="41"/>
      <c r="R13" s="41"/>
      <c r="S13" s="41"/>
      <c r="T13" s="41"/>
      <c r="U13" s="41"/>
      <c r="V13" s="41"/>
      <c r="W13" s="41"/>
      <c r="X13" s="41"/>
    </row>
    <row r="14" spans="1:24" ht="20.25" customHeight="1">
      <c r="A14" s="68" t="s">
        <v>200</v>
      </c>
      <c r="B14" s="68" t="s">
        <v>71</v>
      </c>
      <c r="C14" s="68" t="s">
        <v>201</v>
      </c>
      <c r="D14" s="68" t="s">
        <v>202</v>
      </c>
      <c r="E14" s="68" t="s">
        <v>124</v>
      </c>
      <c r="F14" s="68" t="s">
        <v>125</v>
      </c>
      <c r="G14" s="68" t="s">
        <v>209</v>
      </c>
      <c r="H14" s="68" t="s">
        <v>210</v>
      </c>
      <c r="I14" s="41">
        <v>26712</v>
      </c>
      <c r="J14" s="41">
        <v>26712</v>
      </c>
      <c r="K14" s="41"/>
      <c r="L14" s="41"/>
      <c r="M14" s="41">
        <v>26712</v>
      </c>
      <c r="N14" s="41"/>
      <c r="O14" s="41"/>
      <c r="P14" s="41"/>
      <c r="Q14" s="41"/>
      <c r="R14" s="41"/>
      <c r="S14" s="41"/>
      <c r="T14" s="41"/>
      <c r="U14" s="41"/>
      <c r="V14" s="41"/>
      <c r="W14" s="41"/>
      <c r="X14" s="41"/>
    </row>
    <row r="15" spans="1:24" ht="20.25" customHeight="1">
      <c r="A15" s="68" t="s">
        <v>200</v>
      </c>
      <c r="B15" s="68" t="s">
        <v>71</v>
      </c>
      <c r="C15" s="68" t="s">
        <v>201</v>
      </c>
      <c r="D15" s="68" t="s">
        <v>202</v>
      </c>
      <c r="E15" s="68" t="s">
        <v>124</v>
      </c>
      <c r="F15" s="68" t="s">
        <v>125</v>
      </c>
      <c r="G15" s="68" t="s">
        <v>209</v>
      </c>
      <c r="H15" s="68" t="s">
        <v>210</v>
      </c>
      <c r="I15" s="41">
        <v>11082.24</v>
      </c>
      <c r="J15" s="41">
        <v>11082.24</v>
      </c>
      <c r="K15" s="41"/>
      <c r="L15" s="41"/>
      <c r="M15" s="41">
        <v>11082.24</v>
      </c>
      <c r="N15" s="41"/>
      <c r="O15" s="41"/>
      <c r="P15" s="41"/>
      <c r="Q15" s="41"/>
      <c r="R15" s="41"/>
      <c r="S15" s="41"/>
      <c r="T15" s="41"/>
      <c r="U15" s="41"/>
      <c r="V15" s="41"/>
      <c r="W15" s="41"/>
      <c r="X15" s="41"/>
    </row>
    <row r="16" spans="1:24" ht="20.25" customHeight="1">
      <c r="A16" s="68" t="s">
        <v>200</v>
      </c>
      <c r="B16" s="68" t="s">
        <v>71</v>
      </c>
      <c r="C16" s="68" t="s">
        <v>201</v>
      </c>
      <c r="D16" s="68" t="s">
        <v>211</v>
      </c>
      <c r="E16" s="68" t="s">
        <v>102</v>
      </c>
      <c r="F16" s="68" t="s">
        <v>171</v>
      </c>
      <c r="G16" s="68" t="s">
        <v>212</v>
      </c>
      <c r="H16" s="68" t="s">
        <v>213</v>
      </c>
      <c r="I16" s="41">
        <v>25262.33</v>
      </c>
      <c r="J16" s="41">
        <v>25262.33</v>
      </c>
      <c r="K16" s="41"/>
      <c r="L16" s="41"/>
      <c r="M16" s="41">
        <v>25262.33</v>
      </c>
      <c r="N16" s="41"/>
      <c r="O16" s="41"/>
      <c r="P16" s="41"/>
      <c r="Q16" s="41"/>
      <c r="R16" s="41"/>
      <c r="S16" s="41"/>
      <c r="T16" s="41"/>
      <c r="U16" s="41"/>
      <c r="V16" s="41"/>
      <c r="W16" s="41"/>
      <c r="X16" s="41"/>
    </row>
    <row r="17" spans="1:24" ht="20.25" customHeight="1">
      <c r="A17" s="68" t="s">
        <v>200</v>
      </c>
      <c r="B17" s="68" t="s">
        <v>71</v>
      </c>
      <c r="C17" s="68" t="s">
        <v>214</v>
      </c>
      <c r="D17" s="68" t="s">
        <v>215</v>
      </c>
      <c r="E17" s="68" t="s">
        <v>114</v>
      </c>
      <c r="F17" s="68" t="s">
        <v>115</v>
      </c>
      <c r="G17" s="68" t="s">
        <v>216</v>
      </c>
      <c r="H17" s="68" t="s">
        <v>217</v>
      </c>
      <c r="I17" s="41">
        <v>388800</v>
      </c>
      <c r="J17" s="41">
        <v>388800</v>
      </c>
      <c r="K17" s="41"/>
      <c r="L17" s="41"/>
      <c r="M17" s="41">
        <v>388800</v>
      </c>
      <c r="N17" s="41"/>
      <c r="O17" s="41"/>
      <c r="P17" s="41"/>
      <c r="Q17" s="41"/>
      <c r="R17" s="41"/>
      <c r="S17" s="41"/>
      <c r="T17" s="41"/>
      <c r="U17" s="41"/>
      <c r="V17" s="41"/>
      <c r="W17" s="41"/>
      <c r="X17" s="41"/>
    </row>
    <row r="18" spans="1:24" ht="20.25" customHeight="1">
      <c r="A18" s="68" t="s">
        <v>200</v>
      </c>
      <c r="B18" s="68" t="s">
        <v>71</v>
      </c>
      <c r="C18" s="68" t="s">
        <v>214</v>
      </c>
      <c r="D18" s="68" t="s">
        <v>215</v>
      </c>
      <c r="E18" s="68" t="s">
        <v>114</v>
      </c>
      <c r="F18" s="68" t="s">
        <v>115</v>
      </c>
      <c r="G18" s="68" t="s">
        <v>216</v>
      </c>
      <c r="H18" s="68" t="s">
        <v>217</v>
      </c>
      <c r="I18" s="41">
        <v>162000</v>
      </c>
      <c r="J18" s="41">
        <v>162000</v>
      </c>
      <c r="K18" s="41"/>
      <c r="L18" s="41"/>
      <c r="M18" s="41">
        <v>162000</v>
      </c>
      <c r="N18" s="41"/>
      <c r="O18" s="41"/>
      <c r="P18" s="41"/>
      <c r="Q18" s="41"/>
      <c r="R18" s="41"/>
      <c r="S18" s="41"/>
      <c r="T18" s="41"/>
      <c r="U18" s="41"/>
      <c r="V18" s="41"/>
      <c r="W18" s="41"/>
      <c r="X18" s="41"/>
    </row>
    <row r="19" spans="1:24" ht="20.25" customHeight="1">
      <c r="A19" s="68" t="s">
        <v>200</v>
      </c>
      <c r="B19" s="68" t="s">
        <v>71</v>
      </c>
      <c r="C19" s="68" t="s">
        <v>218</v>
      </c>
      <c r="D19" s="68" t="s">
        <v>131</v>
      </c>
      <c r="E19" s="68" t="s">
        <v>130</v>
      </c>
      <c r="F19" s="68" t="s">
        <v>131</v>
      </c>
      <c r="G19" s="68" t="s">
        <v>219</v>
      </c>
      <c r="H19" s="68" t="s">
        <v>131</v>
      </c>
      <c r="I19" s="41">
        <v>497400</v>
      </c>
      <c r="J19" s="41">
        <v>497400</v>
      </c>
      <c r="K19" s="41"/>
      <c r="L19" s="41"/>
      <c r="M19" s="41">
        <v>497400</v>
      </c>
      <c r="N19" s="41"/>
      <c r="O19" s="41"/>
      <c r="P19" s="41"/>
      <c r="Q19" s="41"/>
      <c r="R19" s="41"/>
      <c r="S19" s="41"/>
      <c r="T19" s="41"/>
      <c r="U19" s="41"/>
      <c r="V19" s="41"/>
      <c r="W19" s="41"/>
      <c r="X19" s="41"/>
    </row>
    <row r="20" spans="1:24" ht="20.25" customHeight="1">
      <c r="A20" s="68" t="s">
        <v>200</v>
      </c>
      <c r="B20" s="68" t="s">
        <v>71</v>
      </c>
      <c r="C20" s="80" t="s">
        <v>220</v>
      </c>
      <c r="D20" s="68" t="s">
        <v>221</v>
      </c>
      <c r="E20" s="68" t="s">
        <v>102</v>
      </c>
      <c r="F20" s="68" t="s">
        <v>171</v>
      </c>
      <c r="G20" s="68" t="s">
        <v>222</v>
      </c>
      <c r="H20" s="68" t="s">
        <v>223</v>
      </c>
      <c r="I20" s="41">
        <v>1400</v>
      </c>
      <c r="J20" s="41">
        <v>1400</v>
      </c>
      <c r="K20" s="41"/>
      <c r="L20" s="41"/>
      <c r="M20" s="41">
        <v>1400</v>
      </c>
      <c r="N20" s="41"/>
      <c r="O20" s="41"/>
      <c r="P20" s="41"/>
      <c r="Q20" s="41"/>
      <c r="R20" s="41"/>
      <c r="S20" s="41"/>
      <c r="T20" s="41"/>
      <c r="U20" s="41"/>
      <c r="V20" s="41"/>
      <c r="W20" s="41"/>
      <c r="X20" s="41"/>
    </row>
    <row r="21" spans="1:24" ht="20.25" customHeight="1">
      <c r="A21" s="68" t="s">
        <v>200</v>
      </c>
      <c r="B21" s="68" t="s">
        <v>71</v>
      </c>
      <c r="C21" s="80" t="s">
        <v>220</v>
      </c>
      <c r="D21" s="68" t="s">
        <v>221</v>
      </c>
      <c r="E21" s="68" t="s">
        <v>102</v>
      </c>
      <c r="F21" s="68" t="s">
        <v>171</v>
      </c>
      <c r="G21" s="68" t="s">
        <v>222</v>
      </c>
      <c r="H21" s="68" t="s">
        <v>223</v>
      </c>
      <c r="I21" s="41">
        <v>140736</v>
      </c>
      <c r="J21" s="41">
        <v>140736</v>
      </c>
      <c r="K21" s="41"/>
      <c r="L21" s="41"/>
      <c r="M21" s="41">
        <v>140736</v>
      </c>
      <c r="N21" s="41"/>
      <c r="O21" s="41"/>
      <c r="P21" s="41"/>
      <c r="Q21" s="41"/>
      <c r="R21" s="41"/>
      <c r="S21" s="41"/>
      <c r="T21" s="41"/>
      <c r="U21" s="41"/>
      <c r="V21" s="41"/>
      <c r="W21" s="41"/>
      <c r="X21" s="41"/>
    </row>
    <row r="22" spans="1:24" ht="20.25" customHeight="1">
      <c r="A22" s="68" t="s">
        <v>200</v>
      </c>
      <c r="B22" s="68" t="s">
        <v>71</v>
      </c>
      <c r="C22" s="68" t="s">
        <v>220</v>
      </c>
      <c r="D22" s="68" t="s">
        <v>221</v>
      </c>
      <c r="E22" s="68" t="s">
        <v>102</v>
      </c>
      <c r="F22" s="68" t="s">
        <v>171</v>
      </c>
      <c r="G22" s="68" t="s">
        <v>224</v>
      </c>
      <c r="H22" s="68" t="s">
        <v>225</v>
      </c>
      <c r="I22" s="41">
        <v>15637</v>
      </c>
      <c r="J22" s="41">
        <v>15637</v>
      </c>
      <c r="K22" s="41"/>
      <c r="L22" s="41"/>
      <c r="M22" s="41">
        <v>15637</v>
      </c>
      <c r="N22" s="41"/>
      <c r="O22" s="41"/>
      <c r="P22" s="41"/>
      <c r="Q22" s="41"/>
      <c r="R22" s="41"/>
      <c r="S22" s="41"/>
      <c r="T22" s="41"/>
      <c r="U22" s="41"/>
      <c r="V22" s="41"/>
      <c r="W22" s="41"/>
      <c r="X22" s="41"/>
    </row>
    <row r="23" spans="1:24" ht="20.25" customHeight="1">
      <c r="A23" s="68" t="s">
        <v>200</v>
      </c>
      <c r="B23" s="68" t="s">
        <v>71</v>
      </c>
      <c r="C23" s="68" t="s">
        <v>220</v>
      </c>
      <c r="D23" s="68" t="s">
        <v>221</v>
      </c>
      <c r="E23" s="68" t="s">
        <v>102</v>
      </c>
      <c r="F23" s="68" t="s">
        <v>171</v>
      </c>
      <c r="G23" s="68" t="s">
        <v>224</v>
      </c>
      <c r="H23" s="68" t="s">
        <v>225</v>
      </c>
      <c r="I23" s="41">
        <v>53241.120000000003</v>
      </c>
      <c r="J23" s="41">
        <v>53241.120000000003</v>
      </c>
      <c r="K23" s="41"/>
      <c r="L23" s="41"/>
      <c r="M23" s="41">
        <v>53241.120000000003</v>
      </c>
      <c r="N23" s="41"/>
      <c r="O23" s="41"/>
      <c r="P23" s="41"/>
      <c r="Q23" s="41"/>
      <c r="R23" s="41"/>
      <c r="S23" s="41"/>
      <c r="T23" s="41"/>
      <c r="U23" s="41"/>
      <c r="V23" s="41"/>
      <c r="W23" s="41"/>
      <c r="X23" s="41"/>
    </row>
    <row r="24" spans="1:24" ht="20.25" customHeight="1">
      <c r="A24" s="68" t="s">
        <v>200</v>
      </c>
      <c r="B24" s="68" t="s">
        <v>71</v>
      </c>
      <c r="C24" s="68" t="s">
        <v>220</v>
      </c>
      <c r="D24" s="68" t="s">
        <v>221</v>
      </c>
      <c r="E24" s="68" t="s">
        <v>102</v>
      </c>
      <c r="F24" s="68" t="s">
        <v>171</v>
      </c>
      <c r="G24" s="68" t="s">
        <v>226</v>
      </c>
      <c r="H24" s="68" t="s">
        <v>227</v>
      </c>
      <c r="I24" s="41">
        <v>87000</v>
      </c>
      <c r="J24" s="41">
        <v>87000</v>
      </c>
      <c r="K24" s="41"/>
      <c r="L24" s="41"/>
      <c r="M24" s="41">
        <v>87000</v>
      </c>
      <c r="N24" s="41"/>
      <c r="O24" s="41"/>
      <c r="P24" s="41"/>
      <c r="Q24" s="41"/>
      <c r="R24" s="41"/>
      <c r="S24" s="41"/>
      <c r="T24" s="41"/>
      <c r="U24" s="41"/>
      <c r="V24" s="41"/>
      <c r="W24" s="41"/>
      <c r="X24" s="41"/>
    </row>
    <row r="25" spans="1:24" ht="20.25" customHeight="1">
      <c r="A25" s="68" t="s">
        <v>200</v>
      </c>
      <c r="B25" s="68" t="s">
        <v>71</v>
      </c>
      <c r="C25" s="68" t="s">
        <v>228</v>
      </c>
      <c r="D25" s="68" t="s">
        <v>229</v>
      </c>
      <c r="E25" s="68" t="s">
        <v>102</v>
      </c>
      <c r="F25" s="68" t="s">
        <v>171</v>
      </c>
      <c r="G25" s="68" t="s">
        <v>230</v>
      </c>
      <c r="H25" s="68" t="s">
        <v>229</v>
      </c>
      <c r="I25" s="41">
        <v>26711.52</v>
      </c>
      <c r="J25" s="41">
        <v>26711.52</v>
      </c>
      <c r="K25" s="41"/>
      <c r="L25" s="41"/>
      <c r="M25" s="41">
        <v>26711.52</v>
      </c>
      <c r="N25" s="41"/>
      <c r="O25" s="41"/>
      <c r="P25" s="41"/>
      <c r="Q25" s="41"/>
      <c r="R25" s="41"/>
      <c r="S25" s="41"/>
      <c r="T25" s="41"/>
      <c r="U25" s="41"/>
      <c r="V25" s="41"/>
      <c r="W25" s="41"/>
      <c r="X25" s="41"/>
    </row>
    <row r="26" spans="1:24" ht="20.25" customHeight="1">
      <c r="A26" s="68" t="s">
        <v>200</v>
      </c>
      <c r="B26" s="68" t="s">
        <v>71</v>
      </c>
      <c r="C26" s="68" t="s">
        <v>220</v>
      </c>
      <c r="D26" s="68" t="s">
        <v>231</v>
      </c>
      <c r="E26" s="68" t="s">
        <v>102</v>
      </c>
      <c r="F26" s="68" t="s">
        <v>171</v>
      </c>
      <c r="G26" s="68" t="s">
        <v>222</v>
      </c>
      <c r="H26" s="68" t="s">
        <v>223</v>
      </c>
      <c r="I26" s="41">
        <v>16200</v>
      </c>
      <c r="J26" s="41">
        <v>16200</v>
      </c>
      <c r="K26" s="41"/>
      <c r="L26" s="41"/>
      <c r="M26" s="41">
        <v>16200</v>
      </c>
      <c r="N26" s="41"/>
      <c r="O26" s="41"/>
      <c r="P26" s="41"/>
      <c r="Q26" s="41"/>
      <c r="R26" s="41"/>
      <c r="S26" s="41"/>
      <c r="T26" s="41"/>
      <c r="U26" s="41"/>
      <c r="V26" s="41"/>
      <c r="W26" s="41"/>
      <c r="X26" s="41"/>
    </row>
    <row r="27" spans="1:24" ht="20.25" customHeight="1">
      <c r="A27" s="68" t="s">
        <v>200</v>
      </c>
      <c r="B27" s="68" t="s">
        <v>71</v>
      </c>
      <c r="C27" s="80" t="s">
        <v>232</v>
      </c>
      <c r="D27" s="68" t="s">
        <v>233</v>
      </c>
      <c r="E27" s="68" t="s">
        <v>102</v>
      </c>
      <c r="F27" s="68" t="s">
        <v>171</v>
      </c>
      <c r="G27" s="68" t="s">
        <v>234</v>
      </c>
      <c r="H27" s="68" t="s">
        <v>235</v>
      </c>
      <c r="I27" s="41">
        <v>241104</v>
      </c>
      <c r="J27" s="41">
        <v>241104</v>
      </c>
      <c r="K27" s="41"/>
      <c r="L27" s="41"/>
      <c r="M27" s="41">
        <v>241104</v>
      </c>
      <c r="N27" s="41"/>
      <c r="O27" s="41"/>
      <c r="P27" s="41"/>
      <c r="Q27" s="41"/>
      <c r="R27" s="41"/>
      <c r="S27" s="41"/>
      <c r="T27" s="41"/>
      <c r="U27" s="41"/>
      <c r="V27" s="41"/>
      <c r="W27" s="41"/>
      <c r="X27" s="41"/>
    </row>
    <row r="28" spans="1:24" ht="20.25" customHeight="1">
      <c r="A28" s="68" t="s">
        <v>200</v>
      </c>
      <c r="B28" s="68" t="s">
        <v>71</v>
      </c>
      <c r="C28" s="80" t="s">
        <v>232</v>
      </c>
      <c r="D28" s="68" t="s">
        <v>233</v>
      </c>
      <c r="E28" s="68" t="s">
        <v>102</v>
      </c>
      <c r="F28" s="68" t="s">
        <v>171</v>
      </c>
      <c r="G28" s="68" t="s">
        <v>234</v>
      </c>
      <c r="H28" s="68" t="s">
        <v>235</v>
      </c>
      <c r="I28" s="41">
        <v>58896</v>
      </c>
      <c r="J28" s="41">
        <v>58896</v>
      </c>
      <c r="K28" s="41"/>
      <c r="L28" s="41"/>
      <c r="M28" s="41">
        <v>58896</v>
      </c>
      <c r="N28" s="41"/>
      <c r="O28" s="41"/>
      <c r="P28" s="41"/>
      <c r="Q28" s="41"/>
      <c r="R28" s="41"/>
      <c r="S28" s="41"/>
      <c r="T28" s="41"/>
      <c r="U28" s="41"/>
      <c r="V28" s="41"/>
      <c r="W28" s="41"/>
      <c r="X28" s="41"/>
    </row>
    <row r="29" spans="1:24" ht="20.25" customHeight="1">
      <c r="A29" s="68" t="s">
        <v>200</v>
      </c>
      <c r="B29" s="68" t="s">
        <v>71</v>
      </c>
      <c r="C29" s="68" t="s">
        <v>236</v>
      </c>
      <c r="D29" s="68" t="s">
        <v>237</v>
      </c>
      <c r="E29" s="68" t="s">
        <v>102</v>
      </c>
      <c r="F29" s="68" t="s">
        <v>171</v>
      </c>
      <c r="G29" s="68" t="s">
        <v>238</v>
      </c>
      <c r="H29" s="68" t="s">
        <v>239</v>
      </c>
      <c r="I29" s="41">
        <v>1335576</v>
      </c>
      <c r="J29" s="41">
        <v>1335576</v>
      </c>
      <c r="K29" s="41"/>
      <c r="L29" s="41"/>
      <c r="M29" s="41">
        <v>1335576</v>
      </c>
      <c r="N29" s="41"/>
      <c r="O29" s="41"/>
      <c r="P29" s="41"/>
      <c r="Q29" s="41"/>
      <c r="R29" s="41"/>
      <c r="S29" s="41"/>
      <c r="T29" s="41"/>
      <c r="U29" s="41"/>
      <c r="V29" s="41"/>
      <c r="W29" s="41"/>
      <c r="X29" s="41"/>
    </row>
    <row r="30" spans="1:24" ht="20.25" customHeight="1">
      <c r="A30" s="68" t="s">
        <v>200</v>
      </c>
      <c r="B30" s="68" t="s">
        <v>71</v>
      </c>
      <c r="C30" s="68" t="s">
        <v>236</v>
      </c>
      <c r="D30" s="68" t="s">
        <v>237</v>
      </c>
      <c r="E30" s="68" t="s">
        <v>102</v>
      </c>
      <c r="F30" s="68" t="s">
        <v>171</v>
      </c>
      <c r="G30" s="68" t="s">
        <v>240</v>
      </c>
      <c r="H30" s="68" t="s">
        <v>241</v>
      </c>
      <c r="I30" s="41">
        <v>581760</v>
      </c>
      <c r="J30" s="41">
        <v>581760</v>
      </c>
      <c r="K30" s="41"/>
      <c r="L30" s="41"/>
      <c r="M30" s="41">
        <v>581760</v>
      </c>
      <c r="N30" s="41"/>
      <c r="O30" s="41"/>
      <c r="P30" s="41"/>
      <c r="Q30" s="41"/>
      <c r="R30" s="41"/>
      <c r="S30" s="41"/>
      <c r="T30" s="41"/>
      <c r="U30" s="41"/>
      <c r="V30" s="41"/>
      <c r="W30" s="41"/>
      <c r="X30" s="41"/>
    </row>
    <row r="31" spans="1:24" ht="20.25" customHeight="1">
      <c r="A31" s="68" t="s">
        <v>200</v>
      </c>
      <c r="B31" s="68" t="s">
        <v>71</v>
      </c>
      <c r="C31" s="68" t="s">
        <v>236</v>
      </c>
      <c r="D31" s="68" t="s">
        <v>237</v>
      </c>
      <c r="E31" s="68" t="s">
        <v>102</v>
      </c>
      <c r="F31" s="68" t="s">
        <v>171</v>
      </c>
      <c r="G31" s="68" t="s">
        <v>242</v>
      </c>
      <c r="H31" s="68" t="s">
        <v>243</v>
      </c>
      <c r="I31" s="41">
        <v>111298</v>
      </c>
      <c r="J31" s="41">
        <v>111298</v>
      </c>
      <c r="K31" s="41"/>
      <c r="L31" s="41"/>
      <c r="M31" s="41">
        <v>111298</v>
      </c>
      <c r="N31" s="41"/>
      <c r="O31" s="41"/>
      <c r="P31" s="41"/>
      <c r="Q31" s="41"/>
      <c r="R31" s="41"/>
      <c r="S31" s="41"/>
      <c r="T31" s="41"/>
      <c r="U31" s="41"/>
      <c r="V31" s="41"/>
      <c r="W31" s="41"/>
      <c r="X31" s="41"/>
    </row>
    <row r="32" spans="1:24" ht="20.25" customHeight="1">
      <c r="A32" s="68" t="s">
        <v>200</v>
      </c>
      <c r="B32" s="68" t="s">
        <v>71</v>
      </c>
      <c r="C32" s="68" t="s">
        <v>236</v>
      </c>
      <c r="D32" s="68" t="s">
        <v>237</v>
      </c>
      <c r="E32" s="68" t="s">
        <v>102</v>
      </c>
      <c r="F32" s="68" t="s">
        <v>171</v>
      </c>
      <c r="G32" s="68" t="s">
        <v>244</v>
      </c>
      <c r="H32" s="68" t="s">
        <v>245</v>
      </c>
      <c r="I32" s="41">
        <v>279960</v>
      </c>
      <c r="J32" s="41">
        <v>279960</v>
      </c>
      <c r="K32" s="41"/>
      <c r="L32" s="41"/>
      <c r="M32" s="41">
        <v>279960</v>
      </c>
      <c r="N32" s="41"/>
      <c r="O32" s="41"/>
      <c r="P32" s="41"/>
      <c r="Q32" s="41"/>
      <c r="R32" s="41"/>
      <c r="S32" s="41"/>
      <c r="T32" s="41"/>
      <c r="U32" s="41"/>
      <c r="V32" s="41"/>
      <c r="W32" s="41"/>
      <c r="X32" s="41"/>
    </row>
    <row r="33" spans="1:24" ht="20.25" customHeight="1">
      <c r="A33" s="68" t="s">
        <v>200</v>
      </c>
      <c r="B33" s="68" t="s">
        <v>71</v>
      </c>
      <c r="C33" s="68" t="s">
        <v>236</v>
      </c>
      <c r="D33" s="68" t="s">
        <v>237</v>
      </c>
      <c r="E33" s="68" t="s">
        <v>102</v>
      </c>
      <c r="F33" s="68" t="s">
        <v>171</v>
      </c>
      <c r="G33" s="68" t="s">
        <v>244</v>
      </c>
      <c r="H33" s="68" t="s">
        <v>245</v>
      </c>
      <c r="I33" s="41">
        <v>524520</v>
      </c>
      <c r="J33" s="41">
        <v>524520</v>
      </c>
      <c r="K33" s="41"/>
      <c r="L33" s="41"/>
      <c r="M33" s="41">
        <v>524520</v>
      </c>
      <c r="N33" s="41"/>
      <c r="O33" s="41"/>
      <c r="P33" s="41"/>
      <c r="Q33" s="41"/>
      <c r="R33" s="41"/>
      <c r="S33" s="41"/>
      <c r="T33" s="41"/>
      <c r="U33" s="41"/>
      <c r="V33" s="41"/>
      <c r="W33" s="41"/>
      <c r="X33" s="41"/>
    </row>
    <row r="34" spans="1:24" ht="20.25" customHeight="1">
      <c r="A34" s="68" t="s">
        <v>200</v>
      </c>
      <c r="B34" s="68" t="s">
        <v>71</v>
      </c>
      <c r="C34" s="68" t="s">
        <v>236</v>
      </c>
      <c r="D34" s="68" t="s">
        <v>246</v>
      </c>
      <c r="E34" s="68" t="s">
        <v>102</v>
      </c>
      <c r="F34" s="68" t="s">
        <v>171</v>
      </c>
      <c r="G34" s="68" t="s">
        <v>242</v>
      </c>
      <c r="H34" s="68" t="s">
        <v>243</v>
      </c>
      <c r="I34" s="41">
        <v>1015000</v>
      </c>
      <c r="J34" s="41">
        <v>1015000</v>
      </c>
      <c r="K34" s="41"/>
      <c r="L34" s="41"/>
      <c r="M34" s="41">
        <v>1015000</v>
      </c>
      <c r="N34" s="41"/>
      <c r="O34" s="41"/>
      <c r="P34" s="41"/>
      <c r="Q34" s="41"/>
      <c r="R34" s="41"/>
      <c r="S34" s="41"/>
      <c r="T34" s="41"/>
      <c r="U34" s="41"/>
      <c r="V34" s="41"/>
      <c r="W34" s="41"/>
      <c r="X34" s="41"/>
    </row>
    <row r="35" spans="1:24" ht="20.25" customHeight="1">
      <c r="A35" s="68" t="s">
        <v>200</v>
      </c>
      <c r="B35" s="68" t="s">
        <v>71</v>
      </c>
      <c r="C35" s="68" t="s">
        <v>236</v>
      </c>
      <c r="D35" s="68" t="s">
        <v>246</v>
      </c>
      <c r="E35" s="68" t="s">
        <v>102</v>
      </c>
      <c r="F35" s="68" t="s">
        <v>171</v>
      </c>
      <c r="G35" s="68" t="s">
        <v>244</v>
      </c>
      <c r="H35" s="68" t="s">
        <v>245</v>
      </c>
      <c r="I35" s="41">
        <v>522000</v>
      </c>
      <c r="J35" s="41">
        <v>522000</v>
      </c>
      <c r="K35" s="41"/>
      <c r="L35" s="41"/>
      <c r="M35" s="41">
        <v>522000</v>
      </c>
      <c r="N35" s="41"/>
      <c r="O35" s="41"/>
      <c r="P35" s="41"/>
      <c r="Q35" s="41"/>
      <c r="R35" s="41"/>
      <c r="S35" s="41"/>
      <c r="T35" s="41"/>
      <c r="U35" s="41"/>
      <c r="V35" s="41"/>
      <c r="W35" s="41"/>
      <c r="X35" s="41"/>
    </row>
    <row r="36" spans="1:24" ht="20.25" customHeight="1">
      <c r="A36" s="68" t="s">
        <v>200</v>
      </c>
      <c r="B36" s="68" t="s">
        <v>71</v>
      </c>
      <c r="C36" s="68" t="s">
        <v>247</v>
      </c>
      <c r="D36" s="68" t="s">
        <v>248</v>
      </c>
      <c r="E36" s="68" t="s">
        <v>102</v>
      </c>
      <c r="F36" s="68" t="s">
        <v>171</v>
      </c>
      <c r="G36" s="68" t="s">
        <v>226</v>
      </c>
      <c r="H36" s="68" t="s">
        <v>227</v>
      </c>
      <c r="I36" s="41">
        <v>64800</v>
      </c>
      <c r="J36" s="41">
        <v>64800</v>
      </c>
      <c r="K36" s="41"/>
      <c r="L36" s="41"/>
      <c r="M36" s="41">
        <v>64800</v>
      </c>
      <c r="N36" s="41"/>
      <c r="O36" s="41"/>
      <c r="P36" s="41"/>
      <c r="Q36" s="41"/>
      <c r="R36" s="41"/>
      <c r="S36" s="41"/>
      <c r="T36" s="41"/>
      <c r="U36" s="41"/>
      <c r="V36" s="41"/>
      <c r="W36" s="41"/>
      <c r="X36" s="41"/>
    </row>
    <row r="37" spans="1:24" ht="17.25" customHeight="1">
      <c r="A37" s="138" t="s">
        <v>172</v>
      </c>
      <c r="B37" s="139"/>
      <c r="C37" s="140"/>
      <c r="D37" s="140"/>
      <c r="E37" s="140"/>
      <c r="F37" s="140"/>
      <c r="G37" s="140"/>
      <c r="H37" s="141"/>
      <c r="I37" s="41">
        <v>7250290.1699999999</v>
      </c>
      <c r="J37" s="41">
        <v>7250290.1699999999</v>
      </c>
      <c r="K37" s="41"/>
      <c r="L37" s="41"/>
      <c r="M37" s="41">
        <v>7250290.1699999999</v>
      </c>
      <c r="N37" s="41"/>
      <c r="O37" s="41"/>
      <c r="P37" s="41"/>
      <c r="Q37" s="41"/>
      <c r="R37" s="41"/>
      <c r="S37" s="41"/>
      <c r="T37" s="41"/>
      <c r="U37" s="41"/>
      <c r="V37" s="41"/>
      <c r="W37" s="41"/>
      <c r="X37" s="41"/>
    </row>
  </sheetData>
  <mergeCells count="31">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 ref="A37:H37"/>
    <mergeCell ref="A5:A8"/>
    <mergeCell ref="B5:B8"/>
    <mergeCell ref="C5:C8"/>
    <mergeCell ref="D5:D8"/>
    <mergeCell ref="E5:E8"/>
    <mergeCell ref="F5:F8"/>
    <mergeCell ref="G5:G8"/>
    <mergeCell ref="H5:H8"/>
    <mergeCell ref="X7:X8"/>
    <mergeCell ref="S7:S8"/>
    <mergeCell ref="T7:T8"/>
    <mergeCell ref="U7:U8"/>
    <mergeCell ref="V7:V8"/>
    <mergeCell ref="W7:W8"/>
  </mergeCells>
  <phoneticPr fontId="18" type="noConversion"/>
  <printOptions horizontalCentered="1"/>
  <pageMargins left="0.37" right="0.37" top="0.56000000000000005" bottom="0.56000000000000005" header="0.48" footer="0.48"/>
  <pageSetup paperSize="9" scale="2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Right="0"/>
    <pageSetUpPr fitToPage="1"/>
  </sheetPr>
  <dimension ref="A1:W14"/>
  <sheetViews>
    <sheetView showZeros="0" workbookViewId="0">
      <pane ySplit="1" topLeftCell="A2" activePane="bottomLeft" state="frozen"/>
      <selection pane="bottomLeft" activeCell="I34" sqref="I34"/>
    </sheetView>
  </sheetViews>
  <sheetFormatPr defaultColWidth="9.1796875" defaultRowHeight="14.25" customHeight="1"/>
  <cols>
    <col min="1" max="1" width="10.26953125" customWidth="1"/>
    <col min="2" max="2" width="16.7265625" customWidth="1"/>
    <col min="3" max="3" width="32.81640625" customWidth="1"/>
    <col min="4" max="4" width="23.81640625" customWidth="1"/>
    <col min="5" max="5" width="11.1796875" customWidth="1"/>
    <col min="6" max="6" width="17.7265625" customWidth="1"/>
    <col min="7" max="7" width="9.81640625" customWidth="1"/>
    <col min="8" max="8" width="17.7265625" customWidth="1"/>
    <col min="9" max="13" width="20" customWidth="1"/>
    <col min="14" max="14" width="12.26953125" customWidth="1"/>
    <col min="15" max="15" width="12.7265625" customWidth="1"/>
    <col min="16" max="16" width="11.1796875" customWidth="1"/>
    <col min="17" max="21" width="19.81640625" customWidth="1"/>
    <col min="22" max="22" width="20" customWidth="1"/>
    <col min="23" max="23" width="19.8164062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B2" s="64"/>
      <c r="E2" s="2"/>
      <c r="F2" s="2"/>
      <c r="G2" s="2"/>
      <c r="H2" s="2"/>
      <c r="U2" s="64"/>
      <c r="W2" s="65" t="s">
        <v>249</v>
      </c>
    </row>
    <row r="3" spans="1:23" ht="46.5" customHeight="1">
      <c r="A3" s="147" t="str">
        <f>"2025"&amp;"年部门项目支出预算表"</f>
        <v>2025年部门项目支出预算表</v>
      </c>
      <c r="B3" s="147"/>
      <c r="C3" s="147"/>
      <c r="D3" s="147"/>
      <c r="E3" s="147"/>
      <c r="F3" s="147"/>
      <c r="G3" s="147"/>
      <c r="H3" s="147"/>
      <c r="I3" s="147"/>
      <c r="J3" s="147"/>
      <c r="K3" s="147"/>
      <c r="L3" s="147"/>
      <c r="M3" s="147"/>
      <c r="N3" s="147"/>
      <c r="O3" s="147"/>
      <c r="P3" s="147"/>
      <c r="Q3" s="147"/>
      <c r="R3" s="147"/>
      <c r="S3" s="147"/>
      <c r="T3" s="147"/>
      <c r="U3" s="147"/>
      <c r="V3" s="147"/>
      <c r="W3" s="147"/>
    </row>
    <row r="4" spans="1:23" ht="13.5" customHeight="1">
      <c r="A4" s="148" t="s">
        <v>1</v>
      </c>
      <c r="B4" s="149"/>
      <c r="C4" s="149"/>
      <c r="D4" s="149"/>
      <c r="E4" s="149"/>
      <c r="F4" s="149"/>
      <c r="G4" s="149"/>
      <c r="H4" s="149"/>
      <c r="I4" s="4"/>
      <c r="J4" s="4"/>
      <c r="K4" s="4"/>
      <c r="L4" s="4"/>
      <c r="M4" s="4"/>
      <c r="N4" s="4"/>
      <c r="O4" s="4"/>
      <c r="P4" s="4"/>
      <c r="Q4" s="4"/>
      <c r="U4" s="64"/>
      <c r="W4" s="56" t="s">
        <v>2</v>
      </c>
    </row>
    <row r="5" spans="1:23" ht="21.75" customHeight="1">
      <c r="A5" s="136" t="s">
        <v>250</v>
      </c>
      <c r="B5" s="158" t="s">
        <v>184</v>
      </c>
      <c r="C5" s="136" t="s">
        <v>185</v>
      </c>
      <c r="D5" s="136" t="s">
        <v>251</v>
      </c>
      <c r="E5" s="158" t="s">
        <v>186</v>
      </c>
      <c r="F5" s="158" t="s">
        <v>187</v>
      </c>
      <c r="G5" s="158" t="s">
        <v>252</v>
      </c>
      <c r="H5" s="158" t="s">
        <v>253</v>
      </c>
      <c r="I5" s="164" t="s">
        <v>56</v>
      </c>
      <c r="J5" s="154" t="s">
        <v>254</v>
      </c>
      <c r="K5" s="122"/>
      <c r="L5" s="122"/>
      <c r="M5" s="123"/>
      <c r="N5" s="154" t="s">
        <v>192</v>
      </c>
      <c r="O5" s="122"/>
      <c r="P5" s="123"/>
      <c r="Q5" s="158" t="s">
        <v>62</v>
      </c>
      <c r="R5" s="154" t="s">
        <v>63</v>
      </c>
      <c r="S5" s="122"/>
      <c r="T5" s="122"/>
      <c r="U5" s="122"/>
      <c r="V5" s="122"/>
      <c r="W5" s="123"/>
    </row>
    <row r="6" spans="1:23" ht="21.75" customHeight="1">
      <c r="A6" s="142"/>
      <c r="B6" s="143"/>
      <c r="C6" s="142"/>
      <c r="D6" s="142"/>
      <c r="E6" s="163"/>
      <c r="F6" s="163"/>
      <c r="G6" s="163"/>
      <c r="H6" s="163"/>
      <c r="I6" s="143"/>
      <c r="J6" s="160" t="s">
        <v>59</v>
      </c>
      <c r="K6" s="128"/>
      <c r="L6" s="158" t="s">
        <v>60</v>
      </c>
      <c r="M6" s="158" t="s">
        <v>61</v>
      </c>
      <c r="N6" s="158" t="s">
        <v>59</v>
      </c>
      <c r="O6" s="158" t="s">
        <v>60</v>
      </c>
      <c r="P6" s="158" t="s">
        <v>61</v>
      </c>
      <c r="Q6" s="163"/>
      <c r="R6" s="158" t="s">
        <v>58</v>
      </c>
      <c r="S6" s="158" t="s">
        <v>65</v>
      </c>
      <c r="T6" s="158" t="s">
        <v>198</v>
      </c>
      <c r="U6" s="158" t="s">
        <v>67</v>
      </c>
      <c r="V6" s="158" t="s">
        <v>68</v>
      </c>
      <c r="W6" s="158" t="s">
        <v>69</v>
      </c>
    </row>
    <row r="7" spans="1:23" ht="21" customHeight="1">
      <c r="A7" s="143"/>
      <c r="B7" s="143"/>
      <c r="C7" s="143"/>
      <c r="D7" s="143"/>
      <c r="E7" s="143"/>
      <c r="F7" s="143"/>
      <c r="G7" s="143"/>
      <c r="H7" s="143"/>
      <c r="I7" s="143"/>
      <c r="J7" s="161" t="s">
        <v>58</v>
      </c>
      <c r="K7" s="129"/>
      <c r="L7" s="143"/>
      <c r="M7" s="143"/>
      <c r="N7" s="143"/>
      <c r="O7" s="143"/>
      <c r="P7" s="143"/>
      <c r="Q7" s="143"/>
      <c r="R7" s="143"/>
      <c r="S7" s="143"/>
      <c r="T7" s="143"/>
      <c r="U7" s="143"/>
      <c r="V7" s="143"/>
      <c r="W7" s="143"/>
    </row>
    <row r="8" spans="1:23" ht="39.75" customHeight="1">
      <c r="A8" s="162"/>
      <c r="B8" s="127"/>
      <c r="C8" s="162"/>
      <c r="D8" s="162"/>
      <c r="E8" s="159"/>
      <c r="F8" s="159"/>
      <c r="G8" s="159"/>
      <c r="H8" s="159"/>
      <c r="I8" s="127"/>
      <c r="J8" s="32" t="s">
        <v>58</v>
      </c>
      <c r="K8" s="32" t="s">
        <v>255</v>
      </c>
      <c r="L8" s="159"/>
      <c r="M8" s="159"/>
      <c r="N8" s="159"/>
      <c r="O8" s="159"/>
      <c r="P8" s="159"/>
      <c r="Q8" s="159"/>
      <c r="R8" s="159"/>
      <c r="S8" s="159"/>
      <c r="T8" s="159"/>
      <c r="U8" s="127"/>
      <c r="V8" s="159"/>
      <c r="W8" s="159"/>
    </row>
    <row r="9" spans="1:23" ht="15" customHeight="1">
      <c r="A9" s="10">
        <v>1</v>
      </c>
      <c r="B9" s="10">
        <v>2</v>
      </c>
      <c r="C9" s="10">
        <v>3</v>
      </c>
      <c r="D9" s="10">
        <v>4</v>
      </c>
      <c r="E9" s="10">
        <v>5</v>
      </c>
      <c r="F9" s="10">
        <v>6</v>
      </c>
      <c r="G9" s="10">
        <v>7</v>
      </c>
      <c r="H9" s="10">
        <v>8</v>
      </c>
      <c r="I9" s="10">
        <v>9</v>
      </c>
      <c r="J9" s="10">
        <v>10</v>
      </c>
      <c r="K9" s="10">
        <v>11</v>
      </c>
      <c r="L9" s="18">
        <v>12</v>
      </c>
      <c r="M9" s="18">
        <v>13</v>
      </c>
      <c r="N9" s="18">
        <v>14</v>
      </c>
      <c r="O9" s="18">
        <v>15</v>
      </c>
      <c r="P9" s="18">
        <v>16</v>
      </c>
      <c r="Q9" s="18">
        <v>17</v>
      </c>
      <c r="R9" s="18">
        <v>18</v>
      </c>
      <c r="S9" s="18">
        <v>19</v>
      </c>
      <c r="T9" s="18">
        <v>20</v>
      </c>
      <c r="U9" s="10">
        <v>21</v>
      </c>
      <c r="V9" s="18">
        <v>22</v>
      </c>
      <c r="W9" s="10">
        <v>23</v>
      </c>
    </row>
    <row r="10" spans="1:23" ht="21.75" customHeight="1">
      <c r="A10" s="34" t="s">
        <v>256</v>
      </c>
      <c r="B10" s="81" t="s">
        <v>257</v>
      </c>
      <c r="C10" s="34" t="s">
        <v>258</v>
      </c>
      <c r="D10" s="34" t="s">
        <v>71</v>
      </c>
      <c r="E10" s="34" t="s">
        <v>102</v>
      </c>
      <c r="F10" s="34" t="s">
        <v>171</v>
      </c>
      <c r="G10" s="34" t="s">
        <v>222</v>
      </c>
      <c r="H10" s="34" t="s">
        <v>223</v>
      </c>
      <c r="I10" s="41">
        <v>823000</v>
      </c>
      <c r="J10" s="41">
        <v>823000</v>
      </c>
      <c r="K10" s="41">
        <v>823000</v>
      </c>
      <c r="L10" s="41"/>
      <c r="M10" s="41"/>
      <c r="N10" s="41"/>
      <c r="O10" s="41"/>
      <c r="P10" s="41"/>
      <c r="Q10" s="41"/>
      <c r="R10" s="41"/>
      <c r="S10" s="41"/>
      <c r="T10" s="41"/>
      <c r="U10" s="41"/>
      <c r="V10" s="41"/>
      <c r="W10" s="41"/>
    </row>
    <row r="11" spans="1:23" ht="21.75" customHeight="1">
      <c r="A11" s="34" t="s">
        <v>259</v>
      </c>
      <c r="B11" s="81" t="s">
        <v>260</v>
      </c>
      <c r="C11" s="34" t="s">
        <v>261</v>
      </c>
      <c r="D11" s="34" t="s">
        <v>71</v>
      </c>
      <c r="E11" s="34" t="s">
        <v>106</v>
      </c>
      <c r="F11" s="34" t="s">
        <v>107</v>
      </c>
      <c r="G11" s="34" t="s">
        <v>262</v>
      </c>
      <c r="H11" s="34" t="s">
        <v>263</v>
      </c>
      <c r="I11" s="41">
        <v>176400</v>
      </c>
      <c r="J11" s="41">
        <v>176400</v>
      </c>
      <c r="K11" s="41">
        <v>176400</v>
      </c>
      <c r="L11" s="41"/>
      <c r="M11" s="41"/>
      <c r="N11" s="41"/>
      <c r="O11" s="41"/>
      <c r="P11" s="41"/>
      <c r="Q11" s="41"/>
      <c r="R11" s="41"/>
      <c r="S11" s="41"/>
      <c r="T11" s="41"/>
      <c r="U11" s="41"/>
      <c r="V11" s="41"/>
      <c r="W11" s="41"/>
    </row>
    <row r="12" spans="1:23" ht="21.75" customHeight="1">
      <c r="A12" s="34" t="s">
        <v>264</v>
      </c>
      <c r="B12" s="81" t="s">
        <v>265</v>
      </c>
      <c r="C12" s="34" t="s">
        <v>266</v>
      </c>
      <c r="D12" s="34" t="s">
        <v>71</v>
      </c>
      <c r="E12" s="34" t="s">
        <v>102</v>
      </c>
      <c r="F12" s="34" t="s">
        <v>171</v>
      </c>
      <c r="G12" s="34" t="s">
        <v>267</v>
      </c>
      <c r="H12" s="34" t="s">
        <v>268</v>
      </c>
      <c r="I12" s="41">
        <v>576</v>
      </c>
      <c r="J12" s="41">
        <v>576</v>
      </c>
      <c r="K12" s="41">
        <v>576</v>
      </c>
      <c r="L12" s="41"/>
      <c r="M12" s="41"/>
      <c r="N12" s="41"/>
      <c r="O12" s="41"/>
      <c r="P12" s="41"/>
      <c r="Q12" s="41"/>
      <c r="R12" s="41"/>
      <c r="S12" s="41"/>
      <c r="T12" s="41"/>
      <c r="U12" s="41"/>
      <c r="V12" s="41"/>
      <c r="W12" s="41"/>
    </row>
    <row r="13" spans="1:23" ht="21.75" customHeight="1">
      <c r="A13" s="34" t="s">
        <v>259</v>
      </c>
      <c r="B13" s="82" t="s">
        <v>269</v>
      </c>
      <c r="C13" s="34" t="s">
        <v>270</v>
      </c>
      <c r="D13" s="34" t="s">
        <v>71</v>
      </c>
      <c r="E13" s="34" t="s">
        <v>106</v>
      </c>
      <c r="F13" s="34" t="s">
        <v>107</v>
      </c>
      <c r="G13" s="34" t="s">
        <v>271</v>
      </c>
      <c r="H13" s="34" t="s">
        <v>272</v>
      </c>
      <c r="I13" s="41">
        <v>300000</v>
      </c>
      <c r="J13" s="41">
        <v>300000</v>
      </c>
      <c r="K13" s="41">
        <v>300000</v>
      </c>
      <c r="L13" s="41"/>
      <c r="M13" s="41"/>
      <c r="N13" s="41"/>
      <c r="O13" s="41"/>
      <c r="P13" s="41"/>
      <c r="Q13" s="41"/>
      <c r="R13" s="41"/>
      <c r="S13" s="41"/>
      <c r="T13" s="41"/>
      <c r="U13" s="41"/>
      <c r="V13" s="41"/>
      <c r="W13" s="41"/>
    </row>
    <row r="14" spans="1:23" ht="18.75" customHeight="1">
      <c r="A14" s="138" t="s">
        <v>172</v>
      </c>
      <c r="B14" s="139"/>
      <c r="C14" s="139"/>
      <c r="D14" s="139"/>
      <c r="E14" s="139"/>
      <c r="F14" s="139"/>
      <c r="G14" s="139"/>
      <c r="H14" s="107"/>
      <c r="I14" s="41">
        <v>1299976</v>
      </c>
      <c r="J14" s="41">
        <v>1299976</v>
      </c>
      <c r="K14" s="41">
        <v>1299976</v>
      </c>
      <c r="L14" s="41"/>
      <c r="M14" s="41"/>
      <c r="N14" s="41"/>
      <c r="O14" s="41"/>
      <c r="P14" s="41"/>
      <c r="Q14" s="41"/>
      <c r="R14" s="41"/>
      <c r="S14" s="41"/>
      <c r="T14" s="41"/>
      <c r="U14" s="41"/>
      <c r="V14" s="41"/>
      <c r="W14" s="41"/>
    </row>
  </sheetData>
  <mergeCells count="2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 ref="V6:V8"/>
    <mergeCell ref="W6:W8"/>
    <mergeCell ref="J6:K7"/>
    <mergeCell ref="A14:H14"/>
    <mergeCell ref="A5:A8"/>
    <mergeCell ref="B5:B8"/>
    <mergeCell ref="C5:C8"/>
    <mergeCell ref="D5:D8"/>
    <mergeCell ref="E5:E8"/>
    <mergeCell ref="F5:F8"/>
    <mergeCell ref="G5:G8"/>
    <mergeCell ref="H5:H8"/>
  </mergeCells>
  <phoneticPr fontId="18" type="noConversion"/>
  <printOptions horizontalCentered="1"/>
  <pageMargins left="0.37" right="0.37" top="0.56000000000000005" bottom="0.56000000000000005" header="0.48" footer="0.48"/>
  <pageSetup paperSize="9" scale="33"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Right="0"/>
    <pageSetUpPr fitToPage="1"/>
  </sheetPr>
  <dimension ref="A1:J37"/>
  <sheetViews>
    <sheetView showZeros="0" topLeftCell="C1" workbookViewId="0">
      <pane ySplit="1" topLeftCell="A2" activePane="bottomLeft" state="frozen"/>
      <selection pane="bottomLeft" activeCell="N18" sqref="N18"/>
    </sheetView>
  </sheetViews>
  <sheetFormatPr defaultColWidth="9.1796875" defaultRowHeight="12" customHeight="1"/>
  <cols>
    <col min="1" max="1" width="34.26953125" customWidth="1"/>
    <col min="2" max="2" width="29" customWidth="1"/>
    <col min="3" max="5" width="23.54296875" customWidth="1"/>
    <col min="6" max="6" width="11.26953125" customWidth="1"/>
    <col min="7" max="7" width="25.1796875" customWidth="1"/>
    <col min="8" max="8" width="15.54296875" customWidth="1"/>
    <col min="9" max="9" width="13.453125" customWidth="1"/>
    <col min="10" max="10" width="29.90625" customWidth="1"/>
  </cols>
  <sheetData>
    <row r="1" spans="1:10" ht="12" customHeight="1">
      <c r="A1" s="1"/>
      <c r="B1" s="1"/>
      <c r="C1" s="1"/>
      <c r="D1" s="1"/>
      <c r="E1" s="1"/>
      <c r="F1" s="1"/>
      <c r="G1" s="1"/>
      <c r="H1" s="1"/>
      <c r="I1" s="1"/>
      <c r="J1" s="1"/>
    </row>
    <row r="2" spans="1:10" ht="18" customHeight="1">
      <c r="J2" s="3" t="s">
        <v>273</v>
      </c>
    </row>
    <row r="3" spans="1:10" ht="39.75" customHeight="1">
      <c r="A3" s="167" t="str">
        <f>"2025"&amp;"年部门项目支出绩效目标表"</f>
        <v>2025年部门项目支出绩效目标表</v>
      </c>
      <c r="B3" s="147"/>
      <c r="C3" s="147"/>
      <c r="D3" s="147"/>
      <c r="E3" s="147"/>
      <c r="F3" s="146"/>
      <c r="G3" s="147"/>
      <c r="H3" s="146"/>
      <c r="I3" s="146"/>
      <c r="J3" s="147"/>
    </row>
    <row r="4" spans="1:10" ht="17.25" customHeight="1">
      <c r="A4" s="148" t="s">
        <v>1</v>
      </c>
      <c r="B4" s="84"/>
      <c r="C4" s="84"/>
      <c r="D4" s="84"/>
      <c r="E4" s="84"/>
      <c r="F4" s="84"/>
      <c r="G4" s="84"/>
      <c r="H4" s="84"/>
    </row>
    <row r="5" spans="1:10" ht="44.25" customHeight="1">
      <c r="A5" s="32" t="s">
        <v>185</v>
      </c>
      <c r="B5" s="32" t="s">
        <v>274</v>
      </c>
      <c r="C5" s="32" t="s">
        <v>275</v>
      </c>
      <c r="D5" s="32" t="s">
        <v>276</v>
      </c>
      <c r="E5" s="32" t="s">
        <v>277</v>
      </c>
      <c r="F5" s="33" t="s">
        <v>278</v>
      </c>
      <c r="G5" s="32" t="s">
        <v>279</v>
      </c>
      <c r="H5" s="33" t="s">
        <v>280</v>
      </c>
      <c r="I5" s="33" t="s">
        <v>281</v>
      </c>
      <c r="J5" s="32" t="s">
        <v>282</v>
      </c>
    </row>
    <row r="6" spans="1:10" ht="18.75" customHeight="1">
      <c r="A6" s="62">
        <v>1</v>
      </c>
      <c r="B6" s="62">
        <v>2</v>
      </c>
      <c r="C6" s="62">
        <v>3</v>
      </c>
      <c r="D6" s="62">
        <v>4</v>
      </c>
      <c r="E6" s="62">
        <v>5</v>
      </c>
      <c r="F6" s="18">
        <v>6</v>
      </c>
      <c r="G6" s="62">
        <v>7</v>
      </c>
      <c r="H6" s="18">
        <v>8</v>
      </c>
      <c r="I6" s="18">
        <v>9</v>
      </c>
      <c r="J6" s="62">
        <v>10</v>
      </c>
    </row>
    <row r="7" spans="1:10" ht="50" customHeight="1">
      <c r="A7" s="165" t="s">
        <v>266</v>
      </c>
      <c r="B7" s="166" t="s">
        <v>283</v>
      </c>
      <c r="C7" s="63" t="s">
        <v>284</v>
      </c>
      <c r="D7" s="63" t="s">
        <v>285</v>
      </c>
      <c r="E7" s="63" t="s">
        <v>286</v>
      </c>
      <c r="F7" s="63" t="s">
        <v>287</v>
      </c>
      <c r="G7" s="63" t="s">
        <v>97</v>
      </c>
      <c r="H7" s="63" t="s">
        <v>288</v>
      </c>
      <c r="I7" s="63" t="s">
        <v>289</v>
      </c>
      <c r="J7" s="63" t="s">
        <v>290</v>
      </c>
    </row>
    <row r="8" spans="1:10" ht="50" customHeight="1">
      <c r="A8" s="165" t="s">
        <v>266</v>
      </c>
      <c r="B8" s="166" t="s">
        <v>283</v>
      </c>
      <c r="C8" s="63" t="s">
        <v>284</v>
      </c>
      <c r="D8" s="63" t="s">
        <v>291</v>
      </c>
      <c r="E8" s="63" t="s">
        <v>292</v>
      </c>
      <c r="F8" s="63" t="s">
        <v>293</v>
      </c>
      <c r="G8" s="63" t="s">
        <v>294</v>
      </c>
      <c r="H8" s="63" t="s">
        <v>295</v>
      </c>
      <c r="I8" s="63" t="s">
        <v>289</v>
      </c>
      <c r="J8" s="63" t="s">
        <v>292</v>
      </c>
    </row>
    <row r="9" spans="1:10" ht="50" customHeight="1">
      <c r="A9" s="165" t="s">
        <v>266</v>
      </c>
      <c r="B9" s="166" t="s">
        <v>283</v>
      </c>
      <c r="C9" s="63" t="s">
        <v>284</v>
      </c>
      <c r="D9" s="63" t="s">
        <v>296</v>
      </c>
      <c r="E9" s="63" t="s">
        <v>297</v>
      </c>
      <c r="F9" s="63" t="s">
        <v>287</v>
      </c>
      <c r="G9" s="63" t="s">
        <v>298</v>
      </c>
      <c r="H9" s="63" t="s">
        <v>299</v>
      </c>
      <c r="I9" s="63" t="s">
        <v>289</v>
      </c>
      <c r="J9" s="63" t="s">
        <v>297</v>
      </c>
    </row>
    <row r="10" spans="1:10" ht="50" customHeight="1">
      <c r="A10" s="165" t="s">
        <v>266</v>
      </c>
      <c r="B10" s="166" t="s">
        <v>283</v>
      </c>
      <c r="C10" s="63" t="s">
        <v>284</v>
      </c>
      <c r="D10" s="63" t="s">
        <v>285</v>
      </c>
      <c r="E10" s="63" t="s">
        <v>300</v>
      </c>
      <c r="F10" s="63" t="s">
        <v>293</v>
      </c>
      <c r="G10" s="63" t="s">
        <v>301</v>
      </c>
      <c r="H10" s="63" t="s">
        <v>302</v>
      </c>
      <c r="I10" s="63" t="s">
        <v>289</v>
      </c>
      <c r="J10" s="63" t="s">
        <v>303</v>
      </c>
    </row>
    <row r="11" spans="1:10" ht="50" customHeight="1">
      <c r="A11" s="165" t="s">
        <v>266</v>
      </c>
      <c r="B11" s="166" t="s">
        <v>283</v>
      </c>
      <c r="C11" s="63" t="s">
        <v>304</v>
      </c>
      <c r="D11" s="63" t="s">
        <v>305</v>
      </c>
      <c r="E11" s="63" t="s">
        <v>306</v>
      </c>
      <c r="F11" s="63" t="s">
        <v>307</v>
      </c>
      <c r="G11" s="63" t="s">
        <v>308</v>
      </c>
      <c r="H11" s="63" t="s">
        <v>295</v>
      </c>
      <c r="I11" s="63" t="s">
        <v>289</v>
      </c>
      <c r="J11" s="63" t="s">
        <v>309</v>
      </c>
    </row>
    <row r="12" spans="1:10" ht="50" customHeight="1">
      <c r="A12" s="165" t="s">
        <v>266</v>
      </c>
      <c r="B12" s="166" t="s">
        <v>283</v>
      </c>
      <c r="C12" s="63" t="s">
        <v>310</v>
      </c>
      <c r="D12" s="63" t="s">
        <v>311</v>
      </c>
      <c r="E12" s="63" t="s">
        <v>312</v>
      </c>
      <c r="F12" s="63" t="s">
        <v>307</v>
      </c>
      <c r="G12" s="63" t="s">
        <v>308</v>
      </c>
      <c r="H12" s="63" t="s">
        <v>295</v>
      </c>
      <c r="I12" s="63" t="s">
        <v>289</v>
      </c>
      <c r="J12" s="63" t="s">
        <v>313</v>
      </c>
    </row>
    <row r="13" spans="1:10" ht="50" customHeight="1">
      <c r="A13" s="165" t="s">
        <v>261</v>
      </c>
      <c r="B13" s="166" t="s">
        <v>314</v>
      </c>
      <c r="C13" s="63" t="s">
        <v>284</v>
      </c>
      <c r="D13" s="63" t="s">
        <v>285</v>
      </c>
      <c r="E13" s="63" t="s">
        <v>315</v>
      </c>
      <c r="F13" s="63" t="s">
        <v>293</v>
      </c>
      <c r="G13" s="63" t="s">
        <v>294</v>
      </c>
      <c r="H13" s="63" t="s">
        <v>295</v>
      </c>
      <c r="I13" s="63" t="s">
        <v>289</v>
      </c>
      <c r="J13" s="63" t="s">
        <v>316</v>
      </c>
    </row>
    <row r="14" spans="1:10" ht="50" customHeight="1">
      <c r="A14" s="165" t="s">
        <v>261</v>
      </c>
      <c r="B14" s="166" t="s">
        <v>314</v>
      </c>
      <c r="C14" s="63" t="s">
        <v>284</v>
      </c>
      <c r="D14" s="63" t="s">
        <v>291</v>
      </c>
      <c r="E14" s="63" t="s">
        <v>317</v>
      </c>
      <c r="F14" s="63" t="s">
        <v>293</v>
      </c>
      <c r="G14" s="63" t="s">
        <v>294</v>
      </c>
      <c r="H14" s="63" t="s">
        <v>295</v>
      </c>
      <c r="I14" s="63" t="s">
        <v>289</v>
      </c>
      <c r="J14" s="63" t="s">
        <v>318</v>
      </c>
    </row>
    <row r="15" spans="1:10" ht="50" customHeight="1">
      <c r="A15" s="165" t="s">
        <v>261</v>
      </c>
      <c r="B15" s="166" t="s">
        <v>314</v>
      </c>
      <c r="C15" s="63" t="s">
        <v>284</v>
      </c>
      <c r="D15" s="63" t="s">
        <v>291</v>
      </c>
      <c r="E15" s="63" t="s">
        <v>319</v>
      </c>
      <c r="F15" s="63" t="s">
        <v>307</v>
      </c>
      <c r="G15" s="63" t="s">
        <v>294</v>
      </c>
      <c r="H15" s="63" t="s">
        <v>295</v>
      </c>
      <c r="I15" s="63" t="s">
        <v>289</v>
      </c>
      <c r="J15" s="63" t="s">
        <v>320</v>
      </c>
    </row>
    <row r="16" spans="1:10" ht="50" customHeight="1">
      <c r="A16" s="165" t="s">
        <v>261</v>
      </c>
      <c r="B16" s="166" t="s">
        <v>314</v>
      </c>
      <c r="C16" s="63" t="s">
        <v>284</v>
      </c>
      <c r="D16" s="63" t="s">
        <v>296</v>
      </c>
      <c r="E16" s="63" t="s">
        <v>321</v>
      </c>
      <c r="F16" s="63" t="s">
        <v>293</v>
      </c>
      <c r="G16" s="63" t="s">
        <v>294</v>
      </c>
      <c r="H16" s="63" t="s">
        <v>295</v>
      </c>
      <c r="I16" s="63" t="s">
        <v>289</v>
      </c>
      <c r="J16" s="63" t="s">
        <v>322</v>
      </c>
    </row>
    <row r="17" spans="1:10" ht="50" customHeight="1">
      <c r="A17" s="165" t="s">
        <v>261</v>
      </c>
      <c r="B17" s="166" t="s">
        <v>314</v>
      </c>
      <c r="C17" s="63" t="s">
        <v>284</v>
      </c>
      <c r="D17" s="63" t="s">
        <v>323</v>
      </c>
      <c r="E17" s="63" t="s">
        <v>300</v>
      </c>
      <c r="F17" s="63" t="s">
        <v>324</v>
      </c>
      <c r="G17" s="63" t="s">
        <v>325</v>
      </c>
      <c r="H17" s="63"/>
      <c r="I17" s="63" t="s">
        <v>326</v>
      </c>
      <c r="J17" s="63" t="s">
        <v>327</v>
      </c>
    </row>
    <row r="18" spans="1:10" ht="50" customHeight="1">
      <c r="A18" s="165" t="s">
        <v>261</v>
      </c>
      <c r="B18" s="166" t="s">
        <v>314</v>
      </c>
      <c r="C18" s="63" t="s">
        <v>304</v>
      </c>
      <c r="D18" s="63" t="s">
        <v>328</v>
      </c>
      <c r="E18" s="63" t="s">
        <v>329</v>
      </c>
      <c r="F18" s="63" t="s">
        <v>293</v>
      </c>
      <c r="G18" s="63" t="s">
        <v>294</v>
      </c>
      <c r="H18" s="63" t="s">
        <v>295</v>
      </c>
      <c r="I18" s="63" t="s">
        <v>289</v>
      </c>
      <c r="J18" s="63" t="s">
        <v>330</v>
      </c>
    </row>
    <row r="19" spans="1:10" ht="50" customHeight="1">
      <c r="A19" s="165" t="s">
        <v>261</v>
      </c>
      <c r="B19" s="166" t="s">
        <v>314</v>
      </c>
      <c r="C19" s="63" t="s">
        <v>304</v>
      </c>
      <c r="D19" s="63" t="s">
        <v>305</v>
      </c>
      <c r="E19" s="63" t="s">
        <v>306</v>
      </c>
      <c r="F19" s="63" t="s">
        <v>307</v>
      </c>
      <c r="G19" s="63" t="s">
        <v>308</v>
      </c>
      <c r="H19" s="63" t="s">
        <v>295</v>
      </c>
      <c r="I19" s="63" t="s">
        <v>289</v>
      </c>
      <c r="J19" s="63" t="s">
        <v>309</v>
      </c>
    </row>
    <row r="20" spans="1:10" ht="50" customHeight="1">
      <c r="A20" s="165" t="s">
        <v>261</v>
      </c>
      <c r="B20" s="166" t="s">
        <v>314</v>
      </c>
      <c r="C20" s="63" t="s">
        <v>310</v>
      </c>
      <c r="D20" s="63" t="s">
        <v>311</v>
      </c>
      <c r="E20" s="63" t="s">
        <v>312</v>
      </c>
      <c r="F20" s="63" t="s">
        <v>307</v>
      </c>
      <c r="G20" s="63" t="s">
        <v>308</v>
      </c>
      <c r="H20" s="63" t="s">
        <v>295</v>
      </c>
      <c r="I20" s="63" t="s">
        <v>289</v>
      </c>
      <c r="J20" s="63" t="s">
        <v>313</v>
      </c>
    </row>
    <row r="21" spans="1:10" ht="50" customHeight="1">
      <c r="A21" s="165" t="s">
        <v>258</v>
      </c>
      <c r="B21" s="166" t="s">
        <v>331</v>
      </c>
      <c r="C21" s="63" t="s">
        <v>284</v>
      </c>
      <c r="D21" s="63" t="s">
        <v>285</v>
      </c>
      <c r="E21" s="63" t="s">
        <v>332</v>
      </c>
      <c r="F21" s="63" t="s">
        <v>307</v>
      </c>
      <c r="G21" s="63" t="s">
        <v>92</v>
      </c>
      <c r="H21" s="63" t="s">
        <v>333</v>
      </c>
      <c r="I21" s="63" t="s">
        <v>289</v>
      </c>
      <c r="J21" s="63" t="s">
        <v>334</v>
      </c>
    </row>
    <row r="22" spans="1:10" ht="50" customHeight="1">
      <c r="A22" s="165" t="s">
        <v>258</v>
      </c>
      <c r="B22" s="166" t="s">
        <v>331</v>
      </c>
      <c r="C22" s="63" t="s">
        <v>284</v>
      </c>
      <c r="D22" s="63" t="s">
        <v>285</v>
      </c>
      <c r="E22" s="63" t="s">
        <v>335</v>
      </c>
      <c r="F22" s="63" t="s">
        <v>307</v>
      </c>
      <c r="G22" s="63" t="s">
        <v>336</v>
      </c>
      <c r="H22" s="63" t="s">
        <v>333</v>
      </c>
      <c r="I22" s="63" t="s">
        <v>289</v>
      </c>
      <c r="J22" s="63" t="s">
        <v>337</v>
      </c>
    </row>
    <row r="23" spans="1:10" ht="50" customHeight="1">
      <c r="A23" s="165" t="s">
        <v>258</v>
      </c>
      <c r="B23" s="166" t="s">
        <v>331</v>
      </c>
      <c r="C23" s="63" t="s">
        <v>284</v>
      </c>
      <c r="D23" s="63" t="s">
        <v>291</v>
      </c>
      <c r="E23" s="63" t="s">
        <v>338</v>
      </c>
      <c r="F23" s="63" t="s">
        <v>293</v>
      </c>
      <c r="G23" s="63" t="s">
        <v>294</v>
      </c>
      <c r="H23" s="63" t="s">
        <v>295</v>
      </c>
      <c r="I23" s="63" t="s">
        <v>289</v>
      </c>
      <c r="J23" s="63" t="s">
        <v>339</v>
      </c>
    </row>
    <row r="24" spans="1:10" ht="50" customHeight="1">
      <c r="A24" s="165" t="s">
        <v>258</v>
      </c>
      <c r="B24" s="166" t="s">
        <v>331</v>
      </c>
      <c r="C24" s="63" t="s">
        <v>284</v>
      </c>
      <c r="D24" s="63" t="s">
        <v>291</v>
      </c>
      <c r="E24" s="63" t="s">
        <v>340</v>
      </c>
      <c r="F24" s="63" t="s">
        <v>307</v>
      </c>
      <c r="G24" s="63" t="s">
        <v>308</v>
      </c>
      <c r="H24" s="63" t="s">
        <v>295</v>
      </c>
      <c r="I24" s="63" t="s">
        <v>289</v>
      </c>
      <c r="J24" s="63" t="s">
        <v>341</v>
      </c>
    </row>
    <row r="25" spans="1:10" ht="50" customHeight="1">
      <c r="A25" s="165" t="s">
        <v>258</v>
      </c>
      <c r="B25" s="166" t="s">
        <v>331</v>
      </c>
      <c r="C25" s="63" t="s">
        <v>284</v>
      </c>
      <c r="D25" s="63" t="s">
        <v>291</v>
      </c>
      <c r="E25" s="63" t="s">
        <v>342</v>
      </c>
      <c r="F25" s="63" t="s">
        <v>307</v>
      </c>
      <c r="G25" s="63" t="s">
        <v>308</v>
      </c>
      <c r="H25" s="63" t="s">
        <v>295</v>
      </c>
      <c r="I25" s="63" t="s">
        <v>289</v>
      </c>
      <c r="J25" s="63" t="s">
        <v>343</v>
      </c>
    </row>
    <row r="26" spans="1:10" ht="50" customHeight="1">
      <c r="A26" s="165" t="s">
        <v>258</v>
      </c>
      <c r="B26" s="166" t="s">
        <v>331</v>
      </c>
      <c r="C26" s="63" t="s">
        <v>284</v>
      </c>
      <c r="D26" s="63" t="s">
        <v>296</v>
      </c>
      <c r="E26" s="63" t="s">
        <v>297</v>
      </c>
      <c r="F26" s="63" t="s">
        <v>307</v>
      </c>
      <c r="G26" s="63" t="s">
        <v>83</v>
      </c>
      <c r="H26" s="63" t="s">
        <v>299</v>
      </c>
      <c r="I26" s="63" t="s">
        <v>289</v>
      </c>
      <c r="J26" s="63" t="s">
        <v>344</v>
      </c>
    </row>
    <row r="27" spans="1:10" ht="50" customHeight="1">
      <c r="A27" s="165" t="s">
        <v>258</v>
      </c>
      <c r="B27" s="166" t="s">
        <v>331</v>
      </c>
      <c r="C27" s="63" t="s">
        <v>304</v>
      </c>
      <c r="D27" s="63" t="s">
        <v>305</v>
      </c>
      <c r="E27" s="63" t="s">
        <v>345</v>
      </c>
      <c r="F27" s="63" t="s">
        <v>287</v>
      </c>
      <c r="G27" s="63" t="s">
        <v>83</v>
      </c>
      <c r="H27" s="63" t="s">
        <v>299</v>
      </c>
      <c r="I27" s="63" t="s">
        <v>289</v>
      </c>
      <c r="J27" s="63" t="s">
        <v>346</v>
      </c>
    </row>
    <row r="28" spans="1:10" ht="50" customHeight="1">
      <c r="A28" s="165" t="s">
        <v>258</v>
      </c>
      <c r="B28" s="166" t="s">
        <v>331</v>
      </c>
      <c r="C28" s="63" t="s">
        <v>304</v>
      </c>
      <c r="D28" s="63" t="s">
        <v>347</v>
      </c>
      <c r="E28" s="63" t="s">
        <v>348</v>
      </c>
      <c r="F28" s="63" t="s">
        <v>293</v>
      </c>
      <c r="G28" s="63" t="s">
        <v>294</v>
      </c>
      <c r="H28" s="63" t="s">
        <v>295</v>
      </c>
      <c r="I28" s="63" t="s">
        <v>289</v>
      </c>
      <c r="J28" s="63" t="s">
        <v>349</v>
      </c>
    </row>
    <row r="29" spans="1:10" ht="50" customHeight="1">
      <c r="A29" s="165" t="s">
        <v>258</v>
      </c>
      <c r="B29" s="166" t="s">
        <v>331</v>
      </c>
      <c r="C29" s="63" t="s">
        <v>310</v>
      </c>
      <c r="D29" s="63" t="s">
        <v>311</v>
      </c>
      <c r="E29" s="63" t="s">
        <v>350</v>
      </c>
      <c r="F29" s="63" t="s">
        <v>307</v>
      </c>
      <c r="G29" s="63" t="s">
        <v>308</v>
      </c>
      <c r="H29" s="63" t="s">
        <v>295</v>
      </c>
      <c r="I29" s="63" t="s">
        <v>289</v>
      </c>
      <c r="J29" s="63" t="s">
        <v>351</v>
      </c>
    </row>
    <row r="30" spans="1:10" ht="50" customHeight="1">
      <c r="A30" s="165" t="s">
        <v>270</v>
      </c>
      <c r="B30" s="166" t="s">
        <v>352</v>
      </c>
      <c r="C30" s="63" t="s">
        <v>284</v>
      </c>
      <c r="D30" s="63" t="s">
        <v>285</v>
      </c>
      <c r="E30" s="63" t="s">
        <v>353</v>
      </c>
      <c r="F30" s="63" t="s">
        <v>293</v>
      </c>
      <c r="G30" s="63" t="s">
        <v>294</v>
      </c>
      <c r="H30" s="63" t="s">
        <v>295</v>
      </c>
      <c r="I30" s="63" t="s">
        <v>289</v>
      </c>
      <c r="J30" s="63" t="s">
        <v>354</v>
      </c>
    </row>
    <row r="31" spans="1:10" ht="50" customHeight="1">
      <c r="A31" s="165" t="s">
        <v>270</v>
      </c>
      <c r="B31" s="166" t="s">
        <v>352</v>
      </c>
      <c r="C31" s="63" t="s">
        <v>284</v>
      </c>
      <c r="D31" s="63" t="s">
        <v>291</v>
      </c>
      <c r="E31" s="63" t="s">
        <v>355</v>
      </c>
      <c r="F31" s="63" t="s">
        <v>293</v>
      </c>
      <c r="G31" s="63" t="s">
        <v>298</v>
      </c>
      <c r="H31" s="63" t="s">
        <v>295</v>
      </c>
      <c r="I31" s="63" t="s">
        <v>289</v>
      </c>
      <c r="J31" s="63" t="s">
        <v>356</v>
      </c>
    </row>
    <row r="32" spans="1:10" ht="50" customHeight="1">
      <c r="A32" s="165" t="s">
        <v>270</v>
      </c>
      <c r="B32" s="166" t="s">
        <v>352</v>
      </c>
      <c r="C32" s="63" t="s">
        <v>284</v>
      </c>
      <c r="D32" s="63" t="s">
        <v>296</v>
      </c>
      <c r="E32" s="63" t="s">
        <v>357</v>
      </c>
      <c r="F32" s="63" t="s">
        <v>293</v>
      </c>
      <c r="G32" s="63" t="s">
        <v>294</v>
      </c>
      <c r="H32" s="63" t="s">
        <v>295</v>
      </c>
      <c r="I32" s="63" t="s">
        <v>289</v>
      </c>
      <c r="J32" s="63" t="s">
        <v>358</v>
      </c>
    </row>
    <row r="33" spans="1:10" ht="50" customHeight="1">
      <c r="A33" s="165" t="s">
        <v>270</v>
      </c>
      <c r="B33" s="166" t="s">
        <v>352</v>
      </c>
      <c r="C33" s="63" t="s">
        <v>284</v>
      </c>
      <c r="D33" s="63" t="s">
        <v>323</v>
      </c>
      <c r="E33" s="63" t="s">
        <v>300</v>
      </c>
      <c r="F33" s="63" t="s">
        <v>324</v>
      </c>
      <c r="G33" s="63" t="s">
        <v>359</v>
      </c>
      <c r="H33" s="63" t="s">
        <v>295</v>
      </c>
      <c r="I33" s="63" t="s">
        <v>326</v>
      </c>
      <c r="J33" s="63" t="s">
        <v>360</v>
      </c>
    </row>
    <row r="34" spans="1:10" ht="50" customHeight="1">
      <c r="A34" s="165" t="s">
        <v>270</v>
      </c>
      <c r="B34" s="166" t="s">
        <v>352</v>
      </c>
      <c r="C34" s="63" t="s">
        <v>304</v>
      </c>
      <c r="D34" s="63" t="s">
        <v>328</v>
      </c>
      <c r="E34" s="63" t="s">
        <v>361</v>
      </c>
      <c r="F34" s="63" t="s">
        <v>362</v>
      </c>
      <c r="G34" s="63" t="s">
        <v>363</v>
      </c>
      <c r="H34" s="63" t="s">
        <v>295</v>
      </c>
      <c r="I34" s="63" t="s">
        <v>326</v>
      </c>
      <c r="J34" s="63" t="s">
        <v>364</v>
      </c>
    </row>
    <row r="35" spans="1:10" ht="50" customHeight="1">
      <c r="A35" s="165" t="s">
        <v>270</v>
      </c>
      <c r="B35" s="166" t="s">
        <v>352</v>
      </c>
      <c r="C35" s="63" t="s">
        <v>304</v>
      </c>
      <c r="D35" s="63" t="s">
        <v>305</v>
      </c>
      <c r="E35" s="63" t="s">
        <v>365</v>
      </c>
      <c r="F35" s="63" t="s">
        <v>307</v>
      </c>
      <c r="G35" s="63" t="s">
        <v>363</v>
      </c>
      <c r="H35" s="63" t="s">
        <v>295</v>
      </c>
      <c r="I35" s="63" t="s">
        <v>326</v>
      </c>
      <c r="J35" s="63" t="s">
        <v>366</v>
      </c>
    </row>
    <row r="36" spans="1:10" ht="50" customHeight="1">
      <c r="A36" s="165" t="s">
        <v>270</v>
      </c>
      <c r="B36" s="166" t="s">
        <v>352</v>
      </c>
      <c r="C36" s="63" t="s">
        <v>304</v>
      </c>
      <c r="D36" s="63" t="s">
        <v>347</v>
      </c>
      <c r="E36" s="63" t="s">
        <v>367</v>
      </c>
      <c r="F36" s="63" t="s">
        <v>307</v>
      </c>
      <c r="G36" s="63" t="s">
        <v>87</v>
      </c>
      <c r="H36" s="63" t="s">
        <v>295</v>
      </c>
      <c r="I36" s="63" t="s">
        <v>289</v>
      </c>
      <c r="J36" s="63" t="s">
        <v>368</v>
      </c>
    </row>
    <row r="37" spans="1:10" ht="50" customHeight="1">
      <c r="A37" s="165" t="s">
        <v>270</v>
      </c>
      <c r="B37" s="166" t="s">
        <v>352</v>
      </c>
      <c r="C37" s="63" t="s">
        <v>310</v>
      </c>
      <c r="D37" s="63" t="s">
        <v>311</v>
      </c>
      <c r="E37" s="63" t="s">
        <v>369</v>
      </c>
      <c r="F37" s="63" t="s">
        <v>307</v>
      </c>
      <c r="G37" s="63" t="s">
        <v>294</v>
      </c>
      <c r="H37" s="63" t="s">
        <v>295</v>
      </c>
      <c r="I37" s="63" t="s">
        <v>289</v>
      </c>
      <c r="J37" s="63" t="s">
        <v>370</v>
      </c>
    </row>
  </sheetData>
  <mergeCells count="10">
    <mergeCell ref="A3:J3"/>
    <mergeCell ref="A4:H4"/>
    <mergeCell ref="A7:A12"/>
    <mergeCell ref="A13:A20"/>
    <mergeCell ref="A21:A29"/>
    <mergeCell ref="A30:A37"/>
    <mergeCell ref="B7:B12"/>
    <mergeCell ref="B13:B20"/>
    <mergeCell ref="B21:B29"/>
    <mergeCell ref="B30:B37"/>
  </mergeCells>
  <phoneticPr fontId="18" type="noConversion"/>
  <printOptions horizontalCentered="1"/>
  <pageMargins left="0.96" right="0.96" top="0.72" bottom="0.72" header="0" footer="0"/>
  <pageSetup paperSize="9" scale="3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Right="0"/>
    <pageSetUpPr fitToPage="1"/>
  </sheetPr>
  <dimension ref="A1:F10"/>
  <sheetViews>
    <sheetView showZeros="0" workbookViewId="0">
      <pane ySplit="1" topLeftCell="A2" activePane="bottomLeft" state="frozen"/>
      <selection pane="bottomLeft" activeCell="F40" sqref="F40"/>
    </sheetView>
  </sheetViews>
  <sheetFormatPr defaultColWidth="9.1796875" defaultRowHeight="14.25" customHeight="1"/>
  <cols>
    <col min="1" max="1" width="32.1796875" customWidth="1"/>
    <col min="2" max="2" width="20.7265625" customWidth="1"/>
    <col min="3" max="3" width="32.1796875" customWidth="1"/>
    <col min="4" max="4" width="27.7265625" customWidth="1"/>
    <col min="5" max="6" width="36.7265625" customWidth="1"/>
  </cols>
  <sheetData>
    <row r="1" spans="1:6" ht="14.25" customHeight="1">
      <c r="A1" s="1"/>
      <c r="B1" s="1"/>
      <c r="C1" s="1"/>
      <c r="D1" s="1"/>
      <c r="E1" s="1"/>
      <c r="F1" s="1"/>
    </row>
    <row r="2" spans="1:6" ht="12" customHeight="1">
      <c r="A2" s="57"/>
      <c r="B2" s="58"/>
      <c r="C2" s="57"/>
      <c r="D2" s="59"/>
      <c r="E2" s="59"/>
      <c r="F2" s="56" t="s">
        <v>371</v>
      </c>
    </row>
    <row r="3" spans="1:6" ht="42" customHeight="1">
      <c r="A3" s="168" t="str">
        <f>"2025"&amp;"年部门政府性基金预算支出预算表"</f>
        <v>2025年部门政府性基金预算支出预算表</v>
      </c>
      <c r="B3" s="168" t="s">
        <v>372</v>
      </c>
      <c r="C3" s="169"/>
      <c r="D3" s="118"/>
      <c r="E3" s="118"/>
      <c r="F3" s="118"/>
    </row>
    <row r="4" spans="1:6" ht="13.5" customHeight="1">
      <c r="A4" s="148" t="s">
        <v>1</v>
      </c>
      <c r="B4" s="148"/>
      <c r="C4" s="170"/>
      <c r="D4" s="59"/>
      <c r="E4" s="59"/>
      <c r="F4" s="56" t="s">
        <v>2</v>
      </c>
    </row>
    <row r="5" spans="1:6" ht="19.5" customHeight="1">
      <c r="A5" s="126" t="s">
        <v>183</v>
      </c>
      <c r="B5" s="172" t="s">
        <v>73</v>
      </c>
      <c r="C5" s="126" t="s">
        <v>74</v>
      </c>
      <c r="D5" s="154" t="s">
        <v>373</v>
      </c>
      <c r="E5" s="122"/>
      <c r="F5" s="123"/>
    </row>
    <row r="6" spans="1:6" ht="18.75" customHeight="1">
      <c r="A6" s="145"/>
      <c r="B6" s="173"/>
      <c r="C6" s="145"/>
      <c r="D6" s="8" t="s">
        <v>56</v>
      </c>
      <c r="E6" s="7" t="s">
        <v>76</v>
      </c>
      <c r="F6" s="8" t="s">
        <v>77</v>
      </c>
    </row>
    <row r="7" spans="1:6" ht="18.75" customHeight="1">
      <c r="A7" s="33">
        <v>1</v>
      </c>
      <c r="B7" s="60" t="s">
        <v>84</v>
      </c>
      <c r="C7" s="33">
        <v>3</v>
      </c>
      <c r="D7" s="61">
        <v>4</v>
      </c>
      <c r="E7" s="61">
        <v>5</v>
      </c>
      <c r="F7" s="61">
        <v>6</v>
      </c>
    </row>
    <row r="8" spans="1:6" ht="21" customHeight="1">
      <c r="A8" s="11"/>
      <c r="B8" s="11"/>
      <c r="C8" s="11"/>
      <c r="D8" s="41"/>
      <c r="E8" s="41"/>
      <c r="F8" s="41"/>
    </row>
    <row r="9" spans="1:6" ht="18.75" customHeight="1">
      <c r="A9" s="104" t="s">
        <v>172</v>
      </c>
      <c r="B9" s="104" t="s">
        <v>172</v>
      </c>
      <c r="C9" s="171" t="s">
        <v>172</v>
      </c>
      <c r="D9" s="41"/>
      <c r="E9" s="41"/>
      <c r="F9" s="41"/>
    </row>
    <row r="10" spans="1:6" ht="14.25" customHeight="1">
      <c r="A10" t="s">
        <v>180</v>
      </c>
    </row>
  </sheetData>
  <mergeCells count="7">
    <mergeCell ref="A3:F3"/>
    <mergeCell ref="A4:C4"/>
    <mergeCell ref="D5:F5"/>
    <mergeCell ref="A9:C9"/>
    <mergeCell ref="A5:A6"/>
    <mergeCell ref="B5:B6"/>
    <mergeCell ref="C5:C6"/>
  </mergeCells>
  <phoneticPr fontId="18" type="noConversion"/>
  <printOptions horizontalCentered="1"/>
  <pageMargins left="0.37" right="0.37" top="0.56000000000000005" bottom="0.56000000000000005" header="0.48" footer="0.48"/>
  <pageSetup paperSize="9" scale="65"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Right="0"/>
    <pageSetUpPr fitToPage="1"/>
  </sheetPr>
  <dimension ref="A1:S11"/>
  <sheetViews>
    <sheetView showZeros="0" topLeftCell="D1" workbookViewId="0">
      <pane ySplit="1" topLeftCell="A2" activePane="bottomLeft" state="frozen"/>
      <selection pane="bottomLeft" activeCell="L26" sqref="L26"/>
    </sheetView>
  </sheetViews>
  <sheetFormatPr defaultColWidth="9.1796875" defaultRowHeight="14.25" customHeight="1"/>
  <cols>
    <col min="1" max="2" width="32.54296875" customWidth="1"/>
    <col min="3" max="3" width="41.1796875" customWidth="1"/>
    <col min="4" max="4" width="21.7265625" customWidth="1"/>
    <col min="5" max="5" width="35.26953125" customWidth="1"/>
    <col min="6" max="6" width="7.7265625" customWidth="1"/>
    <col min="7" max="7" width="11.1796875" customWidth="1"/>
    <col min="8" max="8" width="13.26953125" customWidth="1"/>
    <col min="9" max="18" width="20" customWidth="1"/>
    <col min="19" max="19" width="19.81640625" customWidth="1"/>
  </cols>
  <sheetData>
    <row r="1" spans="1:19" ht="14.25" customHeight="1">
      <c r="A1" s="1"/>
      <c r="B1" s="1"/>
      <c r="C1" s="1"/>
      <c r="D1" s="1"/>
      <c r="E1" s="1"/>
      <c r="F1" s="1"/>
      <c r="G1" s="1"/>
      <c r="H1" s="1"/>
      <c r="I1" s="1"/>
      <c r="J1" s="1"/>
      <c r="K1" s="1"/>
      <c r="L1" s="1"/>
      <c r="M1" s="1"/>
      <c r="N1" s="1"/>
      <c r="O1" s="1"/>
      <c r="P1" s="1"/>
      <c r="Q1" s="1"/>
      <c r="R1" s="1"/>
      <c r="S1" s="1"/>
    </row>
    <row r="2" spans="1:19" ht="15.75" customHeight="1">
      <c r="B2" s="43"/>
      <c r="C2" s="43"/>
      <c r="R2" s="3"/>
      <c r="S2" s="3" t="s">
        <v>374</v>
      </c>
    </row>
    <row r="3" spans="1:19" ht="41.25" customHeight="1">
      <c r="A3" s="185" t="str">
        <f>"2025"&amp;"年部门政府采购预算表"</f>
        <v>2025年部门政府采购预算表</v>
      </c>
      <c r="B3" s="146"/>
      <c r="C3" s="146"/>
      <c r="D3" s="147"/>
      <c r="E3" s="147"/>
      <c r="F3" s="147"/>
      <c r="G3" s="147"/>
      <c r="H3" s="147"/>
      <c r="I3" s="147"/>
      <c r="J3" s="147"/>
      <c r="K3" s="147"/>
      <c r="L3" s="147"/>
      <c r="M3" s="146"/>
      <c r="N3" s="147"/>
      <c r="O3" s="147"/>
      <c r="P3" s="146"/>
      <c r="Q3" s="147"/>
      <c r="R3" s="146"/>
      <c r="S3" s="146"/>
    </row>
    <row r="4" spans="1:19" ht="18.75" customHeight="1">
      <c r="A4" s="174" t="s">
        <v>1</v>
      </c>
      <c r="B4" s="186"/>
      <c r="C4" s="186"/>
      <c r="D4" s="187"/>
      <c r="E4" s="187"/>
      <c r="F4" s="187"/>
      <c r="G4" s="187"/>
      <c r="H4" s="187"/>
      <c r="I4" s="4"/>
      <c r="J4" s="4"/>
      <c r="K4" s="4"/>
      <c r="L4" s="4"/>
      <c r="R4" s="5"/>
      <c r="S4" s="56" t="s">
        <v>2</v>
      </c>
    </row>
    <row r="5" spans="1:19" ht="15.75" customHeight="1">
      <c r="A5" s="158" t="s">
        <v>182</v>
      </c>
      <c r="B5" s="177" t="s">
        <v>183</v>
      </c>
      <c r="C5" s="177" t="s">
        <v>375</v>
      </c>
      <c r="D5" s="180" t="s">
        <v>376</v>
      </c>
      <c r="E5" s="180" t="s">
        <v>377</v>
      </c>
      <c r="F5" s="180" t="s">
        <v>378</v>
      </c>
      <c r="G5" s="180" t="s">
        <v>379</v>
      </c>
      <c r="H5" s="180" t="s">
        <v>380</v>
      </c>
      <c r="I5" s="188" t="s">
        <v>190</v>
      </c>
      <c r="J5" s="188"/>
      <c r="K5" s="188"/>
      <c r="L5" s="188"/>
      <c r="M5" s="152"/>
      <c r="N5" s="188"/>
      <c r="O5" s="188"/>
      <c r="P5" s="151"/>
      <c r="Q5" s="188"/>
      <c r="R5" s="152"/>
      <c r="S5" s="153"/>
    </row>
    <row r="6" spans="1:19" ht="17.25" customHeight="1">
      <c r="A6" s="163"/>
      <c r="B6" s="178"/>
      <c r="C6" s="178"/>
      <c r="D6" s="181"/>
      <c r="E6" s="181"/>
      <c r="F6" s="181"/>
      <c r="G6" s="181"/>
      <c r="H6" s="181"/>
      <c r="I6" s="181" t="s">
        <v>56</v>
      </c>
      <c r="J6" s="181" t="s">
        <v>59</v>
      </c>
      <c r="K6" s="181" t="s">
        <v>381</v>
      </c>
      <c r="L6" s="181" t="s">
        <v>382</v>
      </c>
      <c r="M6" s="183" t="s">
        <v>383</v>
      </c>
      <c r="N6" s="189" t="s">
        <v>384</v>
      </c>
      <c r="O6" s="189"/>
      <c r="P6" s="190"/>
      <c r="Q6" s="189"/>
      <c r="R6" s="191"/>
      <c r="S6" s="179"/>
    </row>
    <row r="7" spans="1:19" ht="54" customHeight="1">
      <c r="A7" s="159"/>
      <c r="B7" s="179"/>
      <c r="C7" s="179"/>
      <c r="D7" s="182"/>
      <c r="E7" s="182"/>
      <c r="F7" s="182"/>
      <c r="G7" s="182"/>
      <c r="H7" s="182"/>
      <c r="I7" s="182"/>
      <c r="J7" s="182" t="s">
        <v>58</v>
      </c>
      <c r="K7" s="182"/>
      <c r="L7" s="182"/>
      <c r="M7" s="184"/>
      <c r="N7" s="46" t="s">
        <v>58</v>
      </c>
      <c r="O7" s="46" t="s">
        <v>65</v>
      </c>
      <c r="P7" s="45" t="s">
        <v>66</v>
      </c>
      <c r="Q7" s="46" t="s">
        <v>67</v>
      </c>
      <c r="R7" s="51" t="s">
        <v>68</v>
      </c>
      <c r="S7" s="45" t="s">
        <v>69</v>
      </c>
    </row>
    <row r="8" spans="1:19" ht="18" customHeight="1">
      <c r="A8" s="53">
        <v>1</v>
      </c>
      <c r="B8" s="53" t="s">
        <v>84</v>
      </c>
      <c r="C8" s="54">
        <v>3</v>
      </c>
      <c r="D8" s="54">
        <v>4</v>
      </c>
      <c r="E8" s="53">
        <v>5</v>
      </c>
      <c r="F8" s="53">
        <v>6</v>
      </c>
      <c r="G8" s="53">
        <v>7</v>
      </c>
      <c r="H8" s="53">
        <v>8</v>
      </c>
      <c r="I8" s="53">
        <v>9</v>
      </c>
      <c r="J8" s="53">
        <v>10</v>
      </c>
      <c r="K8" s="53">
        <v>11</v>
      </c>
      <c r="L8" s="53">
        <v>12</v>
      </c>
      <c r="M8" s="53">
        <v>13</v>
      </c>
      <c r="N8" s="53">
        <v>14</v>
      </c>
      <c r="O8" s="53">
        <v>15</v>
      </c>
      <c r="P8" s="53">
        <v>16</v>
      </c>
      <c r="Q8" s="53">
        <v>17</v>
      </c>
      <c r="R8" s="53">
        <v>18</v>
      </c>
      <c r="S8" s="53">
        <v>19</v>
      </c>
    </row>
    <row r="9" spans="1:19" ht="21" customHeight="1">
      <c r="A9" s="47" t="s">
        <v>200</v>
      </c>
      <c r="B9" s="48" t="s">
        <v>71</v>
      </c>
      <c r="C9" s="48" t="s">
        <v>261</v>
      </c>
      <c r="D9" s="49" t="s">
        <v>385</v>
      </c>
      <c r="E9" s="49" t="s">
        <v>386</v>
      </c>
      <c r="F9" s="49" t="s">
        <v>387</v>
      </c>
      <c r="G9" s="55">
        <v>12</v>
      </c>
      <c r="H9" s="41"/>
      <c r="I9" s="41">
        <v>176400</v>
      </c>
      <c r="J9" s="41">
        <v>176400</v>
      </c>
      <c r="K9" s="41"/>
      <c r="L9" s="41"/>
      <c r="M9" s="41"/>
      <c r="N9" s="41"/>
      <c r="O9" s="41"/>
      <c r="P9" s="41"/>
      <c r="Q9" s="41"/>
      <c r="R9" s="41"/>
      <c r="S9" s="41"/>
    </row>
    <row r="10" spans="1:19" ht="21" customHeight="1">
      <c r="A10" s="192" t="s">
        <v>172</v>
      </c>
      <c r="B10" s="193"/>
      <c r="C10" s="193"/>
      <c r="D10" s="194"/>
      <c r="E10" s="194"/>
      <c r="F10" s="194"/>
      <c r="G10" s="195"/>
      <c r="H10" s="41"/>
      <c r="I10" s="41">
        <v>176400</v>
      </c>
      <c r="J10" s="41">
        <v>176400</v>
      </c>
      <c r="K10" s="41"/>
      <c r="L10" s="41"/>
      <c r="M10" s="41"/>
      <c r="N10" s="41"/>
      <c r="O10" s="41"/>
      <c r="P10" s="41"/>
      <c r="Q10" s="41"/>
      <c r="R10" s="41"/>
      <c r="S10" s="41"/>
    </row>
    <row r="11" spans="1:19" ht="21" customHeight="1">
      <c r="A11" s="174" t="s">
        <v>388</v>
      </c>
      <c r="B11" s="148"/>
      <c r="C11" s="148"/>
      <c r="D11" s="174"/>
      <c r="E11" s="174"/>
      <c r="F11" s="174"/>
      <c r="G11" s="175"/>
      <c r="H11" s="176"/>
      <c r="I11" s="176"/>
      <c r="J11" s="176"/>
      <c r="K11" s="176"/>
      <c r="L11" s="176"/>
      <c r="M11" s="176"/>
      <c r="N11" s="176"/>
      <c r="O11" s="176"/>
      <c r="P11" s="176"/>
      <c r="Q11" s="176"/>
      <c r="R11" s="176"/>
      <c r="S11" s="176"/>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honeticPr fontId="18" type="noConversion"/>
  <printOptions horizontalCentered="1"/>
  <pageMargins left="0.96" right="0.96" top="0.72" bottom="0.72" header="0" footer="0"/>
  <pageSetup paperSize="9" scale="28"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Right="0"/>
    <pageSetUpPr fitToPage="1"/>
  </sheetPr>
  <dimension ref="A1:T11"/>
  <sheetViews>
    <sheetView showZeros="0" topLeftCell="D1" workbookViewId="0">
      <pane ySplit="1" topLeftCell="A2" activePane="bottomLeft" state="frozen"/>
      <selection pane="bottomLeft" activeCell="I37" sqref="I37"/>
    </sheetView>
  </sheetViews>
  <sheetFormatPr defaultColWidth="9.1796875" defaultRowHeight="14.25" customHeight="1"/>
  <cols>
    <col min="1" max="5" width="39.1796875" customWidth="1"/>
    <col min="6" max="6" width="27.54296875" customWidth="1"/>
    <col min="7" max="7" width="28.54296875" customWidth="1"/>
    <col min="8" max="8" width="28.1796875" customWidth="1"/>
    <col min="9" max="9" width="39.1796875" customWidth="1"/>
    <col min="10" max="18" width="20.453125" customWidth="1"/>
    <col min="19" max="20" width="20.26953125" customWidth="1"/>
  </cols>
  <sheetData>
    <row r="1" spans="1:20" ht="14.25" customHeight="1">
      <c r="A1" s="1"/>
      <c r="B1" s="1"/>
      <c r="C1" s="1"/>
      <c r="D1" s="1"/>
      <c r="E1" s="1"/>
      <c r="F1" s="1"/>
      <c r="G1" s="1"/>
      <c r="H1" s="1"/>
      <c r="I1" s="1"/>
      <c r="J1" s="1"/>
      <c r="K1" s="1"/>
      <c r="L1" s="1"/>
      <c r="M1" s="1"/>
      <c r="N1" s="1"/>
      <c r="O1" s="1"/>
      <c r="P1" s="1"/>
      <c r="Q1" s="1"/>
      <c r="R1" s="1"/>
      <c r="S1" s="1"/>
      <c r="T1" s="1"/>
    </row>
    <row r="2" spans="1:20" ht="16.5" customHeight="1">
      <c r="A2" s="42"/>
      <c r="B2" s="43"/>
      <c r="C2" s="43"/>
      <c r="D2" s="43"/>
      <c r="E2" s="43"/>
      <c r="F2" s="43"/>
      <c r="G2" s="43"/>
      <c r="H2" s="42"/>
      <c r="I2" s="42"/>
      <c r="J2" s="42"/>
      <c r="K2" s="42"/>
      <c r="L2" s="42"/>
      <c r="M2" s="42"/>
      <c r="N2" s="50"/>
      <c r="O2" s="42"/>
      <c r="P2" s="42"/>
      <c r="Q2" s="43"/>
      <c r="R2" s="42"/>
      <c r="S2" s="31"/>
      <c r="T2" s="31" t="s">
        <v>389</v>
      </c>
    </row>
    <row r="3" spans="1:20" ht="41.25" customHeight="1">
      <c r="A3" s="185" t="str">
        <f>"2025"&amp;"年部门政府购买服务预算表"</f>
        <v>2025年部门政府购买服务预算表</v>
      </c>
      <c r="B3" s="146"/>
      <c r="C3" s="146"/>
      <c r="D3" s="146"/>
      <c r="E3" s="146"/>
      <c r="F3" s="146"/>
      <c r="G3" s="146"/>
      <c r="H3" s="196"/>
      <c r="I3" s="196"/>
      <c r="J3" s="196"/>
      <c r="K3" s="196"/>
      <c r="L3" s="196"/>
      <c r="M3" s="196"/>
      <c r="N3" s="197"/>
      <c r="O3" s="196"/>
      <c r="P3" s="196"/>
      <c r="Q3" s="146"/>
      <c r="R3" s="196"/>
      <c r="S3" s="197"/>
      <c r="T3" s="146"/>
    </row>
    <row r="4" spans="1:20" ht="22.5" customHeight="1">
      <c r="A4" s="198" t="s">
        <v>1</v>
      </c>
      <c r="B4" s="186"/>
      <c r="C4" s="186"/>
      <c r="D4" s="186"/>
      <c r="E4" s="186"/>
      <c r="F4" s="186"/>
      <c r="G4" s="186"/>
      <c r="H4" s="199"/>
      <c r="I4" s="199"/>
      <c r="J4" s="37"/>
      <c r="K4" s="37"/>
      <c r="L4" s="37"/>
      <c r="M4" s="37"/>
      <c r="N4" s="50"/>
      <c r="O4" s="42"/>
      <c r="P4" s="42"/>
      <c r="Q4" s="43"/>
      <c r="R4" s="42"/>
      <c r="S4" s="52"/>
      <c r="T4" s="31" t="s">
        <v>2</v>
      </c>
    </row>
    <row r="5" spans="1:20" ht="24" customHeight="1">
      <c r="A5" s="158" t="s">
        <v>182</v>
      </c>
      <c r="B5" s="177" t="s">
        <v>183</v>
      </c>
      <c r="C5" s="177" t="s">
        <v>375</v>
      </c>
      <c r="D5" s="177" t="s">
        <v>390</v>
      </c>
      <c r="E5" s="177" t="s">
        <v>391</v>
      </c>
      <c r="F5" s="177" t="s">
        <v>392</v>
      </c>
      <c r="G5" s="177" t="s">
        <v>393</v>
      </c>
      <c r="H5" s="180" t="s">
        <v>394</v>
      </c>
      <c r="I5" s="180" t="s">
        <v>395</v>
      </c>
      <c r="J5" s="188" t="s">
        <v>190</v>
      </c>
      <c r="K5" s="188"/>
      <c r="L5" s="188"/>
      <c r="M5" s="188"/>
      <c r="N5" s="152"/>
      <c r="O5" s="188"/>
      <c r="P5" s="188"/>
      <c r="Q5" s="151"/>
      <c r="R5" s="188"/>
      <c r="S5" s="152"/>
      <c r="T5" s="153"/>
    </row>
    <row r="6" spans="1:20" ht="24" customHeight="1">
      <c r="A6" s="163"/>
      <c r="B6" s="178"/>
      <c r="C6" s="178"/>
      <c r="D6" s="178"/>
      <c r="E6" s="178"/>
      <c r="F6" s="178"/>
      <c r="G6" s="178"/>
      <c r="H6" s="181"/>
      <c r="I6" s="181"/>
      <c r="J6" s="181" t="s">
        <v>56</v>
      </c>
      <c r="K6" s="181" t="s">
        <v>59</v>
      </c>
      <c r="L6" s="181" t="s">
        <v>381</v>
      </c>
      <c r="M6" s="181" t="s">
        <v>382</v>
      </c>
      <c r="N6" s="183" t="s">
        <v>383</v>
      </c>
      <c r="O6" s="189" t="s">
        <v>384</v>
      </c>
      <c r="P6" s="189"/>
      <c r="Q6" s="190"/>
      <c r="R6" s="189"/>
      <c r="S6" s="191"/>
      <c r="T6" s="179"/>
    </row>
    <row r="7" spans="1:20" ht="54" customHeight="1">
      <c r="A7" s="159"/>
      <c r="B7" s="179"/>
      <c r="C7" s="179"/>
      <c r="D7" s="179"/>
      <c r="E7" s="179"/>
      <c r="F7" s="179"/>
      <c r="G7" s="179"/>
      <c r="H7" s="182"/>
      <c r="I7" s="182"/>
      <c r="J7" s="182"/>
      <c r="K7" s="182" t="s">
        <v>58</v>
      </c>
      <c r="L7" s="182"/>
      <c r="M7" s="182"/>
      <c r="N7" s="184"/>
      <c r="O7" s="46" t="s">
        <v>58</v>
      </c>
      <c r="P7" s="46" t="s">
        <v>65</v>
      </c>
      <c r="Q7" s="45" t="s">
        <v>66</v>
      </c>
      <c r="R7" s="46" t="s">
        <v>67</v>
      </c>
      <c r="S7" s="51" t="s">
        <v>68</v>
      </c>
      <c r="T7" s="45" t="s">
        <v>69</v>
      </c>
    </row>
    <row r="8" spans="1:20" ht="17.25" customHeight="1">
      <c r="A8" s="9">
        <v>1</v>
      </c>
      <c r="B8" s="45">
        <v>2</v>
      </c>
      <c r="C8" s="9">
        <v>3</v>
      </c>
      <c r="D8" s="9">
        <v>4</v>
      </c>
      <c r="E8" s="45">
        <v>5</v>
      </c>
      <c r="F8" s="9">
        <v>6</v>
      </c>
      <c r="G8" s="9">
        <v>7</v>
      </c>
      <c r="H8" s="45">
        <v>8</v>
      </c>
      <c r="I8" s="9">
        <v>9</v>
      </c>
      <c r="J8" s="9">
        <v>10</v>
      </c>
      <c r="K8" s="45">
        <v>11</v>
      </c>
      <c r="L8" s="9">
        <v>12</v>
      </c>
      <c r="M8" s="9">
        <v>13</v>
      </c>
      <c r="N8" s="45">
        <v>14</v>
      </c>
      <c r="O8" s="9">
        <v>15</v>
      </c>
      <c r="P8" s="9">
        <v>16</v>
      </c>
      <c r="Q8" s="45">
        <v>17</v>
      </c>
      <c r="R8" s="9">
        <v>18</v>
      </c>
      <c r="S8" s="9">
        <v>19</v>
      </c>
      <c r="T8" s="9">
        <v>20</v>
      </c>
    </row>
    <row r="9" spans="1:20" ht="21" customHeight="1">
      <c r="A9" s="47"/>
      <c r="B9" s="48"/>
      <c r="C9" s="48"/>
      <c r="D9" s="48"/>
      <c r="E9" s="48"/>
      <c r="F9" s="48"/>
      <c r="G9" s="48"/>
      <c r="H9" s="49"/>
      <c r="I9" s="49"/>
      <c r="J9" s="41"/>
      <c r="K9" s="41"/>
      <c r="L9" s="41"/>
      <c r="M9" s="41"/>
      <c r="N9" s="41"/>
      <c r="O9" s="41"/>
      <c r="P9" s="41"/>
      <c r="Q9" s="41"/>
      <c r="R9" s="41"/>
      <c r="S9" s="41"/>
      <c r="T9" s="41"/>
    </row>
    <row r="10" spans="1:20" ht="21" customHeight="1">
      <c r="A10" s="192" t="s">
        <v>172</v>
      </c>
      <c r="B10" s="193"/>
      <c r="C10" s="193"/>
      <c r="D10" s="193"/>
      <c r="E10" s="193"/>
      <c r="F10" s="193"/>
      <c r="G10" s="193"/>
      <c r="H10" s="194"/>
      <c r="I10" s="200"/>
      <c r="J10" s="41"/>
      <c r="K10" s="41"/>
      <c r="L10" s="41"/>
      <c r="M10" s="41"/>
      <c r="N10" s="41"/>
      <c r="O10" s="41"/>
      <c r="P10" s="41"/>
      <c r="Q10" s="41"/>
      <c r="R10" s="41"/>
      <c r="S10" s="41"/>
      <c r="T10" s="41"/>
    </row>
    <row r="11" spans="1:20" ht="14.25" customHeight="1">
      <c r="D11" t="s">
        <v>180</v>
      </c>
    </row>
  </sheetData>
  <mergeCells count="19">
    <mergeCell ref="A10:I10"/>
    <mergeCell ref="A5:A7"/>
    <mergeCell ref="B5:B7"/>
    <mergeCell ref="C5:C7"/>
    <mergeCell ref="D5:D7"/>
    <mergeCell ref="E5:E7"/>
    <mergeCell ref="F5:F7"/>
    <mergeCell ref="G5:G7"/>
    <mergeCell ref="H5:H7"/>
    <mergeCell ref="I5:I7"/>
    <mergeCell ref="L6:L7"/>
    <mergeCell ref="M6:M7"/>
    <mergeCell ref="N6:N7"/>
    <mergeCell ref="A3:T3"/>
    <mergeCell ref="A4:I4"/>
    <mergeCell ref="J5:T5"/>
    <mergeCell ref="O6:T6"/>
    <mergeCell ref="J6:J7"/>
    <mergeCell ref="K6:K7"/>
  </mergeCells>
  <phoneticPr fontId="18" type="noConversion"/>
  <printOptions horizontalCentered="1"/>
  <pageMargins left="0.96" right="0.96" top="0.72" bottom="0.72" header="0" footer="0"/>
  <pageSetup paperSize="9" scale="21"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Right="0"/>
    <pageSetUpPr fitToPage="1"/>
  </sheetPr>
  <dimension ref="A1:E9"/>
  <sheetViews>
    <sheetView showZeros="0" workbookViewId="0">
      <pane ySplit="1" topLeftCell="A2" activePane="bottomLeft" state="frozen"/>
      <selection pane="bottomLeft" activeCell="N41" sqref="N41"/>
    </sheetView>
  </sheetViews>
  <sheetFormatPr defaultColWidth="9.1796875" defaultRowHeight="14.25" customHeight="1"/>
  <cols>
    <col min="1" max="1" width="37.7265625" customWidth="1"/>
    <col min="2" max="5" width="20" customWidth="1"/>
  </cols>
  <sheetData>
    <row r="1" spans="1:5" ht="14.25" customHeight="1">
      <c r="A1" s="1"/>
      <c r="B1" s="1"/>
      <c r="C1" s="1"/>
      <c r="D1" s="1"/>
      <c r="E1" s="1"/>
    </row>
    <row r="2" spans="1:5" ht="17.25" customHeight="1">
      <c r="D2" s="36"/>
      <c r="E2" s="3" t="s">
        <v>396</v>
      </c>
    </row>
    <row r="3" spans="1:5" ht="41.25" customHeight="1">
      <c r="A3" s="185" t="str">
        <f>"2025"&amp;"年对下转移支付预算表"</f>
        <v>2025年对下转移支付预算表</v>
      </c>
      <c r="B3" s="147"/>
      <c r="C3" s="147"/>
      <c r="D3" s="147"/>
      <c r="E3" s="146"/>
    </row>
    <row r="4" spans="1:5" ht="18" customHeight="1">
      <c r="A4" s="198" t="s">
        <v>1</v>
      </c>
      <c r="B4" s="199"/>
      <c r="C4" s="199"/>
      <c r="D4" s="201"/>
      <c r="E4" s="5" t="s">
        <v>2</v>
      </c>
    </row>
    <row r="5" spans="1:5" ht="19.5" customHeight="1">
      <c r="A5" s="164" t="s">
        <v>397</v>
      </c>
      <c r="B5" s="154" t="s">
        <v>190</v>
      </c>
      <c r="C5" s="122"/>
      <c r="D5" s="122"/>
      <c r="E5" s="202" t="s">
        <v>398</v>
      </c>
    </row>
    <row r="6" spans="1:5" ht="40.5" customHeight="1">
      <c r="A6" s="127"/>
      <c r="B6" s="15" t="s">
        <v>56</v>
      </c>
      <c r="C6" s="6" t="s">
        <v>59</v>
      </c>
      <c r="D6" s="38" t="s">
        <v>381</v>
      </c>
      <c r="E6" s="202"/>
    </row>
    <row r="7" spans="1:5" ht="19.5" customHeight="1">
      <c r="A7" s="10">
        <v>1</v>
      </c>
      <c r="B7" s="10">
        <v>2</v>
      </c>
      <c r="C7" s="10">
        <v>3</v>
      </c>
      <c r="D7" s="39">
        <v>4</v>
      </c>
      <c r="E7" s="40">
        <v>5</v>
      </c>
    </row>
    <row r="8" spans="1:5" ht="19.5" customHeight="1">
      <c r="A8" s="16"/>
      <c r="B8" s="41"/>
      <c r="C8" s="41"/>
      <c r="D8" s="41"/>
      <c r="E8" s="41"/>
    </row>
    <row r="9" spans="1:5" ht="14.25" customHeight="1">
      <c r="A9" t="s">
        <v>180</v>
      </c>
    </row>
  </sheetData>
  <mergeCells count="5">
    <mergeCell ref="A3:E3"/>
    <mergeCell ref="A4:D4"/>
    <mergeCell ref="B5:D5"/>
    <mergeCell ref="A5:A6"/>
    <mergeCell ref="E5:E6"/>
  </mergeCells>
  <phoneticPr fontId="18" type="noConversion"/>
  <printOptions horizontalCentered="1"/>
  <pageMargins left="0.96" right="0.96" top="0.72" bottom="0.72" header="0" footer="0"/>
  <pageSetup paperSize="9" scale="81"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Right="0"/>
    <pageSetUpPr fitToPage="1"/>
  </sheetPr>
  <dimension ref="A1:J8"/>
  <sheetViews>
    <sheetView showZeros="0" workbookViewId="0">
      <pane ySplit="1" topLeftCell="A2" activePane="bottomLeft" state="frozen"/>
      <selection pane="bottomLeft" activeCell="E45" sqref="E45"/>
    </sheetView>
  </sheetViews>
  <sheetFormatPr defaultColWidth="9.1796875" defaultRowHeight="12" customHeight="1"/>
  <cols>
    <col min="1" max="1" width="34.26953125" customWidth="1"/>
    <col min="2" max="2" width="29" customWidth="1"/>
    <col min="3" max="5" width="23.54296875" customWidth="1"/>
    <col min="6" max="6" width="11.26953125" customWidth="1"/>
    <col min="7" max="7" width="25.1796875" customWidth="1"/>
    <col min="8" max="8" width="15.54296875" customWidth="1"/>
    <col min="9" max="9" width="13.453125" customWidth="1"/>
    <col min="10" max="10" width="18.81640625" customWidth="1"/>
  </cols>
  <sheetData>
    <row r="1" spans="1:10" ht="12" customHeight="1">
      <c r="A1" s="1"/>
      <c r="B1" s="1"/>
      <c r="C1" s="1"/>
      <c r="D1" s="1"/>
      <c r="E1" s="1"/>
      <c r="F1" s="1"/>
      <c r="G1" s="1"/>
      <c r="H1" s="1"/>
      <c r="I1" s="1"/>
      <c r="J1" s="1"/>
    </row>
    <row r="2" spans="1:10" ht="16.5" customHeight="1">
      <c r="J2" s="3" t="s">
        <v>399</v>
      </c>
    </row>
    <row r="3" spans="1:10" ht="41.25" customHeight="1">
      <c r="A3" s="167" t="str">
        <f>"2025"&amp;"年对下转移支付绩效目标表"</f>
        <v>2025年对下转移支付绩效目标表</v>
      </c>
      <c r="B3" s="147"/>
      <c r="C3" s="147"/>
      <c r="D3" s="147"/>
      <c r="E3" s="147"/>
      <c r="F3" s="146"/>
      <c r="G3" s="147"/>
      <c r="H3" s="146"/>
      <c r="I3" s="146"/>
      <c r="J3" s="147"/>
    </row>
    <row r="4" spans="1:10" ht="17.25" customHeight="1">
      <c r="A4" s="148" t="s">
        <v>1</v>
      </c>
      <c r="B4" s="84"/>
      <c r="C4" s="84"/>
      <c r="D4" s="84"/>
      <c r="E4" s="84"/>
      <c r="F4" s="84"/>
      <c r="G4" s="84"/>
      <c r="H4" s="84"/>
    </row>
    <row r="5" spans="1:10" ht="44.25" customHeight="1">
      <c r="A5" s="32" t="s">
        <v>397</v>
      </c>
      <c r="B5" s="32" t="s">
        <v>274</v>
      </c>
      <c r="C5" s="32" t="s">
        <v>275</v>
      </c>
      <c r="D5" s="32" t="s">
        <v>276</v>
      </c>
      <c r="E5" s="32" t="s">
        <v>277</v>
      </c>
      <c r="F5" s="33" t="s">
        <v>278</v>
      </c>
      <c r="G5" s="32" t="s">
        <v>279</v>
      </c>
      <c r="H5" s="33" t="s">
        <v>280</v>
      </c>
      <c r="I5" s="33" t="s">
        <v>281</v>
      </c>
      <c r="J5" s="32" t="s">
        <v>282</v>
      </c>
    </row>
    <row r="6" spans="1:10" ht="14.25" customHeight="1">
      <c r="A6" s="32">
        <v>1</v>
      </c>
      <c r="B6" s="32">
        <v>2</v>
      </c>
      <c r="C6" s="32">
        <v>3</v>
      </c>
      <c r="D6" s="32">
        <v>4</v>
      </c>
      <c r="E6" s="32">
        <v>5</v>
      </c>
      <c r="F6" s="33">
        <v>6</v>
      </c>
      <c r="G6" s="32">
        <v>7</v>
      </c>
      <c r="H6" s="33">
        <v>8</v>
      </c>
      <c r="I6" s="33">
        <v>9</v>
      </c>
      <c r="J6" s="32">
        <v>10</v>
      </c>
    </row>
    <row r="7" spans="1:10" ht="42" customHeight="1">
      <c r="A7" s="16"/>
      <c r="B7" s="34"/>
      <c r="C7" s="34"/>
      <c r="D7" s="34"/>
      <c r="E7" s="23"/>
      <c r="F7" s="35"/>
      <c r="G7" s="23"/>
      <c r="H7" s="35"/>
      <c r="I7" s="35"/>
      <c r="J7" s="23"/>
    </row>
    <row r="8" spans="1:10" ht="12" customHeight="1">
      <c r="A8" t="s">
        <v>180</v>
      </c>
    </row>
  </sheetData>
  <mergeCells count="2">
    <mergeCell ref="A3:J3"/>
    <mergeCell ref="A4:H4"/>
  </mergeCells>
  <phoneticPr fontId="18" type="noConversion"/>
  <printOptions horizontalCentered="1"/>
  <pageMargins left="0.96" right="0.96" top="0.72" bottom="0.72" header="0" footer="0"/>
  <pageSetup paperSize="9" scale="5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Right="0"/>
    <pageSetUpPr fitToPage="1"/>
  </sheetPr>
  <dimension ref="A1:I10"/>
  <sheetViews>
    <sheetView showZeros="0" workbookViewId="0">
      <pane ySplit="1" topLeftCell="A2" activePane="bottomLeft" state="frozen"/>
      <selection pane="bottomLeft" activeCell="E40" sqref="E40"/>
    </sheetView>
  </sheetViews>
  <sheetFormatPr defaultColWidth="10.453125" defaultRowHeight="14.25" customHeight="1"/>
  <cols>
    <col min="1" max="3" width="33.7265625" customWidth="1"/>
    <col min="4" max="4" width="45.54296875" customWidth="1"/>
    <col min="5" max="5" width="27.54296875" customWidth="1"/>
    <col min="6" max="6" width="21.7265625" customWidth="1"/>
    <col min="7" max="9" width="26.26953125" customWidth="1"/>
  </cols>
  <sheetData>
    <row r="1" spans="1:9" ht="14.25" customHeight="1">
      <c r="A1" s="1"/>
      <c r="B1" s="1"/>
      <c r="C1" s="1"/>
      <c r="D1" s="1"/>
      <c r="E1" s="1"/>
      <c r="F1" s="1"/>
      <c r="G1" s="1"/>
      <c r="H1" s="1"/>
      <c r="I1" s="1"/>
    </row>
    <row r="2" spans="1:9" ht="14.25" customHeight="1">
      <c r="A2" s="203" t="s">
        <v>400</v>
      </c>
      <c r="B2" s="204"/>
      <c r="C2" s="204"/>
      <c r="D2" s="205"/>
      <c r="E2" s="205"/>
      <c r="F2" s="205"/>
      <c r="G2" s="204"/>
      <c r="H2" s="204"/>
      <c r="I2" s="205"/>
    </row>
    <row r="3" spans="1:9" ht="41.25" customHeight="1">
      <c r="A3" s="83" t="str">
        <f>"2025"&amp;"年新增资产配置预算表"</f>
        <v>2025年新增资产配置预算表</v>
      </c>
      <c r="B3" s="132"/>
      <c r="C3" s="132"/>
      <c r="D3" s="131"/>
      <c r="E3" s="131"/>
      <c r="F3" s="131"/>
      <c r="G3" s="132"/>
      <c r="H3" s="132"/>
      <c r="I3" s="131"/>
    </row>
    <row r="4" spans="1:9" ht="14.25" customHeight="1">
      <c r="A4" s="85" t="s">
        <v>1</v>
      </c>
      <c r="B4" s="206"/>
      <c r="C4" s="206"/>
      <c r="D4" s="22"/>
      <c r="F4" s="21"/>
      <c r="G4" s="20"/>
      <c r="H4" s="20"/>
      <c r="I4" s="31" t="s">
        <v>2</v>
      </c>
    </row>
    <row r="5" spans="1:9" ht="28.5" customHeight="1">
      <c r="A5" s="95" t="s">
        <v>182</v>
      </c>
      <c r="B5" s="133" t="s">
        <v>183</v>
      </c>
      <c r="C5" s="95" t="s">
        <v>401</v>
      </c>
      <c r="D5" s="95" t="s">
        <v>402</v>
      </c>
      <c r="E5" s="95" t="s">
        <v>403</v>
      </c>
      <c r="F5" s="95" t="s">
        <v>404</v>
      </c>
      <c r="G5" s="133" t="s">
        <v>405</v>
      </c>
      <c r="H5" s="133"/>
      <c r="I5" s="95"/>
    </row>
    <row r="6" spans="1:9" ht="21" customHeight="1">
      <c r="A6" s="95"/>
      <c r="B6" s="135"/>
      <c r="C6" s="135"/>
      <c r="D6" s="134"/>
      <c r="E6" s="135"/>
      <c r="F6" s="135"/>
      <c r="G6" s="18" t="s">
        <v>379</v>
      </c>
      <c r="H6" s="18" t="s">
        <v>406</v>
      </c>
      <c r="I6" s="18" t="s">
        <v>407</v>
      </c>
    </row>
    <row r="7" spans="1:9" ht="17.25" customHeight="1">
      <c r="A7" s="23" t="s">
        <v>83</v>
      </c>
      <c r="B7" s="24"/>
      <c r="C7" s="25" t="s">
        <v>84</v>
      </c>
      <c r="D7" s="23" t="s">
        <v>85</v>
      </c>
      <c r="E7" s="26" t="s">
        <v>86</v>
      </c>
      <c r="F7" s="23" t="s">
        <v>87</v>
      </c>
      <c r="G7" s="25" t="s">
        <v>88</v>
      </c>
      <c r="H7" s="27" t="s">
        <v>89</v>
      </c>
      <c r="I7" s="26" t="s">
        <v>90</v>
      </c>
    </row>
    <row r="8" spans="1:9" ht="19.5" customHeight="1">
      <c r="A8" s="16"/>
      <c r="B8" s="11"/>
      <c r="C8" s="11"/>
      <c r="D8" s="16"/>
      <c r="E8" s="11"/>
      <c r="F8" s="27"/>
      <c r="G8" s="28"/>
      <c r="H8" s="29"/>
      <c r="I8" s="29"/>
    </row>
    <row r="9" spans="1:9" ht="19.5" customHeight="1">
      <c r="A9" s="207" t="s">
        <v>56</v>
      </c>
      <c r="B9" s="208"/>
      <c r="C9" s="208"/>
      <c r="D9" s="209"/>
      <c r="E9" s="210"/>
      <c r="F9" s="210"/>
      <c r="G9" s="28"/>
      <c r="H9" s="29"/>
      <c r="I9" s="29"/>
    </row>
    <row r="10" spans="1:9" ht="14.25" customHeight="1">
      <c r="A10" t="s">
        <v>180</v>
      </c>
    </row>
  </sheetData>
  <mergeCells count="11">
    <mergeCell ref="A2:I2"/>
    <mergeCell ref="A3:I3"/>
    <mergeCell ref="A4:C4"/>
    <mergeCell ref="G5:I5"/>
    <mergeCell ref="A9:F9"/>
    <mergeCell ref="A5:A6"/>
    <mergeCell ref="B5:B6"/>
    <mergeCell ref="C5:C6"/>
    <mergeCell ref="D5:D6"/>
    <mergeCell ref="E5:E6"/>
    <mergeCell ref="F5:F6"/>
  </mergeCells>
  <phoneticPr fontId="18" type="noConversion"/>
  <pageMargins left="0.67" right="0.67" top="0.72" bottom="0.72" header="0.28000000000000003" footer="0.28000000000000003"/>
  <pageSetup paperSize="9" scale="43"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Right="0"/>
    <pageSetUpPr fitToPage="1"/>
  </sheetPr>
  <dimension ref="A1:K11"/>
  <sheetViews>
    <sheetView showZeros="0" workbookViewId="0">
      <pane ySplit="1" topLeftCell="A2" activePane="bottomLeft" state="frozen"/>
      <selection pane="bottomLeft" activeCell="K36" sqref="K36"/>
    </sheetView>
  </sheetViews>
  <sheetFormatPr defaultColWidth="9.1796875" defaultRowHeight="14.25" customHeight="1"/>
  <cols>
    <col min="1" max="1" width="19.26953125" customWidth="1"/>
    <col min="2" max="2" width="33.81640625" customWidth="1"/>
    <col min="3" max="3" width="23.81640625" customWidth="1"/>
    <col min="4" max="4" width="11.1796875" customWidth="1"/>
    <col min="5" max="5" width="17.7265625" customWidth="1"/>
    <col min="6" max="6" width="9.81640625" customWidth="1"/>
    <col min="7" max="7" width="17.7265625" customWidth="1"/>
    <col min="8" max="11" width="23.1796875" customWidth="1"/>
  </cols>
  <sheetData>
    <row r="1" spans="1:11" ht="14.25" customHeight="1">
      <c r="A1" s="1"/>
      <c r="B1" s="1"/>
      <c r="C1" s="1"/>
      <c r="D1" s="1"/>
      <c r="E1" s="1"/>
      <c r="F1" s="1"/>
      <c r="G1" s="1"/>
      <c r="H1" s="1"/>
      <c r="I1" s="1"/>
      <c r="J1" s="1"/>
      <c r="K1" s="1"/>
    </row>
    <row r="2" spans="1:11" ht="14.25" customHeight="1">
      <c r="D2" s="2"/>
      <c r="E2" s="2"/>
      <c r="F2" s="2"/>
      <c r="G2" s="2"/>
      <c r="K2" s="3" t="s">
        <v>408</v>
      </c>
    </row>
    <row r="3" spans="1:11" ht="41.25" customHeight="1">
      <c r="A3" s="147" t="str">
        <f>"2025"&amp;"年上级转移支付补助项目支出预算表"</f>
        <v>2025年上级转移支付补助项目支出预算表</v>
      </c>
      <c r="B3" s="147"/>
      <c r="C3" s="147"/>
      <c r="D3" s="147"/>
      <c r="E3" s="147"/>
      <c r="F3" s="147"/>
      <c r="G3" s="147"/>
      <c r="H3" s="147"/>
      <c r="I3" s="147"/>
      <c r="J3" s="147"/>
      <c r="K3" s="147"/>
    </row>
    <row r="4" spans="1:11" ht="13.5" customHeight="1">
      <c r="A4" s="148" t="s">
        <v>1</v>
      </c>
      <c r="B4" s="149"/>
      <c r="C4" s="149"/>
      <c r="D4" s="149"/>
      <c r="E4" s="149"/>
      <c r="F4" s="149"/>
      <c r="G4" s="149"/>
      <c r="H4" s="4"/>
      <c r="I4" s="4"/>
      <c r="J4" s="4"/>
      <c r="K4" s="5" t="s">
        <v>2</v>
      </c>
    </row>
    <row r="5" spans="1:11" ht="21.75" customHeight="1">
      <c r="A5" s="136" t="s">
        <v>250</v>
      </c>
      <c r="B5" s="136" t="s">
        <v>185</v>
      </c>
      <c r="C5" s="136" t="s">
        <v>251</v>
      </c>
      <c r="D5" s="158" t="s">
        <v>186</v>
      </c>
      <c r="E5" s="158" t="s">
        <v>187</v>
      </c>
      <c r="F5" s="158" t="s">
        <v>252</v>
      </c>
      <c r="G5" s="158" t="s">
        <v>253</v>
      </c>
      <c r="H5" s="164" t="s">
        <v>56</v>
      </c>
      <c r="I5" s="154" t="s">
        <v>409</v>
      </c>
      <c r="J5" s="122"/>
      <c r="K5" s="123"/>
    </row>
    <row r="6" spans="1:11" ht="21.75" customHeight="1">
      <c r="A6" s="142"/>
      <c r="B6" s="142"/>
      <c r="C6" s="142"/>
      <c r="D6" s="163"/>
      <c r="E6" s="163"/>
      <c r="F6" s="163"/>
      <c r="G6" s="163"/>
      <c r="H6" s="143"/>
      <c r="I6" s="158" t="s">
        <v>59</v>
      </c>
      <c r="J6" s="158" t="s">
        <v>60</v>
      </c>
      <c r="K6" s="158" t="s">
        <v>61</v>
      </c>
    </row>
    <row r="7" spans="1:11" ht="40.5" customHeight="1">
      <c r="A7" s="162"/>
      <c r="B7" s="162"/>
      <c r="C7" s="162"/>
      <c r="D7" s="159"/>
      <c r="E7" s="159"/>
      <c r="F7" s="159"/>
      <c r="G7" s="159"/>
      <c r="H7" s="127"/>
      <c r="I7" s="159" t="s">
        <v>58</v>
      </c>
      <c r="J7" s="159"/>
      <c r="K7" s="159"/>
    </row>
    <row r="8" spans="1:11" ht="15" customHeight="1">
      <c r="A8" s="10">
        <v>1</v>
      </c>
      <c r="B8" s="10">
        <v>2</v>
      </c>
      <c r="C8" s="10">
        <v>3</v>
      </c>
      <c r="D8" s="10">
        <v>4</v>
      </c>
      <c r="E8" s="10">
        <v>5</v>
      </c>
      <c r="F8" s="10">
        <v>6</v>
      </c>
      <c r="G8" s="10">
        <v>7</v>
      </c>
      <c r="H8" s="10">
        <v>8</v>
      </c>
      <c r="I8" s="10">
        <v>9</v>
      </c>
      <c r="J8" s="18">
        <v>10</v>
      </c>
      <c r="K8" s="18">
        <v>11</v>
      </c>
    </row>
    <row r="9" spans="1:11" ht="18.75" customHeight="1">
      <c r="A9" s="16"/>
      <c r="B9" s="11"/>
      <c r="C9" s="16"/>
      <c r="D9" s="16"/>
      <c r="E9" s="16"/>
      <c r="F9" s="16"/>
      <c r="G9" s="16"/>
      <c r="H9" s="17"/>
      <c r="I9" s="19"/>
      <c r="J9" s="19"/>
      <c r="K9" s="17"/>
    </row>
    <row r="10" spans="1:11" ht="18.75" customHeight="1">
      <c r="A10" s="138" t="s">
        <v>172</v>
      </c>
      <c r="B10" s="139"/>
      <c r="C10" s="139"/>
      <c r="D10" s="139"/>
      <c r="E10" s="139"/>
      <c r="F10" s="139"/>
      <c r="G10" s="107"/>
      <c r="H10" s="13"/>
      <c r="I10" s="13"/>
      <c r="J10" s="13"/>
      <c r="K10" s="17"/>
    </row>
    <row r="11" spans="1:11" ht="14.25" customHeight="1">
      <c r="A11" t="s">
        <v>180</v>
      </c>
    </row>
  </sheetData>
  <mergeCells count="15">
    <mergeCell ref="A3:K3"/>
    <mergeCell ref="A4:G4"/>
    <mergeCell ref="I5:K5"/>
    <mergeCell ref="A10:G10"/>
    <mergeCell ref="A5:A7"/>
    <mergeCell ref="B5:B7"/>
    <mergeCell ref="C5:C7"/>
    <mergeCell ref="D5:D7"/>
    <mergeCell ref="E5:E7"/>
    <mergeCell ref="F5:F7"/>
    <mergeCell ref="G5:G7"/>
    <mergeCell ref="H5:H7"/>
    <mergeCell ref="I6:I7"/>
    <mergeCell ref="J6:J7"/>
    <mergeCell ref="K6:K7"/>
  </mergeCells>
  <phoneticPr fontId="18" type="noConversion"/>
  <printOptions horizontalCentered="1"/>
  <pageMargins left="0.37" right="0.37" top="0.56000000000000005" bottom="0.56000000000000005" header="0.48" footer="0.48"/>
  <pageSetup paperSize="9" scale="58"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Right="0"/>
    <pageSetUpPr fitToPage="1"/>
  </sheetPr>
  <dimension ref="A1:G19"/>
  <sheetViews>
    <sheetView showZeros="0" workbookViewId="0">
      <pane ySplit="1" topLeftCell="A2" activePane="bottomLeft" state="frozen"/>
      <selection pane="bottomLeft" activeCell="G34" sqref="G34"/>
    </sheetView>
  </sheetViews>
  <sheetFormatPr defaultColWidth="9.1796875" defaultRowHeight="14.25" customHeight="1"/>
  <cols>
    <col min="1" max="1" width="35.26953125" customWidth="1"/>
    <col min="2" max="4" width="28" customWidth="1"/>
    <col min="5" max="7" width="23.81640625" customWidth="1"/>
  </cols>
  <sheetData>
    <row r="1" spans="1:7" ht="14.25" customHeight="1">
      <c r="A1" s="1"/>
      <c r="B1" s="1"/>
      <c r="C1" s="1"/>
      <c r="D1" s="1"/>
      <c r="E1" s="1"/>
      <c r="F1" s="1"/>
      <c r="G1" s="1"/>
    </row>
    <row r="2" spans="1:7" ht="13.5" customHeight="1">
      <c r="D2" s="2"/>
      <c r="G2" s="3" t="s">
        <v>410</v>
      </c>
    </row>
    <row r="3" spans="1:7" ht="41.25" customHeight="1">
      <c r="A3" s="147" t="str">
        <f>"2025"&amp;"年部门项目中期规划预算表"</f>
        <v>2025年部门项目中期规划预算表</v>
      </c>
      <c r="B3" s="147"/>
      <c r="C3" s="147"/>
      <c r="D3" s="147"/>
      <c r="E3" s="147"/>
      <c r="F3" s="147"/>
      <c r="G3" s="147"/>
    </row>
    <row r="4" spans="1:7" ht="13.5" customHeight="1">
      <c r="A4" s="148" t="s">
        <v>1</v>
      </c>
      <c r="B4" s="149"/>
      <c r="C4" s="149"/>
      <c r="D4" s="149"/>
      <c r="E4" s="4"/>
      <c r="F4" s="4"/>
      <c r="G4" s="5" t="s">
        <v>2</v>
      </c>
    </row>
    <row r="5" spans="1:7" ht="21.75" customHeight="1">
      <c r="A5" s="136" t="s">
        <v>251</v>
      </c>
      <c r="B5" s="136" t="s">
        <v>250</v>
      </c>
      <c r="C5" s="136" t="s">
        <v>185</v>
      </c>
      <c r="D5" s="158" t="s">
        <v>411</v>
      </c>
      <c r="E5" s="154" t="s">
        <v>59</v>
      </c>
      <c r="F5" s="122"/>
      <c r="G5" s="123"/>
    </row>
    <row r="6" spans="1:7" ht="21.75" customHeight="1">
      <c r="A6" s="142"/>
      <c r="B6" s="142"/>
      <c r="C6" s="142"/>
      <c r="D6" s="163"/>
      <c r="E6" s="164" t="str">
        <f>"2025"&amp;"年"</f>
        <v>2025年</v>
      </c>
      <c r="F6" s="158" t="str">
        <f>("2025"+1)&amp;"年"</f>
        <v>2026年</v>
      </c>
      <c r="G6" s="158" t="str">
        <f>("2025"+2)&amp;"年"</f>
        <v>2027年</v>
      </c>
    </row>
    <row r="7" spans="1:7" ht="40.5" customHeight="1">
      <c r="A7" s="162"/>
      <c r="B7" s="162"/>
      <c r="C7" s="162"/>
      <c r="D7" s="159"/>
      <c r="E7" s="127"/>
      <c r="F7" s="159" t="s">
        <v>58</v>
      </c>
      <c r="G7" s="159"/>
    </row>
    <row r="8" spans="1:7" ht="15" customHeight="1">
      <c r="A8" s="10">
        <v>1</v>
      </c>
      <c r="B8" s="10">
        <v>2</v>
      </c>
      <c r="C8" s="10">
        <v>3</v>
      </c>
      <c r="D8" s="10">
        <v>4</v>
      </c>
      <c r="E8" s="10">
        <v>5</v>
      </c>
      <c r="F8" s="10">
        <v>6</v>
      </c>
      <c r="G8" s="10">
        <v>7</v>
      </c>
    </row>
    <row r="9" spans="1:7" ht="17.25" customHeight="1">
      <c r="A9" s="11" t="s">
        <v>71</v>
      </c>
      <c r="B9" s="12" t="s">
        <v>412</v>
      </c>
      <c r="C9" s="12" t="s">
        <v>261</v>
      </c>
      <c r="D9" s="11" t="s">
        <v>413</v>
      </c>
      <c r="E9" s="13">
        <v>176400</v>
      </c>
      <c r="F9" s="13">
        <v>176000</v>
      </c>
      <c r="G9" s="13">
        <v>176000</v>
      </c>
    </row>
    <row r="10" spans="1:7" ht="18.75" customHeight="1">
      <c r="A10" s="11" t="s">
        <v>71</v>
      </c>
      <c r="B10" s="11" t="s">
        <v>412</v>
      </c>
      <c r="C10" s="11" t="s">
        <v>270</v>
      </c>
      <c r="D10" s="11" t="s">
        <v>413</v>
      </c>
      <c r="E10" s="13">
        <v>300000</v>
      </c>
      <c r="F10" s="13"/>
      <c r="G10" s="13"/>
    </row>
    <row r="11" spans="1:7" ht="17.25" customHeight="1">
      <c r="A11" s="11" t="s">
        <v>71</v>
      </c>
      <c r="B11" s="12" t="s">
        <v>414</v>
      </c>
      <c r="C11" s="12" t="s">
        <v>266</v>
      </c>
      <c r="D11" s="11" t="s">
        <v>413</v>
      </c>
      <c r="E11" s="13">
        <v>576</v>
      </c>
      <c r="F11" s="13"/>
      <c r="G11" s="13"/>
    </row>
    <row r="12" spans="1:7" ht="18.75" customHeight="1">
      <c r="A12" s="11" t="s">
        <v>71</v>
      </c>
      <c r="B12" s="11" t="s">
        <v>415</v>
      </c>
      <c r="C12" s="11" t="s">
        <v>258</v>
      </c>
      <c r="D12" s="11" t="s">
        <v>413</v>
      </c>
      <c r="E12" s="13">
        <v>823000</v>
      </c>
      <c r="F12" s="13"/>
      <c r="G12" s="13"/>
    </row>
    <row r="13" spans="1:7" ht="18.75" customHeight="1">
      <c r="A13" s="211" t="s">
        <v>56</v>
      </c>
      <c r="B13" s="212" t="s">
        <v>416</v>
      </c>
      <c r="C13" s="212"/>
      <c r="D13" s="213"/>
      <c r="E13" s="13">
        <v>1299976</v>
      </c>
      <c r="F13" s="13">
        <v>176000</v>
      </c>
      <c r="G13" s="13">
        <v>176000</v>
      </c>
    </row>
    <row r="17" spans="4:4" ht="14.25" customHeight="1">
      <c r="D17" s="14"/>
    </row>
    <row r="18" spans="4:4" ht="14.25" customHeight="1">
      <c r="D18" s="14"/>
    </row>
    <row r="19" spans="4:4" ht="14.25" customHeight="1">
      <c r="D19" s="14"/>
    </row>
  </sheetData>
  <mergeCells count="11">
    <mergeCell ref="A3:G3"/>
    <mergeCell ref="A4:D4"/>
    <mergeCell ref="E5:G5"/>
    <mergeCell ref="A13:D13"/>
    <mergeCell ref="A5:A7"/>
    <mergeCell ref="B5:B7"/>
    <mergeCell ref="C5:C7"/>
    <mergeCell ref="D5:D7"/>
    <mergeCell ref="E6:E7"/>
    <mergeCell ref="F6:F7"/>
    <mergeCell ref="G6:G7"/>
  </mergeCells>
  <phoneticPr fontId="18" type="noConversion"/>
  <printOptions horizontalCentered="1"/>
  <pageMargins left="0.37" right="0.37" top="0.56000000000000005" bottom="0.56000000000000005" header="0.48" footer="0.48"/>
  <pageSetup paperSize="9" scale="6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2025-02-06T07:09:00Z</dcterms:created>
  <dcterms:modified xsi:type="dcterms:W3CDTF">2025-04-03T05:09:28Z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