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10"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'部门项目支出绩效目标表05-2'!$A$5:$J$104</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<sst xmlns="http://schemas.openxmlformats.org/spreadsheetml/2006/main" count="1771" uniqueCount="568">
  <si>
    <t>预算01-1表</t>
  </si>
  <si>
    <t>单位名称：昆明市西山区金碧社区卫生服务中心</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</si>
  <si>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</si>
  <si>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</si>
  <si>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</si>
  <si>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</si>
  <si>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</si>
  <si>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</si>
  <si>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</si>
  <si>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</si>
  <si>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</si>
  <si>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</si>
  <si>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</si>
  <si>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</si>
  <si>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</si>
  <si>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</si>
  <si>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</si>
  <si>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</si>
  <si>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</si>
  <si>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</si>
  <si>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</si>
  <si>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</si>
  <si>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</si>
  <si>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</si>
  <si>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</si>
  <si>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</si>
  <si>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</si>
  <si>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</si>
  <si>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</si>
  <si>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</si>
  <si>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</si>
  <si>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</si>
  <si>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</si>
  <si>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</si>
  <si>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</si>
  <si>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</si>
  <si>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</si>
  <si>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</si>
  <si>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</si>
  <si>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</si>
  <si>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</si>
  <si>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</si>
  <si>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</si>
  <si>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</si>
  <si>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</si>
  <si>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</si>
  <si>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</si>
  <si>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</si>
  <si>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</si>
  <si>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</si>
  <si>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</si>
  <si>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</si>
  <si>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</si>
  <si>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</si>
  <si>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</si>
  <si>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</si>
  <si>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</si>
  <si>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</si>
  <si>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</si>
  <si>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</si>
  <si>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</si>
  <si>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</si>
  <si>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</si>
  <si>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</si>
  <si>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</si>
  <si>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</si>
  <si>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</si>
  <si>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</si>
  <si>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</si>
  <si>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</si>
  <si>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昆明市西山区金碧社区卫生服务中心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</si>
  <si>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</si>
  <si>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</si>
  <si>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</si>
  <si>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</si>
  <si>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</si>
  <si>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</si>
  <si>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</si>
  <si>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</si>
  <si>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</si>
  <si>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</si>
  <si>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</si>
  <si>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</si>
  <si>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</si>
  <si>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</si>
  <si>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</si>
  <si>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</si>
  <si>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</si>
  <si>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</si>
  <si>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</si>
  <si>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</si>
  <si>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</si>
  <si>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</si>
  <si>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</si>
  <si>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</si>
  <si>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</si>
  <si>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</si>
  <si>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社会保障和就业支出</t>
  </si>
  <si>
    <t>行政事业单位养老支出</t>
  </si>
  <si>
    <t>机关事业单位基本养老保险缴费支出</t>
  </si>
  <si>
    <t>卫生健康支出</t>
  </si>
  <si>
    <t>卫生健康管理事务</t>
  </si>
  <si>
    <t>其他卫生健康管理事务支出</t>
  </si>
  <si>
    <t>基层医疗卫生机构</t>
  </si>
  <si>
    <t>城市社区卫生机构</t>
  </si>
  <si>
    <t>公共卫生</t>
  </si>
  <si>
    <t>基本公共卫生服务</t>
  </si>
  <si>
    <t>重大公共卫生服务</t>
  </si>
  <si>
    <t>突发公共卫生事件应急处置</t>
  </si>
  <si>
    <t>其他公共卫生支出</t>
  </si>
  <si>
    <t>行政事业单位医疗</t>
  </si>
  <si>
    <t>事业单位医疗</t>
  </si>
  <si>
    <t>公务员医疗补助</t>
  </si>
  <si>
    <t>其他行政事业单位医疗支出</t>
  </si>
  <si>
    <t>住房保障支出</t>
  </si>
  <si>
    <t>住房改革支出</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</si>
  <si>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</si>
  <si>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</si>
  <si>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</si>
  <si>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</si>
  <si>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</si>
  <si>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</si>
  <si>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</si>
  <si>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</si>
  <si>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</si>
  <si>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</si>
  <si>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</si>
  <si>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</si>
  <si>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</si>
  <si>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</si>
  <si>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</si>
  <si>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</si>
  <si>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</si>
  <si>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</si>
  <si>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</si>
  <si>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</si>
  <si>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</si>
  <si>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</si>
  <si>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</si>
  <si>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</si>
  <si>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</si>
  <si>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</si>
  <si>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</si>
  <si>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</si>
  <si>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</si>
  <si>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</si>
  <si>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</si>
  <si>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</si>
  <si>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</si>
  <si>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</si>
  <si>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</si>
  <si>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</si>
  <si>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</si>
  <si>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</si>
  <si>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</si>
  <si>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</si>
  <si>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</si>
  <si>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</si>
  <si>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</si>
  <si>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</si>
  <si>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</si>
  <si>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</si>
  <si>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</si>
  <si>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备注：我部门无“三公”经费预算支出，此表无数据。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</si>
  <si>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</si>
  <si>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</si>
  <si>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</si>
  <si>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</si>
  <si>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</si>
  <si>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</si>
  <si>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</si>
  <si>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</si>
  <si>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</si>
  <si>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</si>
  <si>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</si>
  <si>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</si>
  <si>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</si>
  <si>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</si>
  <si>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</si>
  <si>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</si>
  <si>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</si>
  <si>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</si>
  <si>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</si>
  <si>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昆明市西山区卫生健康局</t>
  </si>
  <si>
    <t>530112231100001431454</t>
  </si>
  <si>
    <t>事业人员绩效奖励</t>
  </si>
  <si>
    <t>奖金</t>
  </si>
  <si>
    <t>绩效工资</t>
  </si>
  <si>
    <t>530112210000000002866</t>
  </si>
  <si>
    <t>530112210000000002862</t>
  </si>
  <si>
    <t>事业人员工资支出</t>
  </si>
  <si>
    <t>基本工资</t>
  </si>
  <si>
    <t>津贴补贴</t>
  </si>
  <si>
    <t>530112231100001431459</t>
  </si>
  <si>
    <t>一般公用经费支出</t>
  </si>
  <si>
    <t>物业管理费</t>
  </si>
  <si>
    <t>530112210000000002864</t>
  </si>
  <si>
    <t>社会保障缴费</t>
  </si>
  <si>
    <t>机关事业单位基本养老保险缴费</t>
  </si>
  <si>
    <t>职工基本医疗保险缴费</t>
  </si>
  <si>
    <t>公务员医疗补助缴费</t>
  </si>
  <si>
    <t>其他社会保障缴费</t>
  </si>
  <si>
    <t>预算05-1表</t>
  </si>
  <si>
    <t>项目分类</t>
  </si>
  <si>
    <t>项目单位</t>
  </si>
  <si>
    <t>经济科目编码</t>
  </si>
  <si>
    <t>经济科目名称</t>
  </si>
  <si>
    <t>本年拨款</t>
  </si>
  <si>
    <t>其中：本次下达</t>
  </si>
  <si>
    <t>313 事业发展类</t>
  </si>
  <si>
    <t>530112210000000003094</t>
  </si>
  <si>
    <t>金碧社区卫生服务中心租房补助资金</t>
  </si>
  <si>
    <t>2100301</t>
  </si>
  <si>
    <t>30214</t>
  </si>
  <si>
    <t>租赁费</t>
  </si>
  <si>
    <t>312 民生类</t>
  </si>
  <si>
    <t>530112231100001333994</t>
  </si>
  <si>
    <t>基本公共卫生服务项目区级补助资金</t>
  </si>
  <si>
    <t>2100408</t>
  </si>
  <si>
    <t>30226</t>
  </si>
  <si>
    <t>劳务费</t>
  </si>
  <si>
    <t>30218</t>
  </si>
  <si>
    <t>专用材料费</t>
  </si>
  <si>
    <t>311 专项业务类</t>
  </si>
  <si>
    <t>530112241100002249419</t>
  </si>
  <si>
    <t>重精“以奖代补”区级补助资金</t>
  </si>
  <si>
    <t>2100199</t>
  </si>
  <si>
    <t>30305</t>
  </si>
  <si>
    <t>生活补助</t>
  </si>
  <si>
    <t>530112251100003720685</t>
  </si>
  <si>
    <t>预防性健康体检工作经费</t>
  </si>
  <si>
    <t>2100499</t>
  </si>
  <si>
    <t>30202</t>
  </si>
  <si>
    <t>印刷费</t>
  </si>
  <si>
    <t>30227</t>
  </si>
  <si>
    <t>委托业务费</t>
  </si>
  <si>
    <t>530112251100003720939</t>
  </si>
  <si>
    <t>艾滋病防治工作经费</t>
  </si>
  <si>
    <t>2100409</t>
  </si>
  <si>
    <t>1112 事业人员支出工资</t>
  </si>
  <si>
    <t>530112251100003730098</t>
  </si>
  <si>
    <t>（自有资金）在编人员经费</t>
  </si>
  <si>
    <t>30103</t>
  </si>
  <si>
    <t>211 公车购置及运维费</t>
  </si>
  <si>
    <t>530112251100003730142</t>
  </si>
  <si>
    <t>（自有资金）公务用车运行维护经费</t>
  </si>
  <si>
    <t>30231</t>
  </si>
  <si>
    <t>公务用车运行维护费</t>
  </si>
  <si>
    <t>215 工会经费</t>
  </si>
  <si>
    <t>530112251100003730148</t>
  </si>
  <si>
    <t>（自有资金）工会经费</t>
  </si>
  <si>
    <t>30228</t>
  </si>
  <si>
    <t>工会经费</t>
  </si>
  <si>
    <t>216 其他公用支出</t>
  </si>
  <si>
    <t>530112251100003730387</t>
  </si>
  <si>
    <t>（自有资金）残疾人保障经费</t>
  </si>
  <si>
    <t>30299</t>
  </si>
  <si>
    <t>其他商品和服务支出</t>
  </si>
  <si>
    <t>530112251100003730406</t>
  </si>
  <si>
    <t>（自有资金）公用经费</t>
  </si>
  <si>
    <t>30229</t>
  </si>
  <si>
    <t>福利费</t>
  </si>
  <si>
    <t>30205</t>
  </si>
  <si>
    <t>水费</t>
  </si>
  <si>
    <t>30209</t>
  </si>
  <si>
    <t>30213</t>
  </si>
  <si>
    <t>维修（护）费</t>
  </si>
  <si>
    <t>30206</t>
  </si>
  <si>
    <t>电费</t>
  </si>
  <si>
    <t>30201</t>
  </si>
  <si>
    <t>办公费</t>
  </si>
  <si>
    <t>30207</t>
  </si>
  <si>
    <t>邮电费</t>
  </si>
  <si>
    <t>30211</t>
  </si>
  <si>
    <t>差旅费</t>
  </si>
  <si>
    <t>30216</t>
  </si>
  <si>
    <t>培训费</t>
  </si>
  <si>
    <t>30239</t>
  </si>
  <si>
    <t>其他交通费用</t>
  </si>
  <si>
    <t>（自有资金）房屋租赁经费</t>
  </si>
  <si>
    <t>530112251100003730517</t>
  </si>
  <si>
    <t>卫生应急经费</t>
  </si>
  <si>
    <t>2100410</t>
  </si>
  <si>
    <t>530112251100003764364</t>
  </si>
  <si>
    <t>（自有资金）编外人员经费</t>
  </si>
  <si>
    <t>30199</t>
  </si>
  <si>
    <t>其他工资福利支出</t>
  </si>
  <si>
    <t>530112251100003764393</t>
  </si>
  <si>
    <t>（自有资金）第三方服务项目经费</t>
  </si>
  <si>
    <t>530112251100003764420</t>
  </si>
  <si>
    <t>（自有资金）试剂耗材及设备购置经费</t>
  </si>
  <si>
    <t>31003</t>
  </si>
  <si>
    <t>专用设备购置</t>
  </si>
  <si>
    <t>31002</t>
  </si>
  <si>
    <t>办公设备购置</t>
  </si>
  <si>
    <t>预算05-2表</t>
  </si>
  <si>
    <t>项目年度绩效目标</t>
  </si>
  <si>
    <t>一级指标</t>
  </si>
  <si>
    <t>二级指标</t>
  </si>
  <si>
    <t>三级指标</t>
  </si>
  <si>
    <t>指标性质</t>
  </si>
  <si>
    <t>指标值</t>
  </si>
  <si>
    <t>度量单位</t>
  </si>
  <si>
    <t>指标属性</t>
  </si>
  <si>
    <t>指标内容</t>
  </si>
  <si>
    <t>2025年编外人员工资</t>
  </si>
  <si>
    <t>产出指标</t>
  </si>
  <si>
    <t>数量指标</t>
  </si>
  <si>
    <t>自有资金供养编外人员</t>
  </si>
  <si>
    <t>=</t>
  </si>
  <si>
    <t>人</t>
  </si>
  <si>
    <t>定量指标</t>
  </si>
  <si>
    <t>2025年 昆明市西山区金碧社区卫生服务中心预算支出明细表</t>
  </si>
  <si>
    <t>时效指标</t>
  </si>
  <si>
    <t>完成时限</t>
  </si>
  <si>
    <t>&lt;=</t>
  </si>
  <si>
    <t>2025年12月31日</t>
  </si>
  <si>
    <t>年</t>
  </si>
  <si>
    <t>成本指标</t>
  </si>
  <si>
    <t>经济成本指标</t>
  </si>
  <si>
    <t>450000</t>
  </si>
  <si>
    <t>元</t>
  </si>
  <si>
    <t>按照单位制定工资福利待遇按时发放</t>
  </si>
  <si>
    <t>效益指标</t>
  </si>
  <si>
    <t>社会效益</t>
  </si>
  <si>
    <t>保中心部门正常运转</t>
  </si>
  <si>
    <t>&gt;</t>
  </si>
  <si>
    <t>90</t>
  </si>
  <si>
    <t>%</t>
  </si>
  <si>
    <t>保障部门正常运转</t>
  </si>
  <si>
    <t>满意度指标</t>
  </si>
  <si>
    <t>服务对象满意度</t>
  </si>
  <si>
    <t>患者对医疗服务满意度</t>
  </si>
  <si>
    <t>&gt;=</t>
  </si>
  <si>
    <t>患者满意度</t>
  </si>
  <si>
    <t>根据全口径预算要求，将自有资金纳入预算管理，中心以2024年收支情况作为基础，对2025年事业收支进行预算。</t>
  </si>
  <si>
    <t>应急保障用车</t>
  </si>
  <si>
    <t>辆</t>
  </si>
  <si>
    <t>中心拥有2辆应急保障用车</t>
  </si>
  <si>
    <t>20000</t>
  </si>
  <si>
    <t>保障中心业务用车，及时完成资金支付</t>
  </si>
  <si>
    <t>提高医疗业务服务水平</t>
  </si>
  <si>
    <t>保障中心业务正常开展，做好医疗保障工作</t>
  </si>
  <si>
    <t>就诊病人满意度</t>
  </si>
  <si>
    <t>就诊病人对中心医疗服务满意度</t>
  </si>
  <si>
    <t>根据业务发展需求，预计2025年第三方服务项目经费20.00万元</t>
  </si>
  <si>
    <t>委托第三方项目</t>
  </si>
  <si>
    <t>个</t>
  </si>
  <si>
    <t>根据业务发展需求，部分业务需委托第三方</t>
  </si>
  <si>
    <t>200000</t>
  </si>
  <si>
    <t>根据合同约定，按时付款</t>
  </si>
  <si>
    <t>提高医疗服务水平</t>
  </si>
  <si>
    <t>根据2024年收支预算2025年收支情况，预算收支结余260万元，按50%进行提取，目标考核奖130万元</t>
  </si>
  <si>
    <t>在职在编人员</t>
  </si>
  <si>
    <t>64</t>
  </si>
  <si>
    <t>中心在职在编职工</t>
  </si>
  <si>
    <t>是否按时完成</t>
  </si>
  <si>
    <t>1300000</t>
  </si>
  <si>
    <t>目标考核奖按考核结果进行拨付</t>
  </si>
  <si>
    <t>医疗卫生工作正常开展</t>
  </si>
  <si>
    <t>医疗工作正常运转</t>
  </si>
  <si>
    <t>单位职工满意度</t>
  </si>
  <si>
    <t>80</t>
  </si>
  <si>
    <t xml:space="preserve">金碧社区卫生服务中心 </t>
  </si>
  <si>
    <t>1个</t>
  </si>
  <si>
    <t>缴纳残保金单位个数</t>
  </si>
  <si>
    <t>50000</t>
  </si>
  <si>
    <t>按要求进行缴纳</t>
  </si>
  <si>
    <t>提高医疗服务质量</t>
  </si>
  <si>
    <t>获益对象满意度</t>
  </si>
  <si>
    <t>服务人口</t>
  </si>
  <si>
    <t>113405</t>
  </si>
  <si>
    <t>辖区服务人口</t>
  </si>
  <si>
    <t>62800</t>
  </si>
  <si>
    <t>按相关要求支付</t>
  </si>
  <si>
    <t>单位职工对中心工作满意度</t>
  </si>
  <si>
    <t>300000</t>
  </si>
  <si>
    <t>按2025年项目预算支出进行支付</t>
  </si>
  <si>
    <t>获益人员满意度</t>
  </si>
  <si>
    <t>我中心2023年完成辖区餐饮服务行业、公共服务行业等从业人员预防性健康体检33213人，2024年完成16991人，2025年预算完成16991人，累计67195人，按照补助标准：50元/人，2023年应拨付资金1660650元，2024年应拨付资金849550元，2025年预算拨付资金849550元，3年累计3359750元，资金用于完成辖区餐饮服务行业、公共服务行业等从业人员预防性健康体检。</t>
  </si>
  <si>
    <t>辖区内食品及公共场所从业人员预防性健康体检完成人数</t>
  </si>
  <si>
    <t>67195</t>
  </si>
  <si>
    <t>人次</t>
  </si>
  <si>
    <t>是否按照相关要求完成辖区预防性健康体检工作</t>
  </si>
  <si>
    <t>质量指标</t>
  </si>
  <si>
    <t>严格执行预防性体检各项</t>
  </si>
  <si>
    <t>100</t>
  </si>
  <si>
    <t>是否严格按照标准进行体检</t>
  </si>
  <si>
    <t>是否按时完成预防性体检工作</t>
  </si>
  <si>
    <t>3359750</t>
  </si>
  <si>
    <t>是否按照标准，按照完成体检人员进行拨付</t>
  </si>
  <si>
    <t>通过对辖区食品及公共场所行业从业人员免费体检，及时发现带有传染病人员，使患者能够及时治疗，尽量少的接触其他人群，避免相互传染扩散。从源头上管控有效控制疾病传播、增长，降低社会和个体风险，促进家庭社会</t>
  </si>
  <si>
    <t>体检人员对体检工作满意度</t>
  </si>
  <si>
    <t>辖区人员进行体检人员对中心体检工作满意度</t>
  </si>
  <si>
    <t>中心工会会员数</t>
  </si>
  <si>
    <t>84</t>
  </si>
  <si>
    <t>2025年工会会员</t>
  </si>
  <si>
    <t>60000</t>
  </si>
  <si>
    <t>2025年预算缴纳工会经费</t>
  </si>
  <si>
    <t>工会会员满意度</t>
  </si>
  <si>
    <t>工会会员对中心工会福利满意度</t>
  </si>
  <si>
    <t>贯彻落实《昆明市第五轮防治艾滋病人民战争实施方案（2021-2025）》（昆发〔2021〕23号）及《中共昆明市西山区第五轮防治艾滋病人民战争实施方案(2021-2025年)&gt;的通知》(西发(2022)8号)，西山区防艾委各成员单位、各街道广泛开展宣传教育，大力开展疫情监测，扩大人群检测，积极推行高危行为干预措施，认真落实“四免一关怀”政策，全力巩固提升西山区艾滋病综合防治“三个90%”成果，按照昆明市2024年艾滋病防治工作要点的要求，深入推进我区防治艾滋病工作，充分利用各防艾委成员单位的资源，完善医疗机构、疾控和妇幼保健等专业技术机构、社区“三位一体”管理机制，中心根据工作实际情况，建立切实可行的工作方案，积极配合街道办事处，安排好各抽血检测点工作时间、地点和完成时限等相关事宜，对自愿参加的居民提供检测服务，并对人员信息严格保密，明确工作职责和目标任务，按要求及时上报工作信息及报表，完成年度目标检测任务</t>
  </si>
  <si>
    <t>"3+3X"艾滋病检测覆盖人数</t>
  </si>
  <si>
    <t>按照《防治艾滋病工作目标管理责任书》工作要求评分</t>
  </si>
  <si>
    <t>开展"防艾"宣传讲座</t>
  </si>
  <si>
    <t>次</t>
  </si>
  <si>
    <t>每季度进行“防艾”宣传工作</t>
  </si>
  <si>
    <t>艾滋病防治宣传</t>
  </si>
  <si>
    <t>辖区宣传率</t>
  </si>
  <si>
    <t>是否按时按质完成卫健局下达任务数</t>
  </si>
  <si>
    <t>102000</t>
  </si>
  <si>
    <t>根据防艾工作开展需要，采购试剂、耗材、制作宣传物资等按照项目进度进行支付</t>
  </si>
  <si>
    <t>遏制艾滋病传播及蔓延，推动艾滋病防治工作，艾滋病综合防治水平提高。</t>
  </si>
  <si>
    <t>全面提高防治意识</t>
  </si>
  <si>
    <t>辖区医疗保障</t>
  </si>
  <si>
    <t>人(人次、家)</t>
  </si>
  <si>
    <t>完成辖区内重大会议、各类考试、学校活动、突发公共卫生医疗保障次数</t>
  </si>
  <si>
    <t>做好辖区医疗保障工作，包括：1、区委、政府、人大、政协各类会议活动；2、教育部门各类考试派遣救护保障；3、文化旅游景区派遣医疗救护保障；4、各类信访接访救护保障；5、拆迁救护保障；6、其他突发事件救护保障。</t>
  </si>
  <si>
    <t>突发公共卫生事件处置率</t>
  </si>
  <si>
    <t>突发公共卫生事件处置</t>
  </si>
  <si>
    <t>2024年12月31日</t>
  </si>
  <si>
    <t>按时按质完成辖区应急工作</t>
  </si>
  <si>
    <t>5000</t>
  </si>
  <si>
    <t>根据医疗保障需求，采购急救药品，耗材，车辆保障等进行列支</t>
  </si>
  <si>
    <t>提高中心医疗保障应急能力</t>
  </si>
  <si>
    <t>显著提升</t>
  </si>
  <si>
    <t>提高医疗服务能力</t>
  </si>
  <si>
    <t>根据2024年业务发展情况，预计2025年试剂、耗材采购、设备购置共计11602000.00元</t>
  </si>
  <si>
    <t>在规定时间内完成采购工作</t>
  </si>
  <si>
    <t>11602000</t>
  </si>
  <si>
    <t>按照合同要求按时问问</t>
  </si>
  <si>
    <t>近几年通过基本公共卫生服务工作持续开展，基层加强了患者管理、健康教育及服务满意度提升等工作，知晓率进一步提高，治病防病意识不断加强，治疗依从性明显提高。规范财政资金管理，牢固树立预算绩效理念，强化项目支出责任，提高财政资金使用效益，提升项目实施能力。项目实施，可促进居民健康意识的提高和不良生活方式的改变，逐步树立起自我健康管理的理念；可以减少主要健康危险因素，预防和控制传染病及慢性病的发生和流行；可以提高公共卫生服务和突发公共卫生服务应急处置能力，建立起维护居民健康的第一道屏障，对于提高居民健康素质有重要促进作用。2024年基本公共卫生服务项目（12项）（10.24/人/年），辖区基本公共卫生服务人口113405人，测算区级补助资金1161267.20元</t>
  </si>
  <si>
    <t>辖区公共服务人口</t>
  </si>
  <si>
    <t>辖区公共卫生服务人口数</t>
  </si>
  <si>
    <t>资金使用规范</t>
  </si>
  <si>
    <t>定性指标</t>
  </si>
  <si>
    <t>反映专项资金使用规范</t>
  </si>
  <si>
    <t>结核病管理率</t>
  </si>
  <si>
    <t>新生儿访视和儿童健康管理率</t>
  </si>
  <si>
    <t>孕产妇健康管理率</t>
  </si>
  <si>
    <t>85</t>
  </si>
  <si>
    <t>传染病报告处理率</t>
  </si>
  <si>
    <t>老、高、糖等慢性病人群管理率</t>
  </si>
  <si>
    <t>根据考核进度进行拨付</t>
  </si>
  <si>
    <t>项目实施情况</t>
  </si>
  <si>
    <t>根据季度考核进行兑付</t>
  </si>
  <si>
    <t>根据卫健考核要求对中心进行考核，按照考核情况拨付公卫资金</t>
  </si>
  <si>
    <t>1161267.20</t>
  </si>
  <si>
    <t>基本公共卫生区级补助资金</t>
  </si>
  <si>
    <t>辖区基本公共卫生服务项目工作完成率</t>
  </si>
  <si>
    <t>辖区基本公共卫生服务向你要工作完成率</t>
  </si>
  <si>
    <t>可持续影响</t>
  </si>
  <si>
    <t>逐步提高社区基本公卫服务能力，改善居民健康水平</t>
  </si>
  <si>
    <t>达标</t>
  </si>
  <si>
    <t>0-6岁儿童、孕产妇、老年人、慢性病等重点人群对公共卫生服务满意度</t>
  </si>
  <si>
    <t>金碧社区卫生服务中心为政府事业单位，自成立以来无业务用房，为开展基本公共卫生工作，按照《关于进一步加强社区卫生服务中心建设的实施细则（试行）》要求完成上述工作，需租用昆明市西山区西华北路217号金额460086.68元，西华小区北区1幢2层和西华小区北区1幢3号商铺金额500000元。
一、完善科室建设，完成社区卫生服务中心等级评审工作。
二、提高中心收益，保障职工福利，提高职工工作积极性
三、立足群众多样化健康需求，发展社区医养服务。</t>
  </si>
  <si>
    <t>昆明市西山区西华北路217号租房面积</t>
  </si>
  <si>
    <t>360</t>
  </si>
  <si>
    <t>平方米</t>
  </si>
  <si>
    <t>房屋租用面积</t>
  </si>
  <si>
    <t>西华小区北区1幢2层和西华小区北区1幢3号商铺面积</t>
  </si>
  <si>
    <t>590.77</t>
  </si>
  <si>
    <t>基本公共卫生服务项目考核达标分数</t>
  </si>
  <si>
    <t>分</t>
  </si>
  <si>
    <t>基本公卫服务项目考核细则</t>
  </si>
  <si>
    <t>社区建设面积标准达标率</t>
  </si>
  <si>
    <t>关于印发昆明市加强基层医疗卫生机构规范化建设基本标准的通知》《社区卫生服务中心、站建设标准（建标163-2013）》《云南省卫生健康委关于进一步加强全省预 防接种单位设置与规范化建设的通知》</t>
  </si>
  <si>
    <t>医疗机构等级评审c级达标率</t>
  </si>
  <si>
    <t>关社区卫生服务中心服务能力评价指南</t>
  </si>
  <si>
    <t>西山区西华北路217号房屋租赁期限</t>
  </si>
  <si>
    <t>西华小区北区1幢2层和西华小区北区1幢3号商铺房屋租赁期限</t>
  </si>
  <si>
    <t>租赁期限西华小区北区1幢2层和西华小区北区1幢3号商铺房屋租赁期限</t>
  </si>
  <si>
    <t>房租费支付时间</t>
  </si>
  <si>
    <t>2025年12月31日前</t>
  </si>
  <si>
    <t>资金支付进度</t>
  </si>
  <si>
    <t>960086.48</t>
  </si>
  <si>
    <t>2025年房租预算额</t>
  </si>
  <si>
    <t>经济效益</t>
  </si>
  <si>
    <t>单位总收入提高率</t>
  </si>
  <si>
    <t>显著提高</t>
  </si>
  <si>
    <t>是否提高中心收益，保障职工福利提高职工工作</t>
  </si>
  <si>
    <t>居民健康素养水平</t>
  </si>
  <si>
    <t>紧紧围绕党中央、省、市对卫生工作的总体部署和要求，按照目标责任书的要求，认真抓好基层医疗机构医药卫生体制改革，实施国家基本药物制度，提高公共卫生服务能力，促进基层医疗机构卫生人才队伍发展，加快卫生信息化建设为目标，认真抓好各项基层卫生服务工作</t>
  </si>
  <si>
    <t>基本公卫服务项目宣传覆盖率</t>
  </si>
  <si>
    <t>辖区居民满意度</t>
  </si>
  <si>
    <t>98</t>
  </si>
  <si>
    <t>辖区公共卫生服务机构主要开展基本医疗服务和13项基本公共卫生服务项目，具体为：城乡居民健康档案管理、健康教育、预防接种、0-6岁儿童健康管理、孕产妇健康管理、老年人健康管理、慢性病健康管理（高血压、糖尿病患者健康管理服务）、重性精神病患者健康管理、传染病及突发公共卫生事件报告和处理、中医药健康管理、卫生监督协管、婚前医学检查、新生儿疾病筛查。为老百姓提供国家基本公共卫生服务工作。</t>
  </si>
  <si>
    <t>根据《昆明市卫生健康委员会 昆明市政法委 昆明市公安局昆明市民政局 昆明市财政局 昆明市医疗保障局关于印发落实严重精神障碍患者监护人监护责任实施“以奖代补”工作的指导意见的通知》（昆卫〔2019〕81号）和《昆明市财政局关于批复昆明市卫生健康委员会2024年部门预算的通知》（昆财预〔2024〕1号）要求，对已录入全国重性精神病人信息管理系统危险性评价3级及以上患者的监护人（自然人）进行以奖代补，补助标准为2400元/人/年，按市、县2:8 比例承担，补助标准1920元/人/年，西山区金碧辖区3级及以上患者补助人数18人。</t>
  </si>
  <si>
    <t>严重精神障碍患者</t>
  </si>
  <si>
    <t>18</t>
  </si>
  <si>
    <t>34560</t>
  </si>
  <si>
    <t>是否按时支付完成</t>
  </si>
  <si>
    <t>促进严重精神障碍患者监护人切实履行监护责任</t>
  </si>
  <si>
    <t>有效保障全区人民群众生命健康安全</t>
  </si>
  <si>
    <t>重精"以奖代补"发放人员满意度</t>
  </si>
  <si>
    <t>辖区重精“以奖代补”家属，监护人对此项目工作满意度</t>
  </si>
  <si>
    <t>预算06表</t>
  </si>
  <si>
    <t>政府性基金预算支出预算表</t>
  </si>
  <si>
    <t>单位名称：昆明市发展和改革委员会</t>
  </si>
  <si>
    <t>政府性基金预算支出</t>
  </si>
  <si>
    <t>备注：我部门无政府性基金预算支出，此表无数据。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</si>
  <si>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</si>
  <si>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</si>
  <si>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</si>
  <si>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</si>
  <si>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</si>
  <si>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</si>
  <si>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</si>
  <si>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</si>
  <si>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</si>
  <si>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</si>
  <si>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</si>
  <si>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采购印刷服务</t>
  </si>
  <si>
    <t>其他印刷服务</t>
  </si>
  <si>
    <t>印刷服务</t>
  </si>
  <si>
    <t>救护车燃油服务</t>
  </si>
  <si>
    <t>车辆加油、添加燃料服务</t>
  </si>
  <si>
    <t>救护车维修保养</t>
  </si>
  <si>
    <t>车辆维修和保养服务</t>
  </si>
  <si>
    <t>A4纸采购</t>
  </si>
  <si>
    <t>复印纸</t>
  </si>
  <si>
    <t>印刷和出版服务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</si>
  <si>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</si>
  <si>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</si>
  <si>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</si>
  <si>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</si>
  <si>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</si>
  <si>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</si>
  <si>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</si>
  <si>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</si>
  <si>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备注：我部门无政府购买服务预算，此表无数据。</t>
  </si>
  <si>
    <t>预算09-1表</t>
  </si>
  <si>
    <t>单位名称（项目）</t>
  </si>
  <si>
    <t>地区</t>
  </si>
  <si>
    <t>备注：我部门无对下支付预算，此表无数据。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</si>
  <si>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</si>
  <si>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</si>
  <si>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</si>
  <si>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</si>
  <si>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</si>
  <si>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</si>
  <si>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</si>
  <si>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</si>
  <si>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</si>
  <si>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</si>
  <si>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设备</t>
  </si>
  <si>
    <t>A02091001 普通电视设备（电视机）</t>
  </si>
  <si>
    <t>普通电视设备（电视机）</t>
  </si>
  <si>
    <t>台</t>
  </si>
  <si>
    <t>A02320800 物理治疗、康复及体育治疗仪器设备</t>
  </si>
  <si>
    <t>物理治疗、康复及体育治疗仪器设备</t>
  </si>
  <si>
    <t>A02322000 药房设备及器具</t>
  </si>
  <si>
    <t>药房设备及器具</t>
  </si>
  <si>
    <t>A02322500 急救和生命支持设备</t>
  </si>
  <si>
    <t>急救和生命支持设备</t>
  </si>
  <si>
    <t>A02322800 消毒灭菌设备及器具</t>
  </si>
  <si>
    <t>消毒灭菌设备及器具</t>
  </si>
  <si>
    <t>A02323300 口腔设备及器械</t>
  </si>
  <si>
    <t>口腔设备及器械</t>
  </si>
  <si>
    <t>A02329900 其他医疗设备</t>
  </si>
  <si>
    <t>其他医疗设备</t>
  </si>
  <si>
    <t>预算11表</t>
  </si>
  <si>
    <t>上级补助</t>
  </si>
  <si>
    <t>备注：我部门无上级补助项目补助预算，此表无数据。</t>
  </si>
  <si>
    <t>预算12表</t>
  </si>
  <si>
    <t>项目级次</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</si>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</sst>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 "/>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4" borderId="22" applyNumberFormat="0" applyAlignment="0" applyProtection="0">
      <alignment vertical="center"/>
    </xf>
    <xf numFmtId="0" fontId="25" fillId="5" borderId="23" applyNumberFormat="0" applyAlignment="0" applyProtection="0">
      <alignment vertical="center"/>
    </xf>
    <xf numFmtId="0" fontId="26" fillId="5" borderId="22" applyNumberFormat="0" applyAlignment="0" applyProtection="0">
      <alignment vertical="center"/>
    </xf>
    <xf numFmtId="0" fontId="27" fillId="6" borderId="24" applyNumberFormat="0" applyAlignment="0" applyProtection="0">
      <alignment vertical="center"/>
    </xf>
    <xf numFmtId="0" fontId="28" fillId="0" borderId="25" applyNumberFormat="0" applyFill="0" applyAlignment="0" applyProtection="0">
      <alignment vertical="center"/>
    </xf>
    <xf numFmtId="0" fontId="29" fillId="0" borderId="26"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177" fontId="35" fillId="0" borderId="7">
      <alignment horizontal="right" vertical="center"/>
    </xf>
    <xf numFmtId="10" fontId="35" fillId="0" borderId="7">
      <alignment horizontal="right" vertical="center"/>
    </xf>
    <xf numFmtId="178" fontId="35" fillId="0" borderId="7">
      <alignment horizontal="right" vertical="center"/>
    </xf>
    <xf numFmtId="49" fontId="35" fillId="0" borderId="7">
      <alignment horizontal="left" vertical="center" wrapText="1"/>
    </xf>
    <xf numFmtId="178" fontId="35" fillId="0" borderId="7">
      <alignment horizontal="right" vertical="center"/>
    </xf>
    <xf numFmtId="179" fontId="35" fillId="0" borderId="7">
      <alignment horizontal="right" vertical="center"/>
    </xf>
    <xf numFmtId="180" fontId="35" fillId="0" borderId="7">
      <alignment horizontal="right" vertical="center"/>
    </xf>
    <xf numFmtId="0" fontId="36" fillId="0" borderId="0">
      <alignment vertical="top"/>
      <protection locked="0"/>
    </xf>
  </cellStyleXfs>
  <cellXfs count="266">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5" fillId="0" borderId="0" xfId="0" applyFont="1" applyFill="1" applyBorder="1"/>
    <xf numFmtId="0" fontId="1" fillId="0" borderId="7" xfId="0" applyFont="1" applyFill="1" applyBorder="1" applyAlignment="1" applyProtection="1">
      <alignment horizontal="center" vertical="center"/>
      <protection locked="0"/>
    </xf>
    <xf numFmtId="4" fontId="6"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left"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center" vertical="center"/>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6"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5" fillId="0" borderId="0" xfId="0" applyFont="1" applyBorder="1"/>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6"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180" fontId="6" fillId="0" borderId="6" xfId="56" applyNumberFormat="1" applyFont="1" applyBorder="1" applyAlignment="1">
      <alignment horizontal="left" vertical="center"/>
    </xf>
    <xf numFmtId="180" fontId="6" fillId="0" borderId="12" xfId="56" applyNumberFormat="1" applyFont="1" applyBorder="1" applyAlignment="1">
      <alignment horizontal="left" vertical="center"/>
    </xf>
    <xf numFmtId="180" fontId="6" fillId="0" borderId="12" xfId="0" applyNumberFormat="1" applyFont="1" applyBorder="1" applyAlignment="1">
      <alignment horizontal="left" vertical="center"/>
    </xf>
    <xf numFmtId="180" fontId="6" fillId="0" borderId="12" xfId="56" applyNumberFormat="1" applyFont="1" applyBorder="1" applyAlignment="1">
      <alignment horizontal="center" vertical="center"/>
    </xf>
    <xf numFmtId="181" fontId="6" fillId="0" borderId="12" xfId="56" applyNumberFormat="1" applyFont="1" applyBorder="1" applyAlignment="1">
      <alignment horizontal="right" vertical="center"/>
    </xf>
    <xf numFmtId="181" fontId="6" fillId="0" borderId="7" xfId="56"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6"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7" xfId="0" applyFont="1" applyFill="1" applyBorder="1" applyAlignment="1" applyProtection="1">
      <alignment vertical="center"/>
      <protection locked="0"/>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left" vertical="center" wrapText="1"/>
    </xf>
    <xf numFmtId="49" fontId="0" fillId="0" borderId="0" xfId="0" applyNumberFormat="1" applyFont="1" applyBorder="1"/>
    <xf numFmtId="49" fontId="0" fillId="0" borderId="0" xfId="0" applyNumberFormat="1" applyFont="1" applyBorder="1" applyAlignment="1">
      <alignment horizontal="center" vertical="center"/>
    </xf>
    <xf numFmtId="49" fontId="1" fillId="0" borderId="0" xfId="0" applyNumberFormat="1" applyFont="1" applyBorder="1" applyAlignment="1">
      <alignment vertical="top"/>
    </xf>
    <xf numFmtId="49" fontId="1" fillId="0" borderId="0" xfId="0" applyNumberFormat="1" applyFont="1" applyBorder="1"/>
    <xf numFmtId="49" fontId="3"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wrapText="1"/>
    </xf>
    <xf numFmtId="0" fontId="4" fillId="0" borderId="5" xfId="0" applyFont="1" applyBorder="1" applyAlignment="1" applyProtection="1">
      <alignment horizontal="center" vertical="center" wrapText="1"/>
      <protection locked="0"/>
    </xf>
    <xf numFmtId="49"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49" fontId="4" fillId="0" borderId="6" xfId="0" applyNumberFormat="1" applyFont="1" applyBorder="1" applyAlignment="1">
      <alignment horizontal="center" vertical="center"/>
    </xf>
    <xf numFmtId="0" fontId="1" fillId="0" borderId="7" xfId="0" applyFont="1" applyBorder="1" applyAlignment="1">
      <alignment horizontal="center" vertical="center"/>
    </xf>
    <xf numFmtId="49" fontId="1" fillId="0" borderId="7" xfId="0" applyNumberFormat="1" applyFont="1" applyBorder="1" applyAlignment="1">
      <alignment horizontal="center" vertical="center"/>
    </xf>
    <xf numFmtId="0" fontId="1" fillId="0" borderId="7" xfId="0" applyFont="1" applyBorder="1" applyAlignment="1">
      <alignment horizontal="left" vertical="center"/>
    </xf>
    <xf numFmtId="49" fontId="1" fillId="0" borderId="7" xfId="0" applyNumberFormat="1" applyFont="1" applyBorder="1" applyAlignment="1">
      <alignment horizontal="left" vertical="center"/>
    </xf>
    <xf numFmtId="0" fontId="1" fillId="0" borderId="2" xfId="0" applyFont="1" applyBorder="1" applyAlignment="1" applyProtection="1">
      <alignment horizontal="center" vertical="center" wrapText="1"/>
      <protection locked="0"/>
    </xf>
    <xf numFmtId="49" fontId="2" fillId="0" borderId="3" xfId="0" applyNumberFormat="1"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2" fontId="1" fillId="0" borderId="7" xfId="0" applyNumberFormat="1" applyFont="1" applyBorder="1" applyAlignment="1">
      <alignment horizontal="right" vertical="center"/>
    </xf>
    <xf numFmtId="2" fontId="1" fillId="0" borderId="7" xfId="0" applyNumberFormat="1" applyFont="1" applyBorder="1" applyAlignment="1" applyProtection="1">
      <alignment horizontal="right" vertical="center"/>
      <protection locked="0"/>
    </xf>
    <xf numFmtId="2" fontId="1" fillId="0" borderId="7" xfId="0" applyNumberFormat="1" applyFont="1" applyBorder="1" applyAlignment="1" applyProtection="1">
      <alignment horizontal="center" vertical="center"/>
      <protection locked="0"/>
    </xf>
    <xf numFmtId="0" fontId="1" fillId="0" borderId="0" xfId="0" applyFont="1" applyBorder="1" applyAlignment="1">
      <alignment vertical="top"/>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2" fontId="2" fillId="0" borderId="7" xfId="0" applyNumberFormat="1" applyFont="1" applyFill="1" applyBorder="1" applyAlignment="1">
      <alignment horizontal="right" vertical="center"/>
    </xf>
    <xf numFmtId="0" fontId="1" fillId="0" borderId="4" xfId="0" applyFont="1" applyFill="1" applyBorder="1" applyAlignment="1">
      <alignment horizontal="center" vertical="center"/>
    </xf>
    <xf numFmtId="0" fontId="7" fillId="0" borderId="0" xfId="0" applyFont="1" applyFill="1" applyBorder="1" applyAlignment="1">
      <alignment horizontal="left"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14" fillId="0" borderId="7"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178" fontId="15" fillId="0" borderId="7" xfId="0" applyNumberFormat="1" applyFont="1" applyFill="1" applyBorder="1" applyAlignment="1">
      <alignment horizontal="right" vertical="center"/>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2" fontId="2" fillId="0" borderId="7" xfId="0" applyNumberFormat="1" applyFont="1" applyFill="1" applyBorder="1" applyAlignment="1">
      <alignment horizontal="right" vertical="center" wrapText="1"/>
    </xf>
    <xf numFmtId="2"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2" fontId="2" fillId="0" borderId="7" xfId="0" applyNumberFormat="1" applyFont="1" applyFill="1" applyBorder="1" applyAlignment="1" applyProtection="1">
      <alignment horizontal="center" vertical="center" wrapText="1"/>
      <protection locked="0"/>
    </xf>
    <xf numFmtId="2" fontId="2" fillId="0" borderId="7"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1" fillId="0" borderId="7" xfId="0" applyFont="1" applyBorder="1" applyAlignment="1" applyProtection="1" quotePrefix="1">
      <alignment horizontal="lef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9" activePane="bottomLeft" state="frozen"/>
      <selection/>
      <selection pane="bottomLeft" activeCell="B23" sqref="B23"/>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5"/>
      <c r="B2" s="45"/>
      <c r="C2" s="45"/>
      <c r="D2" s="61" t="s">
        <v>0</v>
      </c>
    </row>
    <row r="3" ht="41.25" customHeight="1" spans="1:1">
      <c r="A3" s="40" t="str">
        <f>"2025"&amp;"年部门财务收支预算总表"</f>
        <v>2025年部门财务收支预算总表</v>
      </c>
    </row>
    <row r="4" ht="17.25" customHeight="1" spans="1:4">
      <c r="A4" s="43" t="s">
        <v>1</v>
      </c>
      <c r="B4" s="231"/>
      <c r="D4" s="222" t="s">
        <v>2</v>
      </c>
    </row>
    <row r="5" ht="23.25" customHeight="1" spans="1:4">
      <c r="A5" s="232" t="s">
        <v>3</v>
      </c>
      <c r="B5" s="233"/>
      <c r="C5" s="232" t="s">
        <v>4</v>
      </c>
      <c r="D5" s="233"/>
    </row>
    <row r="6" ht="24" customHeight="1" spans="1:4">
      <c r="A6" s="232" t="s">
        <v>5</v>
      </c>
      <c r="B6" s="232" t="s">
        <v>6</v>
      </c>
      <c r="C6" s="232" t="s">
        <v>7</v>
      </c>
      <c r="D6" s="232" t="s">
        <v>6</v>
      </c>
    </row>
    <row r="7" ht="17.25" customHeight="1" spans="1:4">
      <c r="A7" s="234" t="s">
        <v>8</v>
      </c>
      <c r="B7" s="77">
        <v>12334833.48</v>
      </c>
      <c r="C7" s="234" t="s">
        <v>9</v>
      </c>
      <c r="D7" s="77"/>
    </row>
    <row r="8" ht="17.25" customHeight="1" spans="1:4">
      <c r="A8" s="234" t="s">
        <v>10</v>
      </c>
      <c r="B8" s="77"/>
      <c r="C8" s="234" t="s">
        <v>11</v>
      </c>
      <c r="D8" s="77"/>
    </row>
    <row r="9" ht="17.25" customHeight="1" spans="1:4">
      <c r="A9" s="234" t="s">
        <v>12</v>
      </c>
      <c r="B9" s="77"/>
      <c r="C9" s="159" t="s">
        <v>13</v>
      </c>
      <c r="D9" s="77"/>
    </row>
    <row r="10" ht="17.25" customHeight="1" spans="1:4">
      <c r="A10" s="234" t="s">
        <v>14</v>
      </c>
      <c r="B10" s="77"/>
      <c r="C10" s="159" t="s">
        <v>15</v>
      </c>
      <c r="D10" s="77"/>
    </row>
    <row r="11" ht="17.25" customHeight="1" spans="1:4">
      <c r="A11" s="234" t="s">
        <v>16</v>
      </c>
      <c r="B11" s="77">
        <v>13211588.36</v>
      </c>
      <c r="C11" s="159" t="s">
        <v>17</v>
      </c>
      <c r="D11" s="77"/>
    </row>
    <row r="12" ht="17.25" customHeight="1" spans="1:4">
      <c r="A12" s="234" t="s">
        <v>18</v>
      </c>
      <c r="B12" s="77">
        <v>13211588.36</v>
      </c>
      <c r="C12" s="159" t="s">
        <v>19</v>
      </c>
      <c r="D12" s="77"/>
    </row>
    <row r="13" ht="17.25" customHeight="1" spans="1:4">
      <c r="A13" s="234" t="s">
        <v>20</v>
      </c>
      <c r="B13" s="77"/>
      <c r="C13" s="22" t="s">
        <v>21</v>
      </c>
      <c r="D13" s="77"/>
    </row>
    <row r="14" ht="17.25" customHeight="1" spans="1:4">
      <c r="A14" s="234" t="s">
        <v>22</v>
      </c>
      <c r="B14" s="77"/>
      <c r="C14" s="22" t="s">
        <v>23</v>
      </c>
      <c r="D14" s="77"/>
    </row>
    <row r="15" ht="17.25" customHeight="1" spans="1:4">
      <c r="A15" s="234" t="s">
        <v>24</v>
      </c>
      <c r="B15" s="77"/>
      <c r="C15" s="22" t="s">
        <v>25</v>
      </c>
      <c r="D15" s="77">
        <v>1205952</v>
      </c>
    </row>
    <row r="16" ht="17.25" customHeight="1" spans="1:4">
      <c r="A16" s="234" t="s">
        <v>26</v>
      </c>
      <c r="B16" s="77"/>
      <c r="C16" s="22" t="s">
        <v>27</v>
      </c>
      <c r="D16" s="77">
        <v>23350109.84</v>
      </c>
    </row>
    <row r="17" ht="17.25" customHeight="1" spans="1:4">
      <c r="A17" s="56"/>
      <c r="B17" s="77"/>
      <c r="C17" s="22" t="s">
        <v>28</v>
      </c>
      <c r="D17" s="77"/>
    </row>
    <row r="18" ht="17.25" customHeight="1" spans="1:4">
      <c r="A18" s="235"/>
      <c r="B18" s="77"/>
      <c r="C18" s="22" t="s">
        <v>29</v>
      </c>
      <c r="D18" s="77"/>
    </row>
    <row r="19" ht="17.25" customHeight="1" spans="1:4">
      <c r="A19" s="235"/>
      <c r="B19" s="77"/>
      <c r="C19" s="22" t="s">
        <v>30</v>
      </c>
      <c r="D19" s="77"/>
    </row>
    <row r="20" ht="17.25" customHeight="1" spans="1:4">
      <c r="A20" s="235"/>
      <c r="B20" s="77"/>
      <c r="C20" s="22" t="s">
        <v>31</v>
      </c>
      <c r="D20" s="77"/>
    </row>
    <row r="21" ht="17.25" customHeight="1" spans="1:4">
      <c r="A21" s="235"/>
      <c r="B21" s="77"/>
      <c r="C21" s="22" t="s">
        <v>32</v>
      </c>
      <c r="D21" s="77"/>
    </row>
    <row r="22" ht="17.25" customHeight="1" spans="1:4">
      <c r="A22" s="235"/>
      <c r="B22" s="77"/>
      <c r="C22" s="22" t="s">
        <v>33</v>
      </c>
      <c r="D22" s="77"/>
    </row>
    <row r="23" ht="17.25" customHeight="1" spans="1:4">
      <c r="A23" s="235"/>
      <c r="B23" s="77"/>
      <c r="C23" s="22" t="s">
        <v>34</v>
      </c>
      <c r="D23" s="77"/>
    </row>
    <row r="24" ht="17.25" customHeight="1" spans="1:4">
      <c r="A24" s="235"/>
      <c r="B24" s="77"/>
      <c r="C24" s="22" t="s">
        <v>35</v>
      </c>
      <c r="D24" s="77"/>
    </row>
    <row r="25" ht="17.25" customHeight="1" spans="1:4">
      <c r="A25" s="235"/>
      <c r="B25" s="77"/>
      <c r="C25" s="22" t="s">
        <v>36</v>
      </c>
      <c r="D25" s="77">
        <v>990360</v>
      </c>
    </row>
    <row r="26" ht="17.25" customHeight="1" spans="1:4">
      <c r="A26" s="235"/>
      <c r="B26" s="77"/>
      <c r="C26" s="22" t="s">
        <v>37</v>
      </c>
      <c r="D26" s="77"/>
    </row>
    <row r="27" ht="17.25" customHeight="1" spans="1:4">
      <c r="A27" s="235"/>
      <c r="B27" s="77"/>
      <c r="C27" s="56" t="s">
        <v>38</v>
      </c>
      <c r="D27" s="77"/>
    </row>
    <row r="28" ht="17.25" customHeight="1" spans="1:4">
      <c r="A28" s="235"/>
      <c r="B28" s="77"/>
      <c r="C28" s="22" t="s">
        <v>39</v>
      </c>
      <c r="D28" s="77"/>
    </row>
    <row r="29" ht="16.5" customHeight="1" spans="1:4">
      <c r="A29" s="235"/>
      <c r="B29" s="77"/>
      <c r="C29" s="22" t="s">
        <v>40</v>
      </c>
      <c r="D29" s="77"/>
    </row>
    <row r="30" ht="16.5" customHeight="1" spans="1:4">
      <c r="A30" s="235"/>
      <c r="B30" s="77"/>
      <c r="C30" s="56" t="s">
        <v>41</v>
      </c>
      <c r="D30" s="77"/>
    </row>
    <row r="31" ht="17.25" customHeight="1" spans="1:4">
      <c r="A31" s="235"/>
      <c r="B31" s="77"/>
      <c r="C31" s="56" t="s">
        <v>42</v>
      </c>
      <c r="D31" s="77"/>
    </row>
    <row r="32" ht="17.25" customHeight="1" spans="1:4">
      <c r="A32" s="235"/>
      <c r="B32" s="77"/>
      <c r="C32" s="22" t="s">
        <v>43</v>
      </c>
      <c r="D32" s="77"/>
    </row>
    <row r="33" ht="16.5" customHeight="1" spans="1:4">
      <c r="A33" s="235" t="s">
        <v>44</v>
      </c>
      <c r="B33" s="77">
        <v>25546421.84</v>
      </c>
      <c r="C33" s="235" t="s">
        <v>45</v>
      </c>
      <c r="D33" s="77">
        <v>25546421.84</v>
      </c>
    </row>
    <row r="34" ht="16.5" customHeight="1" spans="1:4">
      <c r="A34" s="56" t="s">
        <v>46</v>
      </c>
      <c r="B34" s="77"/>
      <c r="C34" s="56" t="s">
        <v>47</v>
      </c>
      <c r="D34" s="77"/>
    </row>
    <row r="35" ht="16.5" customHeight="1" spans="1:4">
      <c r="A35" s="22" t="s">
        <v>48</v>
      </c>
      <c r="B35" s="77"/>
      <c r="C35" s="22" t="s">
        <v>48</v>
      </c>
      <c r="D35" s="77"/>
    </row>
    <row r="36" ht="16.5" customHeight="1" spans="1:4">
      <c r="A36" s="22" t="s">
        <v>49</v>
      </c>
      <c r="B36" s="77"/>
      <c r="C36" s="22" t="s">
        <v>50</v>
      </c>
      <c r="D36" s="77"/>
    </row>
    <row r="37" ht="16.5" customHeight="1" spans="1:4">
      <c r="A37" s="236" t="s">
        <v>51</v>
      </c>
      <c r="B37" s="77">
        <v>25546421.84</v>
      </c>
      <c r="C37" s="236" t="s">
        <v>52</v>
      </c>
      <c r="D37" s="77">
        <v>25546421.84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21" sqref="B21"/>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37"/>
      <c r="B2" s="138"/>
      <c r="C2" s="137"/>
      <c r="D2" s="139"/>
      <c r="E2" s="139"/>
      <c r="F2" s="140" t="s">
        <v>496</v>
      </c>
    </row>
    <row r="3" ht="42" customHeight="1" spans="1:6">
      <c r="A3" s="141" t="str">
        <f>"2025"&amp;"年部门政府性基金预算支出预算表"</f>
        <v>2025年部门政府性基金预算支出预算表</v>
      </c>
      <c r="B3" s="141" t="s">
        <v>497</v>
      </c>
      <c r="C3" s="142"/>
      <c r="D3" s="143"/>
      <c r="E3" s="143"/>
      <c r="F3" s="143"/>
    </row>
    <row r="4" ht="13.5" customHeight="1" spans="1:6">
      <c r="A4" s="6" t="s">
        <v>1</v>
      </c>
      <c r="B4" s="6" t="s">
        <v>498</v>
      </c>
      <c r="C4" s="137"/>
      <c r="D4" s="139"/>
      <c r="E4" s="139"/>
      <c r="F4" s="140" t="s">
        <v>2</v>
      </c>
    </row>
    <row r="5" ht="19.5" customHeight="1" spans="1:6">
      <c r="A5" s="144" t="s">
        <v>166</v>
      </c>
      <c r="B5" s="145" t="s">
        <v>72</v>
      </c>
      <c r="C5" s="144" t="s">
        <v>73</v>
      </c>
      <c r="D5" s="12" t="s">
        <v>499</v>
      </c>
      <c r="E5" s="13"/>
      <c r="F5" s="14"/>
    </row>
    <row r="6" ht="18.75" customHeight="1" spans="1:6">
      <c r="A6" s="146"/>
      <c r="B6" s="147"/>
      <c r="C6" s="146"/>
      <c r="D6" s="17" t="s">
        <v>56</v>
      </c>
      <c r="E6" s="12" t="s">
        <v>75</v>
      </c>
      <c r="F6" s="17" t="s">
        <v>76</v>
      </c>
    </row>
    <row r="7" ht="18.75" customHeight="1" spans="1:6">
      <c r="A7" s="65">
        <v>1</v>
      </c>
      <c r="B7" s="148" t="s">
        <v>83</v>
      </c>
      <c r="C7" s="65">
        <v>3</v>
      </c>
      <c r="D7" s="149">
        <v>4</v>
      </c>
      <c r="E7" s="149">
        <v>5</v>
      </c>
      <c r="F7" s="149">
        <v>6</v>
      </c>
    </row>
    <row r="8" ht="21" customHeight="1" spans="1:6">
      <c r="A8" s="22"/>
      <c r="B8" s="22"/>
      <c r="C8" s="22"/>
      <c r="D8" s="77"/>
      <c r="E8" s="77"/>
      <c r="F8" s="77"/>
    </row>
    <row r="9" ht="21" customHeight="1" spans="1:6">
      <c r="A9" s="22"/>
      <c r="B9" s="22"/>
      <c r="C9" s="22"/>
      <c r="D9" s="77"/>
      <c r="E9" s="77"/>
      <c r="F9" s="77"/>
    </row>
    <row r="10" ht="18.75" customHeight="1" spans="1:6">
      <c r="A10" s="150" t="s">
        <v>155</v>
      </c>
      <c r="B10" s="150" t="s">
        <v>155</v>
      </c>
      <c r="C10" s="151" t="s">
        <v>155</v>
      </c>
      <c r="D10" s="77"/>
      <c r="E10" s="77"/>
      <c r="F10" s="77"/>
    </row>
    <row r="11" customHeight="1" spans="1:2">
      <c r="A11" s="34" t="s">
        <v>500</v>
      </c>
      <c r="B11" s="34"/>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tabSelected="1" topLeftCell="C1" workbookViewId="0">
      <pane ySplit="1" topLeftCell="A2" activePane="bottomLeft" state="frozen"/>
      <selection/>
      <selection pane="bottomLeft" activeCell="I19" sqref="I19"/>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8"/>
      <c r="B1" s="78"/>
      <c r="C1" s="78"/>
      <c r="D1" s="78"/>
      <c r="E1" s="78"/>
      <c r="F1" s="78"/>
      <c r="G1" s="78"/>
      <c r="H1" s="78"/>
      <c r="I1" s="78"/>
      <c r="J1" s="78"/>
      <c r="K1" s="78"/>
      <c r="L1" s="78"/>
      <c r="M1" s="78"/>
      <c r="N1" s="78"/>
      <c r="O1" s="78"/>
      <c r="P1" s="78"/>
      <c r="Q1" s="78"/>
      <c r="R1" s="78"/>
      <c r="S1" s="78"/>
    </row>
    <row r="2" ht="15.75" customHeight="1" spans="2:19">
      <c r="B2" s="80"/>
      <c r="C2" s="80"/>
      <c r="R2" s="134"/>
      <c r="S2" s="134" t="s">
        <v>501</v>
      </c>
    </row>
    <row r="3" ht="41.25" customHeight="1" spans="1:19">
      <c r="A3" s="81" t="str">
        <f>"2025"&amp;"年部门政府采购预算表"</f>
        <v>2025年部门政府采购预算表</v>
      </c>
      <c r="B3" s="82"/>
      <c r="C3" s="82"/>
      <c r="D3" s="119"/>
      <c r="E3" s="119"/>
      <c r="F3" s="119"/>
      <c r="G3" s="119"/>
      <c r="H3" s="119"/>
      <c r="I3" s="119"/>
      <c r="J3" s="119"/>
      <c r="K3" s="119"/>
      <c r="L3" s="119"/>
      <c r="M3" s="82"/>
      <c r="N3" s="119"/>
      <c r="O3" s="119"/>
      <c r="P3" s="82"/>
      <c r="Q3" s="119"/>
      <c r="R3" s="82"/>
      <c r="S3" s="82"/>
    </row>
    <row r="4" ht="18.75" customHeight="1" spans="1:19">
      <c r="A4" s="120" t="s">
        <v>1</v>
      </c>
      <c r="B4" s="85"/>
      <c r="C4" s="85"/>
      <c r="D4" s="121"/>
      <c r="E4" s="121"/>
      <c r="F4" s="121"/>
      <c r="G4" s="121"/>
      <c r="H4" s="121"/>
      <c r="I4" s="121"/>
      <c r="J4" s="121"/>
      <c r="K4" s="121"/>
      <c r="L4" s="121"/>
      <c r="R4" s="135"/>
      <c r="S4" s="136" t="s">
        <v>2</v>
      </c>
    </row>
    <row r="5" ht="15.75" customHeight="1" spans="1:19">
      <c r="A5" s="87" t="s">
        <v>165</v>
      </c>
      <c r="B5" s="88" t="s">
        <v>166</v>
      </c>
      <c r="C5" s="88" t="s">
        <v>502</v>
      </c>
      <c r="D5" s="89" t="s">
        <v>503</v>
      </c>
      <c r="E5" s="89" t="s">
        <v>504</v>
      </c>
      <c r="F5" s="89" t="s">
        <v>505</v>
      </c>
      <c r="G5" s="89" t="s">
        <v>506</v>
      </c>
      <c r="H5" s="89" t="s">
        <v>507</v>
      </c>
      <c r="I5" s="106" t="s">
        <v>173</v>
      </c>
      <c r="J5" s="106"/>
      <c r="K5" s="106"/>
      <c r="L5" s="106"/>
      <c r="M5" s="107"/>
      <c r="N5" s="106"/>
      <c r="O5" s="106"/>
      <c r="P5" s="115"/>
      <c r="Q5" s="106"/>
      <c r="R5" s="107"/>
      <c r="S5" s="116"/>
    </row>
    <row r="6" ht="17.25" customHeight="1" spans="1:19">
      <c r="A6" s="90"/>
      <c r="B6" s="91"/>
      <c r="C6" s="91"/>
      <c r="D6" s="92"/>
      <c r="E6" s="92"/>
      <c r="F6" s="92"/>
      <c r="G6" s="92"/>
      <c r="H6" s="92"/>
      <c r="I6" s="92" t="s">
        <v>56</v>
      </c>
      <c r="J6" s="92" t="s">
        <v>59</v>
      </c>
      <c r="K6" s="92" t="s">
        <v>508</v>
      </c>
      <c r="L6" s="92" t="s">
        <v>509</v>
      </c>
      <c r="M6" s="108" t="s">
        <v>510</v>
      </c>
      <c r="N6" s="109" t="s">
        <v>511</v>
      </c>
      <c r="O6" s="109"/>
      <c r="P6" s="117"/>
      <c r="Q6" s="109"/>
      <c r="R6" s="118"/>
      <c r="S6" s="94"/>
    </row>
    <row r="7" ht="54" customHeight="1" spans="1:19">
      <c r="A7" s="93"/>
      <c r="B7" s="94"/>
      <c r="C7" s="94"/>
      <c r="D7" s="95"/>
      <c r="E7" s="95"/>
      <c r="F7" s="95"/>
      <c r="G7" s="95"/>
      <c r="H7" s="95"/>
      <c r="I7" s="95"/>
      <c r="J7" s="95" t="s">
        <v>58</v>
      </c>
      <c r="K7" s="95"/>
      <c r="L7" s="95"/>
      <c r="M7" s="110"/>
      <c r="N7" s="95" t="s">
        <v>58</v>
      </c>
      <c r="O7" s="95" t="s">
        <v>65</v>
      </c>
      <c r="P7" s="94" t="s">
        <v>66</v>
      </c>
      <c r="Q7" s="95" t="s">
        <v>67</v>
      </c>
      <c r="R7" s="110" t="s">
        <v>68</v>
      </c>
      <c r="S7" s="94" t="s">
        <v>69</v>
      </c>
    </row>
    <row r="8" ht="18" customHeight="1" spans="1:19">
      <c r="A8" s="122">
        <v>1</v>
      </c>
      <c r="B8" s="122" t="s">
        <v>83</v>
      </c>
      <c r="C8" s="123">
        <v>3</v>
      </c>
      <c r="D8" s="123">
        <v>4</v>
      </c>
      <c r="E8" s="122">
        <v>5</v>
      </c>
      <c r="F8" s="122">
        <v>6</v>
      </c>
      <c r="G8" s="122">
        <v>7</v>
      </c>
      <c r="H8" s="122">
        <v>8</v>
      </c>
      <c r="I8" s="122">
        <v>9</v>
      </c>
      <c r="J8" s="122">
        <v>10</v>
      </c>
      <c r="K8" s="122">
        <v>11</v>
      </c>
      <c r="L8" s="122">
        <v>12</v>
      </c>
      <c r="M8" s="122">
        <v>13</v>
      </c>
      <c r="N8" s="122">
        <v>14</v>
      </c>
      <c r="O8" s="122">
        <v>15</v>
      </c>
      <c r="P8" s="122">
        <v>16</v>
      </c>
      <c r="Q8" s="122">
        <v>17</v>
      </c>
      <c r="R8" s="122">
        <v>18</v>
      </c>
      <c r="S8" s="122">
        <v>19</v>
      </c>
    </row>
    <row r="9" ht="18" customHeight="1" spans="1:19">
      <c r="A9" s="124" t="s">
        <v>183</v>
      </c>
      <c r="B9" s="125" t="s">
        <v>70</v>
      </c>
      <c r="C9" s="126" t="s">
        <v>230</v>
      </c>
      <c r="D9" s="126" t="s">
        <v>512</v>
      </c>
      <c r="E9" s="125" t="s">
        <v>513</v>
      </c>
      <c r="F9" s="127" t="s">
        <v>321</v>
      </c>
      <c r="G9" s="128">
        <v>1</v>
      </c>
      <c r="H9" s="129">
        <v>20000</v>
      </c>
      <c r="I9" s="129">
        <v>20000</v>
      </c>
      <c r="J9" s="129">
        <v>20000</v>
      </c>
      <c r="K9" s="122"/>
      <c r="L9" s="122"/>
      <c r="M9" s="122"/>
      <c r="N9" s="122"/>
      <c r="O9" s="122"/>
      <c r="P9" s="122"/>
      <c r="Q9" s="122"/>
      <c r="R9" s="122"/>
      <c r="S9" s="122"/>
    </row>
    <row r="10" ht="18" customHeight="1" spans="1:19">
      <c r="A10" s="124" t="s">
        <v>183</v>
      </c>
      <c r="B10" s="125" t="s">
        <v>70</v>
      </c>
      <c r="C10" s="126" t="s">
        <v>237</v>
      </c>
      <c r="D10" s="126" t="s">
        <v>514</v>
      </c>
      <c r="E10" s="125" t="s">
        <v>513</v>
      </c>
      <c r="F10" s="127" t="s">
        <v>321</v>
      </c>
      <c r="G10" s="128">
        <v>1</v>
      </c>
      <c r="H10" s="129">
        <v>2000</v>
      </c>
      <c r="I10" s="129">
        <v>2000</v>
      </c>
      <c r="J10" s="129">
        <v>2000</v>
      </c>
      <c r="K10" s="122"/>
      <c r="L10" s="122"/>
      <c r="M10" s="122"/>
      <c r="N10" s="129"/>
      <c r="O10" s="129"/>
      <c r="P10" s="122"/>
      <c r="Q10" s="122"/>
      <c r="R10" s="122"/>
      <c r="S10" s="122"/>
    </row>
    <row r="11" ht="18" customHeight="1" spans="1:19">
      <c r="A11" s="124" t="s">
        <v>183</v>
      </c>
      <c r="B11" s="125" t="s">
        <v>70</v>
      </c>
      <c r="C11" s="126" t="s">
        <v>245</v>
      </c>
      <c r="D11" s="126" t="s">
        <v>515</v>
      </c>
      <c r="E11" s="125" t="s">
        <v>516</v>
      </c>
      <c r="F11" s="127" t="s">
        <v>321</v>
      </c>
      <c r="G11" s="128">
        <v>1</v>
      </c>
      <c r="H11" s="129">
        <v>5000</v>
      </c>
      <c r="I11" s="129">
        <v>5000</v>
      </c>
      <c r="J11" s="122"/>
      <c r="K11" s="122"/>
      <c r="L11" s="122"/>
      <c r="M11" s="122"/>
      <c r="N11" s="129">
        <v>5000</v>
      </c>
      <c r="O11" s="129">
        <v>5000</v>
      </c>
      <c r="P11" s="122"/>
      <c r="Q11" s="122"/>
      <c r="R11" s="122"/>
      <c r="S11" s="122"/>
    </row>
    <row r="12" ht="18" customHeight="1" spans="1:19">
      <c r="A12" s="124" t="s">
        <v>183</v>
      </c>
      <c r="B12" s="125" t="s">
        <v>70</v>
      </c>
      <c r="C12" s="126" t="s">
        <v>245</v>
      </c>
      <c r="D12" s="126" t="s">
        <v>517</v>
      </c>
      <c r="E12" s="125" t="s">
        <v>518</v>
      </c>
      <c r="F12" s="127" t="s">
        <v>321</v>
      </c>
      <c r="G12" s="128">
        <v>1</v>
      </c>
      <c r="H12" s="129">
        <v>15000</v>
      </c>
      <c r="I12" s="129">
        <v>15000</v>
      </c>
      <c r="J12" s="122"/>
      <c r="K12" s="122"/>
      <c r="L12" s="122"/>
      <c r="M12" s="122"/>
      <c r="N12" s="129">
        <v>15000</v>
      </c>
      <c r="O12" s="129">
        <v>15000</v>
      </c>
      <c r="P12" s="122"/>
      <c r="Q12" s="122"/>
      <c r="R12" s="122"/>
      <c r="S12" s="122"/>
    </row>
    <row r="13" ht="18" customHeight="1" spans="1:19">
      <c r="A13" s="124" t="s">
        <v>183</v>
      </c>
      <c r="B13" s="125" t="s">
        <v>70</v>
      </c>
      <c r="C13" s="126" t="s">
        <v>259</v>
      </c>
      <c r="D13" s="126" t="s">
        <v>519</v>
      </c>
      <c r="E13" s="125" t="s">
        <v>520</v>
      </c>
      <c r="F13" s="127" t="s">
        <v>321</v>
      </c>
      <c r="G13" s="128">
        <v>1</v>
      </c>
      <c r="H13" s="129">
        <v>10000</v>
      </c>
      <c r="I13" s="129">
        <v>10000</v>
      </c>
      <c r="J13" s="122"/>
      <c r="K13" s="122"/>
      <c r="L13" s="122"/>
      <c r="M13" s="122"/>
      <c r="N13" s="129">
        <v>10000</v>
      </c>
      <c r="O13" s="129">
        <v>10000</v>
      </c>
      <c r="P13" s="122"/>
      <c r="Q13" s="122"/>
      <c r="R13" s="122"/>
      <c r="S13" s="122"/>
    </row>
    <row r="14" ht="18" customHeight="1" spans="1:19">
      <c r="A14" s="124" t="s">
        <v>183</v>
      </c>
      <c r="B14" s="125" t="s">
        <v>70</v>
      </c>
      <c r="C14" s="126" t="s">
        <v>259</v>
      </c>
      <c r="D14" s="126" t="s">
        <v>514</v>
      </c>
      <c r="E14" s="125" t="s">
        <v>521</v>
      </c>
      <c r="F14" s="127" t="s">
        <v>321</v>
      </c>
      <c r="G14" s="128">
        <v>1</v>
      </c>
      <c r="H14" s="129">
        <v>40000</v>
      </c>
      <c r="I14" s="129">
        <v>40000</v>
      </c>
      <c r="J14" s="122"/>
      <c r="K14" s="122"/>
      <c r="L14" s="122"/>
      <c r="M14" s="122"/>
      <c r="N14" s="129">
        <v>40000</v>
      </c>
      <c r="O14" s="129">
        <v>40000</v>
      </c>
      <c r="P14" s="122"/>
      <c r="Q14" s="122"/>
      <c r="R14" s="122"/>
      <c r="S14" s="122"/>
    </row>
    <row r="15" ht="21" customHeight="1" spans="1:19">
      <c r="A15" s="100" t="s">
        <v>155</v>
      </c>
      <c r="B15" s="101"/>
      <c r="C15" s="101"/>
      <c r="D15" s="102"/>
      <c r="E15" s="102"/>
      <c r="F15" s="102"/>
      <c r="G15" s="130"/>
      <c r="H15" s="111">
        <f>SUM(H9:H14)</f>
        <v>92000</v>
      </c>
      <c r="I15" s="111">
        <f>SUM(I9:I14)</f>
        <v>92000</v>
      </c>
      <c r="J15" s="111">
        <f>SUM(J9:J14)</f>
        <v>22000</v>
      </c>
      <c r="K15" s="111"/>
      <c r="L15" s="111"/>
      <c r="M15" s="111"/>
      <c r="N15" s="111">
        <f>SUM(N11:N14)</f>
        <v>70000</v>
      </c>
      <c r="O15" s="111">
        <f>SUM(O11:O14)</f>
        <v>70000</v>
      </c>
      <c r="P15" s="111"/>
      <c r="Q15" s="111"/>
      <c r="R15" s="111"/>
      <c r="S15" s="111"/>
    </row>
    <row r="16" ht="21" customHeight="1" spans="1:19">
      <c r="A16" s="120" t="s">
        <v>522</v>
      </c>
      <c r="B16" s="131"/>
      <c r="C16" s="131"/>
      <c r="D16" s="120"/>
      <c r="E16" s="120"/>
      <c r="F16" s="120"/>
      <c r="G16" s="132"/>
      <c r="H16" s="133"/>
      <c r="I16" s="133"/>
      <c r="J16" s="133"/>
      <c r="K16" s="133"/>
      <c r="L16" s="133"/>
      <c r="M16" s="133"/>
      <c r="N16" s="133"/>
      <c r="O16" s="133"/>
      <c r="P16" s="133"/>
      <c r="Q16" s="133"/>
      <c r="R16" s="133"/>
      <c r="S16" s="133"/>
    </row>
  </sheetData>
  <mergeCells count="19">
    <mergeCell ref="A3:S3"/>
    <mergeCell ref="A4:H4"/>
    <mergeCell ref="I5:S5"/>
    <mergeCell ref="N6:S6"/>
    <mergeCell ref="A15:G15"/>
    <mergeCell ref="A16:S1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22" sqref="B2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8"/>
      <c r="B1" s="78"/>
      <c r="C1" s="78"/>
      <c r="D1" s="78"/>
      <c r="E1" s="78"/>
      <c r="F1" s="78"/>
      <c r="G1" s="78"/>
      <c r="H1" s="78"/>
      <c r="I1" s="78"/>
      <c r="J1" s="78"/>
      <c r="K1" s="78"/>
      <c r="L1" s="78"/>
      <c r="M1" s="78"/>
      <c r="N1" s="78"/>
      <c r="O1" s="78"/>
      <c r="P1" s="78"/>
      <c r="Q1" s="78"/>
      <c r="R1" s="78"/>
      <c r="S1" s="78"/>
      <c r="T1" s="78"/>
    </row>
    <row r="2" ht="16.5" customHeight="1" spans="1:20">
      <c r="A2" s="79"/>
      <c r="B2" s="80"/>
      <c r="C2" s="80"/>
      <c r="D2" s="80"/>
      <c r="E2" s="80"/>
      <c r="F2" s="80"/>
      <c r="G2" s="80"/>
      <c r="H2" s="79"/>
      <c r="I2" s="79"/>
      <c r="J2" s="79"/>
      <c r="K2" s="79"/>
      <c r="L2" s="79"/>
      <c r="M2" s="79"/>
      <c r="N2" s="104"/>
      <c r="O2" s="79"/>
      <c r="P2" s="79"/>
      <c r="Q2" s="80"/>
      <c r="R2" s="79"/>
      <c r="S2" s="113"/>
      <c r="T2" s="113" t="s">
        <v>523</v>
      </c>
    </row>
    <row r="3" ht="41.25" customHeight="1" spans="1:20">
      <c r="A3" s="81" t="str">
        <f>"2025"&amp;"年部门政府购买服务预算表"</f>
        <v>2025年部门政府购买服务预算表</v>
      </c>
      <c r="B3" s="82"/>
      <c r="C3" s="82"/>
      <c r="D3" s="82"/>
      <c r="E3" s="82"/>
      <c r="F3" s="82"/>
      <c r="G3" s="82"/>
      <c r="H3" s="83"/>
      <c r="I3" s="83"/>
      <c r="J3" s="83"/>
      <c r="K3" s="83"/>
      <c r="L3" s="83"/>
      <c r="M3" s="83"/>
      <c r="N3" s="105"/>
      <c r="O3" s="83"/>
      <c r="P3" s="83"/>
      <c r="Q3" s="82"/>
      <c r="R3" s="83"/>
      <c r="S3" s="105"/>
      <c r="T3" s="82"/>
    </row>
    <row r="4" ht="22.5" customHeight="1" spans="1:20">
      <c r="A4" s="84" t="s">
        <v>1</v>
      </c>
      <c r="B4" s="85"/>
      <c r="C4" s="85"/>
      <c r="D4" s="85"/>
      <c r="E4" s="85"/>
      <c r="F4" s="85"/>
      <c r="G4" s="85"/>
      <c r="H4" s="86"/>
      <c r="I4" s="86"/>
      <c r="J4" s="86"/>
      <c r="K4" s="86"/>
      <c r="L4" s="86"/>
      <c r="M4" s="86"/>
      <c r="N4" s="104"/>
      <c r="O4" s="79"/>
      <c r="P4" s="79"/>
      <c r="Q4" s="80"/>
      <c r="R4" s="79"/>
      <c r="S4" s="114"/>
      <c r="T4" s="113" t="s">
        <v>2</v>
      </c>
    </row>
    <row r="5" ht="24" customHeight="1" spans="1:20">
      <c r="A5" s="87" t="s">
        <v>165</v>
      </c>
      <c r="B5" s="88" t="s">
        <v>166</v>
      </c>
      <c r="C5" s="88" t="s">
        <v>502</v>
      </c>
      <c r="D5" s="88" t="s">
        <v>524</v>
      </c>
      <c r="E5" s="88" t="s">
        <v>525</v>
      </c>
      <c r="F5" s="88" t="s">
        <v>526</v>
      </c>
      <c r="G5" s="88" t="s">
        <v>527</v>
      </c>
      <c r="H5" s="89" t="s">
        <v>528</v>
      </c>
      <c r="I5" s="89" t="s">
        <v>529</v>
      </c>
      <c r="J5" s="106" t="s">
        <v>173</v>
      </c>
      <c r="K5" s="106"/>
      <c r="L5" s="106"/>
      <c r="M5" s="106"/>
      <c r="N5" s="107"/>
      <c r="O5" s="106"/>
      <c r="P5" s="106"/>
      <c r="Q5" s="115"/>
      <c r="R5" s="106"/>
      <c r="S5" s="107"/>
      <c r="T5" s="116"/>
    </row>
    <row r="6" ht="24" customHeight="1" spans="1:20">
      <c r="A6" s="90"/>
      <c r="B6" s="91"/>
      <c r="C6" s="91"/>
      <c r="D6" s="91"/>
      <c r="E6" s="91"/>
      <c r="F6" s="91"/>
      <c r="G6" s="91"/>
      <c r="H6" s="92"/>
      <c r="I6" s="92"/>
      <c r="J6" s="92" t="s">
        <v>56</v>
      </c>
      <c r="K6" s="92" t="s">
        <v>59</v>
      </c>
      <c r="L6" s="92" t="s">
        <v>508</v>
      </c>
      <c r="M6" s="92" t="s">
        <v>509</v>
      </c>
      <c r="N6" s="108" t="s">
        <v>510</v>
      </c>
      <c r="O6" s="109" t="s">
        <v>511</v>
      </c>
      <c r="P6" s="109"/>
      <c r="Q6" s="117"/>
      <c r="R6" s="109"/>
      <c r="S6" s="118"/>
      <c r="T6" s="94"/>
    </row>
    <row r="7" ht="54" customHeight="1" spans="1:20">
      <c r="A7" s="93"/>
      <c r="B7" s="94"/>
      <c r="C7" s="94"/>
      <c r="D7" s="94"/>
      <c r="E7" s="94"/>
      <c r="F7" s="94"/>
      <c r="G7" s="94"/>
      <c r="H7" s="95"/>
      <c r="I7" s="95"/>
      <c r="J7" s="95"/>
      <c r="K7" s="95" t="s">
        <v>58</v>
      </c>
      <c r="L7" s="95"/>
      <c r="M7" s="95"/>
      <c r="N7" s="110"/>
      <c r="O7" s="95" t="s">
        <v>58</v>
      </c>
      <c r="P7" s="95" t="s">
        <v>65</v>
      </c>
      <c r="Q7" s="94" t="s">
        <v>66</v>
      </c>
      <c r="R7" s="95" t="s">
        <v>67</v>
      </c>
      <c r="S7" s="110" t="s">
        <v>68</v>
      </c>
      <c r="T7" s="94" t="s">
        <v>69</v>
      </c>
    </row>
    <row r="8" ht="17.25" customHeight="1" spans="1:20">
      <c r="A8" s="96">
        <v>1</v>
      </c>
      <c r="B8" s="94">
        <v>2</v>
      </c>
      <c r="C8" s="96">
        <v>3</v>
      </c>
      <c r="D8" s="96">
        <v>4</v>
      </c>
      <c r="E8" s="94">
        <v>5</v>
      </c>
      <c r="F8" s="96">
        <v>6</v>
      </c>
      <c r="G8" s="96">
        <v>7</v>
      </c>
      <c r="H8" s="94">
        <v>8</v>
      </c>
      <c r="I8" s="96">
        <v>9</v>
      </c>
      <c r="J8" s="96">
        <v>10</v>
      </c>
      <c r="K8" s="94">
        <v>11</v>
      </c>
      <c r="L8" s="96">
        <v>12</v>
      </c>
      <c r="M8" s="96">
        <v>13</v>
      </c>
      <c r="N8" s="94">
        <v>14</v>
      </c>
      <c r="O8" s="96">
        <v>15</v>
      </c>
      <c r="P8" s="96">
        <v>16</v>
      </c>
      <c r="Q8" s="94">
        <v>17</v>
      </c>
      <c r="R8" s="96">
        <v>18</v>
      </c>
      <c r="S8" s="96">
        <v>19</v>
      </c>
      <c r="T8" s="96">
        <v>20</v>
      </c>
    </row>
    <row r="9" ht="21" customHeight="1" spans="1:20">
      <c r="A9" s="97"/>
      <c r="B9" s="98"/>
      <c r="C9" s="98"/>
      <c r="D9" s="98"/>
      <c r="E9" s="98"/>
      <c r="F9" s="98"/>
      <c r="G9" s="98"/>
      <c r="H9" s="99"/>
      <c r="I9" s="99"/>
      <c r="J9" s="111"/>
      <c r="K9" s="111"/>
      <c r="L9" s="111"/>
      <c r="M9" s="111"/>
      <c r="N9" s="111"/>
      <c r="O9" s="111"/>
      <c r="P9" s="111"/>
      <c r="Q9" s="111"/>
      <c r="R9" s="111"/>
      <c r="S9" s="111"/>
      <c r="T9" s="111"/>
    </row>
    <row r="10" ht="21" customHeight="1" spans="1:20">
      <c r="A10" s="100" t="s">
        <v>155</v>
      </c>
      <c r="B10" s="101"/>
      <c r="C10" s="101"/>
      <c r="D10" s="101"/>
      <c r="E10" s="101"/>
      <c r="F10" s="101"/>
      <c r="G10" s="101"/>
      <c r="H10" s="102"/>
      <c r="I10" s="112"/>
      <c r="J10" s="111"/>
      <c r="K10" s="111"/>
      <c r="L10" s="111"/>
      <c r="M10" s="111"/>
      <c r="N10" s="111"/>
      <c r="O10" s="111"/>
      <c r="P10" s="111"/>
      <c r="Q10" s="111"/>
      <c r="R10" s="111"/>
      <c r="S10" s="111"/>
      <c r="T10" s="111"/>
    </row>
    <row r="11" customHeight="1" spans="1:2">
      <c r="A11" s="103" t="s">
        <v>530</v>
      </c>
      <c r="B11" s="103"/>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8" sqref="E8"/>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8"/>
      <c r="E2" s="4" t="s">
        <v>531</v>
      </c>
    </row>
    <row r="3" ht="41.25" customHeight="1" spans="1:5">
      <c r="A3" s="69" t="str">
        <f>"2025"&amp;"年对下转移支付预算表"</f>
        <v>2025年对下转移支付预算表</v>
      </c>
      <c r="B3" s="5"/>
      <c r="C3" s="5"/>
      <c r="D3" s="5"/>
      <c r="E3" s="63"/>
    </row>
    <row r="4" ht="18" customHeight="1" spans="1:5">
      <c r="A4" s="70" t="s">
        <v>1</v>
      </c>
      <c r="B4" s="71"/>
      <c r="C4" s="71"/>
      <c r="D4" s="72"/>
      <c r="E4" s="9" t="s">
        <v>2</v>
      </c>
    </row>
    <row r="5" ht="19.5" customHeight="1" spans="1:5">
      <c r="A5" s="17" t="s">
        <v>532</v>
      </c>
      <c r="B5" s="12" t="s">
        <v>173</v>
      </c>
      <c r="C5" s="13"/>
      <c r="D5" s="13"/>
      <c r="E5" s="73" t="s">
        <v>533</v>
      </c>
    </row>
    <row r="6" ht="40.5" customHeight="1" spans="1:5">
      <c r="A6" s="20"/>
      <c r="B6" s="28" t="s">
        <v>56</v>
      </c>
      <c r="C6" s="11" t="s">
        <v>59</v>
      </c>
      <c r="D6" s="74" t="s">
        <v>508</v>
      </c>
      <c r="E6" s="73"/>
    </row>
    <row r="7" ht="19.5" customHeight="1" spans="1:5">
      <c r="A7" s="21">
        <v>1</v>
      </c>
      <c r="B7" s="21">
        <v>2</v>
      </c>
      <c r="C7" s="21">
        <v>3</v>
      </c>
      <c r="D7" s="75">
        <v>4</v>
      </c>
      <c r="E7" s="76">
        <v>5</v>
      </c>
    </row>
    <row r="8" ht="19.5" customHeight="1" spans="1:5">
      <c r="A8" s="29"/>
      <c r="B8" s="77"/>
      <c r="C8" s="77"/>
      <c r="D8" s="77"/>
      <c r="E8" s="77"/>
    </row>
    <row r="9" ht="19.5" customHeight="1" spans="1:5">
      <c r="A9" s="66"/>
      <c r="B9" s="77"/>
      <c r="C9" s="77"/>
      <c r="D9" s="77"/>
      <c r="E9" s="77"/>
    </row>
    <row r="10" customHeight="1" spans="1:1">
      <c r="A10" s="34" t="s">
        <v>534</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20" sqref="B20"/>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535</v>
      </c>
    </row>
    <row r="3" ht="41.25" customHeight="1" spans="1:10">
      <c r="A3" s="62" t="str">
        <f>"2025"&amp;"年对下转移支付绩效目标表"</f>
        <v>2025年对下转移支付绩效目标表</v>
      </c>
      <c r="B3" s="5"/>
      <c r="C3" s="5"/>
      <c r="D3" s="5"/>
      <c r="E3" s="5"/>
      <c r="F3" s="63"/>
      <c r="G3" s="5"/>
      <c r="H3" s="63"/>
      <c r="I3" s="63"/>
      <c r="J3" s="5"/>
    </row>
    <row r="4" ht="17.25" customHeight="1" spans="1:1">
      <c r="A4" s="6" t="s">
        <v>1</v>
      </c>
    </row>
    <row r="5" ht="44.25" customHeight="1" spans="1:10">
      <c r="A5" s="64" t="s">
        <v>532</v>
      </c>
      <c r="B5" s="64" t="s">
        <v>296</v>
      </c>
      <c r="C5" s="64" t="s">
        <v>297</v>
      </c>
      <c r="D5" s="64" t="s">
        <v>298</v>
      </c>
      <c r="E5" s="64" t="s">
        <v>299</v>
      </c>
      <c r="F5" s="65" t="s">
        <v>300</v>
      </c>
      <c r="G5" s="64" t="s">
        <v>301</v>
      </c>
      <c r="H5" s="65" t="s">
        <v>302</v>
      </c>
      <c r="I5" s="65" t="s">
        <v>303</v>
      </c>
      <c r="J5" s="64" t="s">
        <v>304</v>
      </c>
    </row>
    <row r="6" ht="14.25" customHeight="1" spans="1:10">
      <c r="A6" s="64">
        <v>1</v>
      </c>
      <c r="B6" s="64">
        <v>2</v>
      </c>
      <c r="C6" s="64">
        <v>3</v>
      </c>
      <c r="D6" s="64">
        <v>4</v>
      </c>
      <c r="E6" s="64">
        <v>5</v>
      </c>
      <c r="F6" s="65">
        <v>6</v>
      </c>
      <c r="G6" s="64">
        <v>7</v>
      </c>
      <c r="H6" s="65">
        <v>8</v>
      </c>
      <c r="I6" s="65">
        <v>9</v>
      </c>
      <c r="J6" s="64">
        <v>10</v>
      </c>
    </row>
    <row r="7" ht="42" customHeight="1" spans="1:10">
      <c r="A7" s="29"/>
      <c r="B7" s="66"/>
      <c r="C7" s="66"/>
      <c r="D7" s="66"/>
      <c r="E7" s="49"/>
      <c r="F7" s="67"/>
      <c r="G7" s="49"/>
      <c r="H7" s="67"/>
      <c r="I7" s="67"/>
      <c r="J7" s="49"/>
    </row>
    <row r="8" ht="42" customHeight="1" spans="1:10">
      <c r="A8" s="29"/>
      <c r="B8" s="22"/>
      <c r="C8" s="22"/>
      <c r="D8" s="22"/>
      <c r="E8" s="29"/>
      <c r="F8" s="22"/>
      <c r="G8" s="29"/>
      <c r="H8" s="22"/>
      <c r="I8" s="22"/>
      <c r="J8" s="29"/>
    </row>
    <row r="9" customHeight="1" spans="1:2">
      <c r="A9" s="34" t="s">
        <v>536</v>
      </c>
      <c r="B9" s="34"/>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7"/>
  <sheetViews>
    <sheetView showZeros="0" topLeftCell="B1" workbookViewId="0">
      <pane ySplit="1" topLeftCell="A2" activePane="bottomLeft" state="frozen"/>
      <selection/>
      <selection pane="bottomLeft" activeCell="I8" sqref="I8:I16"/>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7" t="s">
        <v>537</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1</v>
      </c>
      <c r="B4" s="44"/>
      <c r="C4" s="44"/>
      <c r="D4" s="45"/>
      <c r="F4" s="42"/>
      <c r="G4" s="41"/>
      <c r="H4" s="41"/>
      <c r="I4" s="61" t="s">
        <v>2</v>
      </c>
    </row>
    <row r="5" ht="28.5" customHeight="1" spans="1:9">
      <c r="A5" s="46" t="s">
        <v>165</v>
      </c>
      <c r="B5" s="35" t="s">
        <v>166</v>
      </c>
      <c r="C5" s="46" t="s">
        <v>538</v>
      </c>
      <c r="D5" s="46" t="s">
        <v>539</v>
      </c>
      <c r="E5" s="46" t="s">
        <v>540</v>
      </c>
      <c r="F5" s="46" t="s">
        <v>541</v>
      </c>
      <c r="G5" s="35" t="s">
        <v>542</v>
      </c>
      <c r="H5" s="35"/>
      <c r="I5" s="46"/>
    </row>
    <row r="6" ht="21" customHeight="1" spans="1:9">
      <c r="A6" s="46"/>
      <c r="B6" s="47"/>
      <c r="C6" s="47"/>
      <c r="D6" s="48"/>
      <c r="E6" s="47"/>
      <c r="F6" s="47"/>
      <c r="G6" s="35" t="s">
        <v>506</v>
      </c>
      <c r="H6" s="35" t="s">
        <v>543</v>
      </c>
      <c r="I6" s="35" t="s">
        <v>544</v>
      </c>
    </row>
    <row r="7" ht="17.25" customHeight="1" spans="1:9">
      <c r="A7" s="49" t="s">
        <v>82</v>
      </c>
      <c r="B7" s="50"/>
      <c r="C7" s="51" t="s">
        <v>83</v>
      </c>
      <c r="D7" s="49" t="s">
        <v>84</v>
      </c>
      <c r="E7" s="52" t="s">
        <v>85</v>
      </c>
      <c r="F7" s="49" t="s">
        <v>86</v>
      </c>
      <c r="G7" s="51" t="s">
        <v>87</v>
      </c>
      <c r="H7" s="53" t="s">
        <v>88</v>
      </c>
      <c r="I7" s="52" t="s">
        <v>89</v>
      </c>
    </row>
    <row r="8" ht="19.5" customHeight="1" spans="1:9">
      <c r="A8" s="29" t="s">
        <v>183</v>
      </c>
      <c r="B8" s="22" t="s">
        <v>70</v>
      </c>
      <c r="C8" s="22" t="s">
        <v>545</v>
      </c>
      <c r="D8" s="29" t="s">
        <v>546</v>
      </c>
      <c r="E8" s="22" t="s">
        <v>547</v>
      </c>
      <c r="F8" s="53" t="s">
        <v>548</v>
      </c>
      <c r="G8" s="54">
        <v>7</v>
      </c>
      <c r="H8" s="55">
        <v>3000</v>
      </c>
      <c r="I8" s="55">
        <v>21000</v>
      </c>
    </row>
    <row r="9" ht="19.5" customHeight="1" spans="1:9">
      <c r="A9" s="56" t="s">
        <v>183</v>
      </c>
      <c r="B9" s="57" t="s">
        <v>70</v>
      </c>
      <c r="C9" s="57" t="s">
        <v>545</v>
      </c>
      <c r="D9" s="58" t="s">
        <v>549</v>
      </c>
      <c r="E9" s="56" t="s">
        <v>550</v>
      </c>
      <c r="F9" s="59" t="s">
        <v>548</v>
      </c>
      <c r="G9" s="54">
        <v>1</v>
      </c>
      <c r="H9" s="55">
        <v>200000</v>
      </c>
      <c r="I9" s="55">
        <v>200000</v>
      </c>
    </row>
    <row r="10" ht="19.5" customHeight="1" spans="1:9">
      <c r="A10" s="56" t="s">
        <v>183</v>
      </c>
      <c r="B10" s="57" t="s">
        <v>70</v>
      </c>
      <c r="C10" s="57" t="s">
        <v>545</v>
      </c>
      <c r="D10" s="58" t="s">
        <v>549</v>
      </c>
      <c r="E10" s="56" t="s">
        <v>550</v>
      </c>
      <c r="F10" s="59" t="s">
        <v>548</v>
      </c>
      <c r="G10" s="54">
        <v>1</v>
      </c>
      <c r="H10" s="55">
        <v>20000</v>
      </c>
      <c r="I10" s="55">
        <v>20000</v>
      </c>
    </row>
    <row r="11" ht="19.5" customHeight="1" spans="1:9">
      <c r="A11" s="56" t="s">
        <v>183</v>
      </c>
      <c r="B11" s="57" t="s">
        <v>70</v>
      </c>
      <c r="C11" s="57" t="s">
        <v>545</v>
      </c>
      <c r="D11" s="58" t="s">
        <v>551</v>
      </c>
      <c r="E11" s="56" t="s">
        <v>552</v>
      </c>
      <c r="F11" s="59" t="s">
        <v>548</v>
      </c>
      <c r="G11" s="54">
        <v>1</v>
      </c>
      <c r="H11" s="55">
        <v>22000</v>
      </c>
      <c r="I11" s="55">
        <v>22000</v>
      </c>
    </row>
    <row r="12" ht="19.5" customHeight="1" spans="1:9">
      <c r="A12" s="56" t="s">
        <v>183</v>
      </c>
      <c r="B12" s="57" t="s">
        <v>70</v>
      </c>
      <c r="C12" s="57" t="s">
        <v>545</v>
      </c>
      <c r="D12" s="58" t="s">
        <v>553</v>
      </c>
      <c r="E12" s="56" t="s">
        <v>554</v>
      </c>
      <c r="F12" s="59" t="s">
        <v>548</v>
      </c>
      <c r="G12" s="54">
        <v>10</v>
      </c>
      <c r="H12" s="55">
        <v>2000</v>
      </c>
      <c r="I12" s="55">
        <v>20000</v>
      </c>
    </row>
    <row r="13" ht="19.5" customHeight="1" spans="1:9">
      <c r="A13" s="56" t="s">
        <v>183</v>
      </c>
      <c r="B13" s="57" t="s">
        <v>70</v>
      </c>
      <c r="C13" s="57" t="s">
        <v>545</v>
      </c>
      <c r="D13" s="58" t="s">
        <v>555</v>
      </c>
      <c r="E13" s="56" t="s">
        <v>556</v>
      </c>
      <c r="F13" s="59" t="s">
        <v>548</v>
      </c>
      <c r="G13" s="54">
        <v>1</v>
      </c>
      <c r="H13" s="55">
        <v>16500</v>
      </c>
      <c r="I13" s="55">
        <v>16500</v>
      </c>
    </row>
    <row r="14" ht="19.5" customHeight="1" spans="1:9">
      <c r="A14" s="56" t="s">
        <v>183</v>
      </c>
      <c r="B14" s="57" t="s">
        <v>70</v>
      </c>
      <c r="C14" s="57" t="s">
        <v>545</v>
      </c>
      <c r="D14" s="58" t="s">
        <v>557</v>
      </c>
      <c r="E14" s="56" t="s">
        <v>558</v>
      </c>
      <c r="F14" s="59" t="s">
        <v>548</v>
      </c>
      <c r="G14" s="54">
        <v>1</v>
      </c>
      <c r="H14" s="55">
        <v>7000</v>
      </c>
      <c r="I14" s="55">
        <v>7000</v>
      </c>
    </row>
    <row r="15" ht="19.5" customHeight="1" spans="1:9">
      <c r="A15" s="56" t="s">
        <v>183</v>
      </c>
      <c r="B15" s="57" t="s">
        <v>70</v>
      </c>
      <c r="C15" s="57" t="s">
        <v>545</v>
      </c>
      <c r="D15" s="58" t="s">
        <v>557</v>
      </c>
      <c r="E15" s="56" t="s">
        <v>558</v>
      </c>
      <c r="F15" s="59" t="s">
        <v>548</v>
      </c>
      <c r="G15" s="54">
        <v>1</v>
      </c>
      <c r="H15" s="55">
        <v>22000</v>
      </c>
      <c r="I15" s="55">
        <v>22000</v>
      </c>
    </row>
    <row r="16" ht="19.5" customHeight="1" spans="1:9">
      <c r="A16" s="56" t="s">
        <v>183</v>
      </c>
      <c r="B16" s="57" t="s">
        <v>70</v>
      </c>
      <c r="C16" s="57" t="s">
        <v>545</v>
      </c>
      <c r="D16" s="58" t="s">
        <v>559</v>
      </c>
      <c r="E16" s="56" t="s">
        <v>560</v>
      </c>
      <c r="F16" s="59" t="s">
        <v>548</v>
      </c>
      <c r="G16" s="54">
        <v>1</v>
      </c>
      <c r="H16" s="55">
        <v>30000</v>
      </c>
      <c r="I16" s="55">
        <v>30000</v>
      </c>
    </row>
    <row r="17" ht="19.5" customHeight="1" spans="1:9">
      <c r="A17" s="59" t="s">
        <v>56</v>
      </c>
      <c r="B17" s="57"/>
      <c r="C17" s="57"/>
      <c r="D17" s="58"/>
      <c r="E17" s="60"/>
      <c r="F17" s="60"/>
      <c r="G17" s="54"/>
      <c r="H17" s="55">
        <f>SUM(H8:H16)</f>
        <v>322500</v>
      </c>
      <c r="I17" s="55">
        <f>SUM(I8:I16)</f>
        <v>358500</v>
      </c>
    </row>
  </sheetData>
  <mergeCells count="11">
    <mergeCell ref="A2:I2"/>
    <mergeCell ref="A3:I3"/>
    <mergeCell ref="A4:C4"/>
    <mergeCell ref="G5:I5"/>
    <mergeCell ref="A17:F17"/>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25" sqref="D25:F31"/>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561</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203</v>
      </c>
      <c r="B5" s="10" t="s">
        <v>168</v>
      </c>
      <c r="C5" s="10" t="s">
        <v>204</v>
      </c>
      <c r="D5" s="11" t="s">
        <v>169</v>
      </c>
      <c r="E5" s="11" t="s">
        <v>170</v>
      </c>
      <c r="F5" s="11" t="s">
        <v>205</v>
      </c>
      <c r="G5" s="11" t="s">
        <v>206</v>
      </c>
      <c r="H5" s="17" t="s">
        <v>56</v>
      </c>
      <c r="I5" s="12" t="s">
        <v>562</v>
      </c>
      <c r="J5" s="13"/>
      <c r="K5" s="14"/>
    </row>
    <row r="6" ht="21.75" customHeight="1" spans="1:11">
      <c r="A6" s="15"/>
      <c r="B6" s="15"/>
      <c r="C6" s="15"/>
      <c r="D6" s="16"/>
      <c r="E6" s="16"/>
      <c r="F6" s="16"/>
      <c r="G6" s="16"/>
      <c r="H6" s="28"/>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5">
        <v>10</v>
      </c>
      <c r="K8" s="35">
        <v>11</v>
      </c>
    </row>
    <row r="9" ht="18.75" customHeight="1" spans="1:11">
      <c r="A9" s="29"/>
      <c r="B9" s="22"/>
      <c r="C9" s="29"/>
      <c r="D9" s="29"/>
      <c r="E9" s="29"/>
      <c r="F9" s="29"/>
      <c r="G9" s="29"/>
      <c r="H9" s="30"/>
      <c r="I9" s="36"/>
      <c r="J9" s="36"/>
      <c r="K9" s="30"/>
    </row>
    <row r="10" ht="18.75" customHeight="1" spans="1:11">
      <c r="A10" s="22"/>
      <c r="B10" s="22"/>
      <c r="C10" s="22"/>
      <c r="D10" s="22"/>
      <c r="E10" s="22"/>
      <c r="F10" s="22"/>
      <c r="G10" s="22"/>
      <c r="H10" s="24"/>
      <c r="I10" s="24"/>
      <c r="J10" s="24"/>
      <c r="K10" s="30"/>
    </row>
    <row r="11" ht="18.75" customHeight="1" spans="1:11">
      <c r="A11" s="31" t="s">
        <v>155</v>
      </c>
      <c r="B11" s="32"/>
      <c r="C11" s="32"/>
      <c r="D11" s="32"/>
      <c r="E11" s="32"/>
      <c r="F11" s="32"/>
      <c r="G11" s="33"/>
      <c r="H11" s="24"/>
      <c r="I11" s="24"/>
      <c r="J11" s="24"/>
      <c r="K11" s="30"/>
    </row>
    <row r="12" customHeight="1" spans="1:3">
      <c r="A12" s="34" t="s">
        <v>563</v>
      </c>
      <c r="B12" s="34"/>
      <c r="C12" s="3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D29" sqref="D29"/>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564</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204</v>
      </c>
      <c r="B5" s="10" t="s">
        <v>203</v>
      </c>
      <c r="C5" s="10" t="s">
        <v>168</v>
      </c>
      <c r="D5" s="11" t="s">
        <v>565</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7.25" customHeight="1" spans="1:7">
      <c r="A9" s="22" t="s">
        <v>70</v>
      </c>
      <c r="B9" s="23" t="s">
        <v>223</v>
      </c>
      <c r="C9" s="23" t="s">
        <v>225</v>
      </c>
      <c r="D9" s="22" t="s">
        <v>566</v>
      </c>
      <c r="E9" s="24">
        <v>34560</v>
      </c>
      <c r="F9" s="24">
        <v>34560</v>
      </c>
      <c r="G9" s="24">
        <v>34560</v>
      </c>
    </row>
    <row r="10" ht="17.25" customHeight="1" spans="1:7">
      <c r="A10" s="22" t="s">
        <v>70</v>
      </c>
      <c r="B10" s="23" t="s">
        <v>223</v>
      </c>
      <c r="C10" s="23" t="s">
        <v>281</v>
      </c>
      <c r="D10" s="22" t="s">
        <v>566</v>
      </c>
      <c r="E10" s="24">
        <v>1000</v>
      </c>
      <c r="F10" s="24">
        <v>1000</v>
      </c>
      <c r="G10" s="24">
        <v>1000</v>
      </c>
    </row>
    <row r="11" ht="17.25" customHeight="1" spans="1:7">
      <c r="A11" s="22" t="s">
        <v>70</v>
      </c>
      <c r="B11" s="23" t="s">
        <v>215</v>
      </c>
      <c r="C11" s="23" t="s">
        <v>217</v>
      </c>
      <c r="D11" s="22" t="s">
        <v>566</v>
      </c>
      <c r="E11" s="24">
        <v>1161267.2</v>
      </c>
      <c r="F11" s="24">
        <v>1161267.2</v>
      </c>
      <c r="G11" s="24">
        <v>1161267.2</v>
      </c>
    </row>
    <row r="12" ht="17.25" customHeight="1" spans="1:7">
      <c r="A12" s="22" t="s">
        <v>70</v>
      </c>
      <c r="B12" s="23" t="s">
        <v>215</v>
      </c>
      <c r="C12" s="23" t="s">
        <v>237</v>
      </c>
      <c r="D12" s="22" t="s">
        <v>566</v>
      </c>
      <c r="E12" s="24">
        <v>102000</v>
      </c>
      <c r="F12" s="24">
        <v>102000</v>
      </c>
      <c r="G12" s="24">
        <v>102000</v>
      </c>
    </row>
    <row r="13" ht="17.25" customHeight="1" spans="1:7">
      <c r="A13" s="22" t="s">
        <v>70</v>
      </c>
      <c r="B13" s="23" t="s">
        <v>209</v>
      </c>
      <c r="C13" s="23" t="s">
        <v>211</v>
      </c>
      <c r="D13" s="22" t="s">
        <v>566</v>
      </c>
      <c r="E13" s="24">
        <v>270000</v>
      </c>
      <c r="F13" s="24">
        <v>270000</v>
      </c>
      <c r="G13" s="24">
        <v>270000</v>
      </c>
    </row>
    <row r="14" ht="17.25" customHeight="1" spans="1:7">
      <c r="A14" s="22" t="s">
        <v>70</v>
      </c>
      <c r="B14" s="23" t="s">
        <v>209</v>
      </c>
      <c r="C14" s="23" t="s">
        <v>230</v>
      </c>
      <c r="D14" s="22" t="s">
        <v>566</v>
      </c>
      <c r="E14" s="24">
        <v>785487</v>
      </c>
      <c r="F14" s="24">
        <v>785487</v>
      </c>
      <c r="G14" s="24">
        <v>785487</v>
      </c>
    </row>
    <row r="15" ht="18.75" customHeight="1" spans="1:7">
      <c r="A15" s="25" t="s">
        <v>56</v>
      </c>
      <c r="B15" s="26" t="s">
        <v>567</v>
      </c>
      <c r="C15" s="26"/>
      <c r="D15" s="27"/>
      <c r="E15" s="24">
        <f>SUM(E9:E14)</f>
        <v>2354314.2</v>
      </c>
      <c r="F15" s="24">
        <f>SUM(F9:F14)</f>
        <v>2354314.2</v>
      </c>
      <c r="G15" s="24">
        <f>SUM(G9:G14)</f>
        <v>2354314.2</v>
      </c>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20" sqref="D20"/>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1" t="s">
        <v>53</v>
      </c>
    </row>
    <row r="3" ht="41.25" customHeight="1" spans="1:1">
      <c r="A3" s="40" t="str">
        <f>"2025"&amp;"年部门收入预算表"</f>
        <v>2025年部门收入预算表</v>
      </c>
    </row>
    <row r="4" ht="17.25" customHeight="1" spans="1:19">
      <c r="A4" s="43" t="s">
        <v>1</v>
      </c>
      <c r="S4" s="45" t="s">
        <v>2</v>
      </c>
    </row>
    <row r="5" ht="21.75" customHeight="1" spans="1:19">
      <c r="A5" s="253" t="s">
        <v>54</v>
      </c>
      <c r="B5" s="254" t="s">
        <v>55</v>
      </c>
      <c r="C5" s="254" t="s">
        <v>56</v>
      </c>
      <c r="D5" s="255" t="s">
        <v>57</v>
      </c>
      <c r="E5" s="255"/>
      <c r="F5" s="255"/>
      <c r="G5" s="255"/>
      <c r="H5" s="255"/>
      <c r="I5" s="150"/>
      <c r="J5" s="255"/>
      <c r="K5" s="255"/>
      <c r="L5" s="255"/>
      <c r="M5" s="255"/>
      <c r="N5" s="261"/>
      <c r="O5" s="255" t="s">
        <v>46</v>
      </c>
      <c r="P5" s="255"/>
      <c r="Q5" s="255"/>
      <c r="R5" s="255"/>
      <c r="S5" s="261"/>
    </row>
    <row r="6" ht="27" customHeight="1" spans="1:19">
      <c r="A6" s="256"/>
      <c r="B6" s="257"/>
      <c r="C6" s="257"/>
      <c r="D6" s="257" t="s">
        <v>58</v>
      </c>
      <c r="E6" s="257" t="s">
        <v>59</v>
      </c>
      <c r="F6" s="257" t="s">
        <v>60</v>
      </c>
      <c r="G6" s="257" t="s">
        <v>61</v>
      </c>
      <c r="H6" s="257" t="s">
        <v>62</v>
      </c>
      <c r="I6" s="262" t="s">
        <v>63</v>
      </c>
      <c r="J6" s="263"/>
      <c r="K6" s="263"/>
      <c r="L6" s="263"/>
      <c r="M6" s="263"/>
      <c r="N6" s="264"/>
      <c r="O6" s="257" t="s">
        <v>58</v>
      </c>
      <c r="P6" s="257" t="s">
        <v>59</v>
      </c>
      <c r="Q6" s="257" t="s">
        <v>60</v>
      </c>
      <c r="R6" s="257" t="s">
        <v>61</v>
      </c>
      <c r="S6" s="257" t="s">
        <v>64</v>
      </c>
    </row>
    <row r="7" ht="30" customHeight="1" spans="1:19">
      <c r="A7" s="258"/>
      <c r="B7" s="259"/>
      <c r="C7" s="260"/>
      <c r="D7" s="260"/>
      <c r="E7" s="260"/>
      <c r="F7" s="260"/>
      <c r="G7" s="260"/>
      <c r="H7" s="260"/>
      <c r="I7" s="67" t="s">
        <v>58</v>
      </c>
      <c r="J7" s="264" t="s">
        <v>65</v>
      </c>
      <c r="K7" s="264" t="s">
        <v>66</v>
      </c>
      <c r="L7" s="264" t="s">
        <v>67</v>
      </c>
      <c r="M7" s="264" t="s">
        <v>68</v>
      </c>
      <c r="N7" s="264" t="s">
        <v>69</v>
      </c>
      <c r="O7" s="265"/>
      <c r="P7" s="265"/>
      <c r="Q7" s="265"/>
      <c r="R7" s="265"/>
      <c r="S7" s="260"/>
    </row>
    <row r="8" ht="15" customHeight="1" spans="1:19">
      <c r="A8" s="59">
        <v>1</v>
      </c>
      <c r="B8" s="59">
        <v>2</v>
      </c>
      <c r="C8" s="59">
        <v>3</v>
      </c>
      <c r="D8" s="59">
        <v>4</v>
      </c>
      <c r="E8" s="59">
        <v>5</v>
      </c>
      <c r="F8" s="59">
        <v>6</v>
      </c>
      <c r="G8" s="59">
        <v>7</v>
      </c>
      <c r="H8" s="59">
        <v>8</v>
      </c>
      <c r="I8" s="67">
        <v>9</v>
      </c>
      <c r="J8" s="59">
        <v>10</v>
      </c>
      <c r="K8" s="59">
        <v>11</v>
      </c>
      <c r="L8" s="59">
        <v>12</v>
      </c>
      <c r="M8" s="59">
        <v>13</v>
      </c>
      <c r="N8" s="59">
        <v>14</v>
      </c>
      <c r="O8" s="59">
        <v>15</v>
      </c>
      <c r="P8" s="59">
        <v>16</v>
      </c>
      <c r="Q8" s="59">
        <v>17</v>
      </c>
      <c r="R8" s="59">
        <v>18</v>
      </c>
      <c r="S8" s="59">
        <v>19</v>
      </c>
    </row>
    <row r="9" ht="18" customHeight="1" spans="1:19">
      <c r="A9" s="22">
        <v>131011</v>
      </c>
      <c r="B9" s="22" t="s">
        <v>70</v>
      </c>
      <c r="C9" s="77">
        <v>25546421.84</v>
      </c>
      <c r="D9" s="77">
        <v>25546421.84</v>
      </c>
      <c r="E9" s="77">
        <v>12334833.48</v>
      </c>
      <c r="F9" s="77"/>
      <c r="G9" s="77"/>
      <c r="H9" s="77"/>
      <c r="I9" s="77">
        <v>13211588.36</v>
      </c>
      <c r="J9" s="77">
        <v>13211588.36</v>
      </c>
      <c r="K9" s="77"/>
      <c r="L9" s="77"/>
      <c r="M9" s="77"/>
      <c r="N9" s="77"/>
      <c r="O9" s="77"/>
      <c r="P9" s="77"/>
      <c r="Q9" s="77"/>
      <c r="R9" s="77"/>
      <c r="S9" s="77"/>
    </row>
    <row r="10" ht="18" customHeight="1" spans="1:19">
      <c r="A10" s="46" t="s">
        <v>56</v>
      </c>
      <c r="B10" s="220"/>
      <c r="C10" s="77">
        <v>25546421.84</v>
      </c>
      <c r="D10" s="77">
        <v>25546421.84</v>
      </c>
      <c r="E10" s="77">
        <v>12334833.48</v>
      </c>
      <c r="F10" s="77"/>
      <c r="G10" s="77"/>
      <c r="H10" s="77"/>
      <c r="I10" s="77">
        <v>13211588.36</v>
      </c>
      <c r="J10" s="77">
        <v>13211588.36</v>
      </c>
      <c r="K10" s="77"/>
      <c r="L10" s="77"/>
      <c r="M10" s="77"/>
      <c r="N10" s="77"/>
      <c r="O10" s="77"/>
      <c r="P10" s="77"/>
      <c r="Q10" s="77"/>
      <c r="R10" s="77"/>
      <c r="S10" s="77"/>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outlinePr summaryRight="0"/>
    <pageSetUpPr fitToPage="1"/>
  </sheetPr>
  <dimension ref="A1:O28"/>
  <sheetViews>
    <sheetView showGridLines="0" showZeros="0" workbookViewId="0">
      <pane ySplit="1" topLeftCell="A3" activePane="bottomLeft" state="frozen"/>
      <selection/>
      <selection pane="bottomLeft" activeCell="A1" sqref="$A1:$XFD1048576"/>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5" t="s">
        <v>71</v>
      </c>
    </row>
    <row r="3" ht="41.25" customHeight="1" spans="1:1">
      <c r="A3" s="40" t="str">
        <f>"2025"&amp;"年部门支出预算表"</f>
        <v>2025年部门支出预算表</v>
      </c>
    </row>
    <row r="4" ht="17.25" customHeight="1" spans="1:15">
      <c r="A4" s="43" t="s">
        <v>1</v>
      </c>
      <c r="O4" s="45" t="s">
        <v>2</v>
      </c>
    </row>
    <row r="5" ht="27" customHeight="1" spans="1:15">
      <c r="A5" s="238" t="s">
        <v>72</v>
      </c>
      <c r="B5" s="238" t="s">
        <v>73</v>
      </c>
      <c r="C5" s="238" t="s">
        <v>56</v>
      </c>
      <c r="D5" s="239" t="s">
        <v>59</v>
      </c>
      <c r="E5" s="240"/>
      <c r="F5" s="241"/>
      <c r="G5" s="242" t="s">
        <v>60</v>
      </c>
      <c r="H5" s="242" t="s">
        <v>61</v>
      </c>
      <c r="I5" s="242" t="s">
        <v>74</v>
      </c>
      <c r="J5" s="239" t="s">
        <v>63</v>
      </c>
      <c r="K5" s="240"/>
      <c r="L5" s="240"/>
      <c r="M5" s="240"/>
      <c r="N5" s="249"/>
      <c r="O5" s="250"/>
    </row>
    <row r="6" ht="42" customHeight="1" spans="1:15">
      <c r="A6" s="243"/>
      <c r="B6" s="243"/>
      <c r="C6" s="244"/>
      <c r="D6" s="245" t="s">
        <v>58</v>
      </c>
      <c r="E6" s="245" t="s">
        <v>75</v>
      </c>
      <c r="F6" s="245" t="s">
        <v>76</v>
      </c>
      <c r="G6" s="244"/>
      <c r="H6" s="244"/>
      <c r="I6" s="243"/>
      <c r="J6" s="245" t="s">
        <v>58</v>
      </c>
      <c r="K6" s="232" t="s">
        <v>77</v>
      </c>
      <c r="L6" s="232" t="s">
        <v>78</v>
      </c>
      <c r="M6" s="232" t="s">
        <v>79</v>
      </c>
      <c r="N6" s="232" t="s">
        <v>80</v>
      </c>
      <c r="O6" s="232" t="s">
        <v>81</v>
      </c>
    </row>
    <row r="7" ht="18" customHeight="1" spans="1:15">
      <c r="A7" s="49" t="s">
        <v>82</v>
      </c>
      <c r="B7" s="49" t="s">
        <v>83</v>
      </c>
      <c r="C7" s="49" t="s">
        <v>84</v>
      </c>
      <c r="D7" s="53" t="s">
        <v>85</v>
      </c>
      <c r="E7" s="53" t="s">
        <v>86</v>
      </c>
      <c r="F7" s="53" t="s">
        <v>87</v>
      </c>
      <c r="G7" s="53" t="s">
        <v>88</v>
      </c>
      <c r="H7" s="53" t="s">
        <v>89</v>
      </c>
      <c r="I7" s="53" t="s">
        <v>90</v>
      </c>
      <c r="J7" s="53" t="s">
        <v>91</v>
      </c>
      <c r="K7" s="53" t="s">
        <v>92</v>
      </c>
      <c r="L7" s="53" t="s">
        <v>93</v>
      </c>
      <c r="M7" s="53" t="s">
        <v>94</v>
      </c>
      <c r="N7" s="49" t="s">
        <v>95</v>
      </c>
      <c r="O7" s="53" t="s">
        <v>96</v>
      </c>
    </row>
    <row r="8" ht="18" customHeight="1" spans="1:15">
      <c r="A8" s="29">
        <v>208</v>
      </c>
      <c r="B8" s="29" t="s">
        <v>97</v>
      </c>
      <c r="C8" s="246">
        <v>1205952</v>
      </c>
      <c r="D8" s="247">
        <v>1205952</v>
      </c>
      <c r="E8" s="247">
        <v>1205952</v>
      </c>
      <c r="F8" s="247"/>
      <c r="G8" s="247"/>
      <c r="H8" s="247"/>
      <c r="I8" s="247"/>
      <c r="J8" s="247"/>
      <c r="K8" s="247"/>
      <c r="L8" s="251"/>
      <c r="M8" s="251"/>
      <c r="N8" s="252"/>
      <c r="O8" s="251"/>
    </row>
    <row r="9" ht="18" customHeight="1" spans="1:15">
      <c r="A9" s="29">
        <v>20805</v>
      </c>
      <c r="B9" s="29" t="s">
        <v>98</v>
      </c>
      <c r="C9" s="246">
        <v>1205952</v>
      </c>
      <c r="D9" s="247">
        <v>1205952</v>
      </c>
      <c r="E9" s="247">
        <v>1205952</v>
      </c>
      <c r="F9" s="247"/>
      <c r="G9" s="247"/>
      <c r="H9" s="247"/>
      <c r="I9" s="247"/>
      <c r="J9" s="247"/>
      <c r="K9" s="247"/>
      <c r="L9" s="251"/>
      <c r="M9" s="251"/>
      <c r="N9" s="252"/>
      <c r="O9" s="251"/>
    </row>
    <row r="10" ht="18" customHeight="1" spans="1:15">
      <c r="A10" s="29">
        <v>2080505</v>
      </c>
      <c r="B10" s="29" t="s">
        <v>99</v>
      </c>
      <c r="C10" s="246">
        <v>1205952</v>
      </c>
      <c r="D10" s="247">
        <v>1205952</v>
      </c>
      <c r="E10" s="247">
        <v>1205952</v>
      </c>
      <c r="F10" s="247"/>
      <c r="G10" s="247"/>
      <c r="H10" s="247"/>
      <c r="I10" s="247"/>
      <c r="J10" s="247"/>
      <c r="K10" s="247"/>
      <c r="L10" s="251"/>
      <c r="M10" s="251"/>
      <c r="N10" s="252"/>
      <c r="O10" s="251"/>
    </row>
    <row r="11" ht="18" customHeight="1" spans="1:15">
      <c r="A11" s="29">
        <v>210</v>
      </c>
      <c r="B11" s="29" t="s">
        <v>100</v>
      </c>
      <c r="C11" s="246">
        <v>23350109.84</v>
      </c>
      <c r="D11" s="247">
        <f>E11+F11</f>
        <v>10138521.48</v>
      </c>
      <c r="E11" s="247">
        <v>7784207.28</v>
      </c>
      <c r="F11" s="247">
        <v>2354314.2</v>
      </c>
      <c r="G11" s="247"/>
      <c r="H11" s="247"/>
      <c r="I11" s="247"/>
      <c r="J11" s="247">
        <v>13211588.36</v>
      </c>
      <c r="K11" s="247">
        <v>13211588.36</v>
      </c>
      <c r="L11" s="251"/>
      <c r="M11" s="251"/>
      <c r="N11" s="252"/>
      <c r="O11" s="251"/>
    </row>
    <row r="12" ht="18" customHeight="1" spans="1:15">
      <c r="A12" s="29">
        <v>21001</v>
      </c>
      <c r="B12" s="29" t="s">
        <v>101</v>
      </c>
      <c r="C12" s="246">
        <v>34560</v>
      </c>
      <c r="D12" s="247">
        <v>34560</v>
      </c>
      <c r="E12" s="247"/>
      <c r="F12" s="247">
        <v>34560</v>
      </c>
      <c r="G12" s="247"/>
      <c r="H12" s="247"/>
      <c r="I12" s="247"/>
      <c r="J12" s="247"/>
      <c r="K12" s="247"/>
      <c r="L12" s="251"/>
      <c r="M12" s="251"/>
      <c r="N12" s="252"/>
      <c r="O12" s="251"/>
    </row>
    <row r="13" ht="18" customHeight="1" spans="1:15">
      <c r="A13" s="29">
        <v>2100199</v>
      </c>
      <c r="B13" s="29" t="s">
        <v>102</v>
      </c>
      <c r="C13" s="246">
        <v>34560</v>
      </c>
      <c r="D13" s="247">
        <v>34560</v>
      </c>
      <c r="E13" s="247"/>
      <c r="F13" s="247">
        <v>34560</v>
      </c>
      <c r="G13" s="247"/>
      <c r="H13" s="247"/>
      <c r="I13" s="247"/>
      <c r="J13" s="247"/>
      <c r="K13" s="247"/>
      <c r="L13" s="251"/>
      <c r="M13" s="251"/>
      <c r="N13" s="252"/>
      <c r="O13" s="251"/>
    </row>
    <row r="14" ht="18" customHeight="1" spans="1:15">
      <c r="A14" s="29">
        <v>21003</v>
      </c>
      <c r="B14" s="29" t="s">
        <v>103</v>
      </c>
      <c r="C14" s="246">
        <v>20368783.96</v>
      </c>
      <c r="D14" s="247">
        <f>E14+F14</f>
        <v>7157195.6</v>
      </c>
      <c r="E14" s="247">
        <v>6887195.6</v>
      </c>
      <c r="F14" s="247">
        <v>270000</v>
      </c>
      <c r="G14" s="247"/>
      <c r="H14" s="247"/>
      <c r="I14" s="247"/>
      <c r="J14" s="247">
        <v>13211588.36</v>
      </c>
      <c r="K14" s="247">
        <v>13211588.36</v>
      </c>
      <c r="L14" s="251"/>
      <c r="M14" s="251"/>
      <c r="N14" s="252"/>
      <c r="O14" s="251"/>
    </row>
    <row r="15" ht="18" customHeight="1" spans="1:15">
      <c r="A15" s="29">
        <v>21003001</v>
      </c>
      <c r="B15" s="29" t="s">
        <v>104</v>
      </c>
      <c r="C15" s="246">
        <v>20368783.96</v>
      </c>
      <c r="D15" s="247">
        <f>E15+F15</f>
        <v>7157195.6</v>
      </c>
      <c r="E15" s="247">
        <v>6887195.6</v>
      </c>
      <c r="F15" s="247">
        <v>270000</v>
      </c>
      <c r="G15" s="247"/>
      <c r="H15" s="247"/>
      <c r="I15" s="247"/>
      <c r="J15" s="247">
        <v>13211588.36</v>
      </c>
      <c r="K15" s="247">
        <v>13211588.36</v>
      </c>
      <c r="L15" s="251"/>
      <c r="M15" s="251"/>
      <c r="N15" s="252"/>
      <c r="O15" s="251"/>
    </row>
    <row r="16" ht="18" customHeight="1" spans="1:15">
      <c r="A16" s="29">
        <v>21004</v>
      </c>
      <c r="B16" s="29" t="s">
        <v>105</v>
      </c>
      <c r="C16" s="246">
        <v>2049754.2</v>
      </c>
      <c r="D16" s="247">
        <v>2049754.2</v>
      </c>
      <c r="E16" s="247"/>
      <c r="F16" s="247">
        <v>2049754.2</v>
      </c>
      <c r="G16" s="247"/>
      <c r="H16" s="247"/>
      <c r="I16" s="247"/>
      <c r="J16" s="247"/>
      <c r="K16" s="247"/>
      <c r="L16" s="251"/>
      <c r="M16" s="251"/>
      <c r="N16" s="252"/>
      <c r="O16" s="251"/>
    </row>
    <row r="17" ht="18" customHeight="1" spans="1:15">
      <c r="A17" s="29">
        <v>2100408</v>
      </c>
      <c r="B17" s="29" t="s">
        <v>106</v>
      </c>
      <c r="C17" s="246">
        <v>1161267.2</v>
      </c>
      <c r="D17" s="247">
        <v>1161267.2</v>
      </c>
      <c r="E17" s="247"/>
      <c r="F17" s="247">
        <v>1161267.2</v>
      </c>
      <c r="G17" s="247"/>
      <c r="H17" s="247"/>
      <c r="I17" s="247"/>
      <c r="J17" s="247"/>
      <c r="K17" s="247"/>
      <c r="L17" s="251"/>
      <c r="M17" s="251"/>
      <c r="N17" s="252"/>
      <c r="O17" s="251"/>
    </row>
    <row r="18" ht="18" customHeight="1" spans="1:15">
      <c r="A18" s="29">
        <v>2100409</v>
      </c>
      <c r="B18" s="29" t="s">
        <v>107</v>
      </c>
      <c r="C18" s="246">
        <v>102000</v>
      </c>
      <c r="D18" s="247">
        <v>102000</v>
      </c>
      <c r="E18" s="247"/>
      <c r="F18" s="247">
        <v>102000</v>
      </c>
      <c r="G18" s="247"/>
      <c r="H18" s="247"/>
      <c r="I18" s="247"/>
      <c r="J18" s="247"/>
      <c r="K18" s="247"/>
      <c r="L18" s="251"/>
      <c r="M18" s="251"/>
      <c r="N18" s="252"/>
      <c r="O18" s="251"/>
    </row>
    <row r="19" ht="18" customHeight="1" spans="1:15">
      <c r="A19" s="29">
        <v>2100410</v>
      </c>
      <c r="B19" s="29" t="s">
        <v>108</v>
      </c>
      <c r="C19" s="246">
        <v>1000</v>
      </c>
      <c r="D19" s="247">
        <v>1000</v>
      </c>
      <c r="E19" s="247"/>
      <c r="F19" s="247">
        <v>1000</v>
      </c>
      <c r="G19" s="247"/>
      <c r="H19" s="247"/>
      <c r="I19" s="247"/>
      <c r="J19" s="247"/>
      <c r="K19" s="247"/>
      <c r="L19" s="251"/>
      <c r="M19" s="251"/>
      <c r="N19" s="252"/>
      <c r="O19" s="251"/>
    </row>
    <row r="20" ht="18" customHeight="1" spans="1:15">
      <c r="A20" s="29">
        <v>2100499</v>
      </c>
      <c r="B20" s="29" t="s">
        <v>109</v>
      </c>
      <c r="C20" s="246">
        <v>785487</v>
      </c>
      <c r="D20" s="247">
        <v>785487</v>
      </c>
      <c r="E20" s="247"/>
      <c r="F20" s="247">
        <v>785487</v>
      </c>
      <c r="G20" s="247"/>
      <c r="H20" s="247"/>
      <c r="I20" s="247"/>
      <c r="J20" s="247"/>
      <c r="K20" s="247"/>
      <c r="L20" s="251"/>
      <c r="M20" s="251"/>
      <c r="N20" s="252"/>
      <c r="O20" s="251"/>
    </row>
    <row r="21" ht="18" customHeight="1" spans="1:15">
      <c r="A21" s="29">
        <v>21011</v>
      </c>
      <c r="B21" s="29" t="s">
        <v>110</v>
      </c>
      <c r="C21" s="246">
        <v>897011.68</v>
      </c>
      <c r="D21" s="247">
        <v>897011.68</v>
      </c>
      <c r="E21" s="247">
        <v>897011.68</v>
      </c>
      <c r="F21" s="247"/>
      <c r="G21" s="247"/>
      <c r="H21" s="247"/>
      <c r="I21" s="247"/>
      <c r="J21" s="247"/>
      <c r="K21" s="247"/>
      <c r="L21" s="251"/>
      <c r="M21" s="251"/>
      <c r="N21" s="252"/>
      <c r="O21" s="251"/>
    </row>
    <row r="22" ht="18" customHeight="1" spans="1:15">
      <c r="A22" s="29">
        <v>2101102</v>
      </c>
      <c r="B22" s="29" t="s">
        <v>111</v>
      </c>
      <c r="C22" s="246">
        <v>552192</v>
      </c>
      <c r="D22" s="247">
        <v>552192</v>
      </c>
      <c r="E22" s="247">
        <v>552192</v>
      </c>
      <c r="F22" s="247"/>
      <c r="G22" s="247"/>
      <c r="H22" s="247"/>
      <c r="I22" s="247"/>
      <c r="J22" s="247"/>
      <c r="K22" s="247"/>
      <c r="L22" s="251"/>
      <c r="M22" s="251"/>
      <c r="N22" s="252"/>
      <c r="O22" s="251"/>
    </row>
    <row r="23" ht="18" customHeight="1" spans="1:15">
      <c r="A23" s="29">
        <v>2101103</v>
      </c>
      <c r="B23" s="29" t="s">
        <v>112</v>
      </c>
      <c r="C23" s="246">
        <v>291520</v>
      </c>
      <c r="D23" s="247">
        <v>291520</v>
      </c>
      <c r="E23" s="247">
        <v>291520</v>
      </c>
      <c r="F23" s="247"/>
      <c r="G23" s="247"/>
      <c r="H23" s="247"/>
      <c r="I23" s="247"/>
      <c r="J23" s="247"/>
      <c r="K23" s="247"/>
      <c r="L23" s="251"/>
      <c r="M23" s="251"/>
      <c r="N23" s="252"/>
      <c r="O23" s="251"/>
    </row>
    <row r="24" ht="18" customHeight="1" spans="1:15">
      <c r="A24" s="29">
        <v>2101199</v>
      </c>
      <c r="B24" s="29" t="s">
        <v>113</v>
      </c>
      <c r="C24" s="246">
        <v>53299.68</v>
      </c>
      <c r="D24" s="247">
        <v>53299.68</v>
      </c>
      <c r="E24" s="247">
        <v>53299.68</v>
      </c>
      <c r="F24" s="247"/>
      <c r="G24" s="247"/>
      <c r="H24" s="247"/>
      <c r="I24" s="247"/>
      <c r="J24" s="247"/>
      <c r="K24" s="247"/>
      <c r="L24" s="251"/>
      <c r="M24" s="251"/>
      <c r="N24" s="252"/>
      <c r="O24" s="251"/>
    </row>
    <row r="25" ht="18" customHeight="1" spans="1:15">
      <c r="A25" s="29">
        <v>221</v>
      </c>
      <c r="B25" s="29" t="s">
        <v>114</v>
      </c>
      <c r="C25" s="246">
        <v>990360</v>
      </c>
      <c r="D25" s="247">
        <v>990360</v>
      </c>
      <c r="E25" s="247">
        <v>990360</v>
      </c>
      <c r="F25" s="247"/>
      <c r="G25" s="247"/>
      <c r="H25" s="247"/>
      <c r="I25" s="247"/>
      <c r="J25" s="247"/>
      <c r="K25" s="247"/>
      <c r="L25" s="251"/>
      <c r="M25" s="251"/>
      <c r="N25" s="252"/>
      <c r="O25" s="251"/>
    </row>
    <row r="26" ht="18" customHeight="1" spans="1:15">
      <c r="A26" s="29">
        <v>22102</v>
      </c>
      <c r="B26" s="29" t="s">
        <v>115</v>
      </c>
      <c r="C26" s="246">
        <v>990360</v>
      </c>
      <c r="D26" s="247">
        <v>990360</v>
      </c>
      <c r="E26" s="247">
        <v>990360</v>
      </c>
      <c r="F26" s="247"/>
      <c r="G26" s="247"/>
      <c r="H26" s="247"/>
      <c r="I26" s="247"/>
      <c r="J26" s="247"/>
      <c r="K26" s="247"/>
      <c r="L26" s="251"/>
      <c r="M26" s="251"/>
      <c r="N26" s="252"/>
      <c r="O26" s="251"/>
    </row>
    <row r="27" ht="18" customHeight="1" spans="1:15">
      <c r="A27" s="29">
        <v>2210201</v>
      </c>
      <c r="B27" s="29" t="s">
        <v>116</v>
      </c>
      <c r="C27" s="246">
        <v>990360</v>
      </c>
      <c r="D27" s="247">
        <v>990360</v>
      </c>
      <c r="E27" s="247">
        <v>990360</v>
      </c>
      <c r="F27" s="247"/>
      <c r="G27" s="247"/>
      <c r="H27" s="247"/>
      <c r="I27" s="247"/>
      <c r="J27" s="247"/>
      <c r="K27" s="247"/>
      <c r="L27" s="251"/>
      <c r="M27" s="251"/>
      <c r="N27" s="252"/>
      <c r="O27" s="251"/>
    </row>
    <row r="28" ht="21" customHeight="1" spans="1:15">
      <c r="A28" s="248" t="s">
        <v>56</v>
      </c>
      <c r="B28" s="33"/>
      <c r="C28" s="77">
        <v>25546421.84</v>
      </c>
      <c r="D28" s="77">
        <f>D25+D11+D8</f>
        <v>12334833.48</v>
      </c>
      <c r="E28" s="77">
        <v>9980519.28</v>
      </c>
      <c r="F28" s="77">
        <v>2354314.2</v>
      </c>
      <c r="G28" s="77"/>
      <c r="H28" s="77"/>
      <c r="I28" s="77"/>
      <c r="J28" s="77">
        <v>13211588.36</v>
      </c>
      <c r="K28" s="77">
        <v>13211588.36</v>
      </c>
      <c r="L28" s="77"/>
      <c r="M28" s="77"/>
      <c r="N28" s="77"/>
      <c r="O28" s="77"/>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3" activePane="bottomLeft" state="frozen"/>
      <selection/>
      <selection pane="bottomLeft" activeCell="D19" sqref="D19"/>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1"/>
      <c r="B2" s="45"/>
      <c r="C2" s="45"/>
      <c r="D2" s="45" t="s">
        <v>117</v>
      </c>
    </row>
    <row r="3" ht="41.25" customHeight="1" spans="1:1">
      <c r="A3" s="40" t="str">
        <f>"2025"&amp;"年部门财政拨款收支预算总表"</f>
        <v>2025年部门财政拨款收支预算总表</v>
      </c>
    </row>
    <row r="4" ht="17.25" customHeight="1" spans="1:4">
      <c r="A4" s="43" t="s">
        <v>1</v>
      </c>
      <c r="B4" s="231"/>
      <c r="D4" s="45" t="s">
        <v>2</v>
      </c>
    </row>
    <row r="5" ht="17.25" customHeight="1" spans="1:4">
      <c r="A5" s="232" t="s">
        <v>3</v>
      </c>
      <c r="B5" s="233"/>
      <c r="C5" s="232" t="s">
        <v>4</v>
      </c>
      <c r="D5" s="233"/>
    </row>
    <row r="6" ht="18.75" customHeight="1" spans="1:4">
      <c r="A6" s="232" t="s">
        <v>5</v>
      </c>
      <c r="B6" s="232" t="s">
        <v>6</v>
      </c>
      <c r="C6" s="232" t="s">
        <v>7</v>
      </c>
      <c r="D6" s="232" t="s">
        <v>6</v>
      </c>
    </row>
    <row r="7" ht="16.5" customHeight="1" spans="1:4">
      <c r="A7" s="234" t="s">
        <v>118</v>
      </c>
      <c r="B7" s="77">
        <v>12334833.48</v>
      </c>
      <c r="C7" s="234" t="s">
        <v>119</v>
      </c>
      <c r="D7" s="77">
        <v>12334833.48</v>
      </c>
    </row>
    <row r="8" ht="16.5" customHeight="1" spans="1:4">
      <c r="A8" s="234" t="s">
        <v>120</v>
      </c>
      <c r="B8" s="77">
        <v>12334833.48</v>
      </c>
      <c r="C8" s="234" t="s">
        <v>121</v>
      </c>
      <c r="D8" s="77"/>
    </row>
    <row r="9" ht="16.5" customHeight="1" spans="1:4">
      <c r="A9" s="234" t="s">
        <v>122</v>
      </c>
      <c r="B9" s="77"/>
      <c r="C9" s="234" t="s">
        <v>123</v>
      </c>
      <c r="D9" s="77"/>
    </row>
    <row r="10" ht="16.5" customHeight="1" spans="1:4">
      <c r="A10" s="234" t="s">
        <v>124</v>
      </c>
      <c r="B10" s="77"/>
      <c r="C10" s="234" t="s">
        <v>125</v>
      </c>
      <c r="D10" s="77"/>
    </row>
    <row r="11" ht="16.5" customHeight="1" spans="1:4">
      <c r="A11" s="234" t="s">
        <v>126</v>
      </c>
      <c r="B11" s="77"/>
      <c r="C11" s="234" t="s">
        <v>127</v>
      </c>
      <c r="D11" s="77"/>
    </row>
    <row r="12" ht="16.5" customHeight="1" spans="1:4">
      <c r="A12" s="234" t="s">
        <v>120</v>
      </c>
      <c r="B12" s="77"/>
      <c r="C12" s="234" t="s">
        <v>128</v>
      </c>
      <c r="D12" s="77"/>
    </row>
    <row r="13" ht="16.5" customHeight="1" spans="1:4">
      <c r="A13" s="56" t="s">
        <v>122</v>
      </c>
      <c r="B13" s="77"/>
      <c r="C13" s="66" t="s">
        <v>129</v>
      </c>
      <c r="D13" s="77"/>
    </row>
    <row r="14" ht="16.5" customHeight="1" spans="1:4">
      <c r="A14" s="56" t="s">
        <v>124</v>
      </c>
      <c r="B14" s="77"/>
      <c r="C14" s="66" t="s">
        <v>130</v>
      </c>
      <c r="D14" s="77"/>
    </row>
    <row r="15" ht="16.5" customHeight="1" spans="1:4">
      <c r="A15" s="235"/>
      <c r="B15" s="77"/>
      <c r="C15" s="66" t="s">
        <v>131</v>
      </c>
      <c r="D15" s="77">
        <v>1205952</v>
      </c>
    </row>
    <row r="16" ht="16.5" customHeight="1" spans="1:4">
      <c r="A16" s="235"/>
      <c r="B16" s="77"/>
      <c r="C16" s="66" t="s">
        <v>132</v>
      </c>
      <c r="D16" s="77">
        <v>10138521.48</v>
      </c>
    </row>
    <row r="17" ht="16.5" customHeight="1" spans="1:4">
      <c r="A17" s="235"/>
      <c r="B17" s="77"/>
      <c r="C17" s="66" t="s">
        <v>133</v>
      </c>
      <c r="D17" s="77"/>
    </row>
    <row r="18" ht="16.5" customHeight="1" spans="1:4">
      <c r="A18" s="235"/>
      <c r="B18" s="77"/>
      <c r="C18" s="66" t="s">
        <v>134</v>
      </c>
      <c r="D18" s="77"/>
    </row>
    <row r="19" ht="16.5" customHeight="1" spans="1:4">
      <c r="A19" s="235"/>
      <c r="B19" s="77"/>
      <c r="C19" s="66" t="s">
        <v>135</v>
      </c>
      <c r="D19" s="77"/>
    </row>
    <row r="20" ht="16.5" customHeight="1" spans="1:4">
      <c r="A20" s="235"/>
      <c r="B20" s="77"/>
      <c r="C20" s="66" t="s">
        <v>136</v>
      </c>
      <c r="D20" s="77"/>
    </row>
    <row r="21" ht="16.5" customHeight="1" spans="1:4">
      <c r="A21" s="235"/>
      <c r="B21" s="77"/>
      <c r="C21" s="66" t="s">
        <v>137</v>
      </c>
      <c r="D21" s="77"/>
    </row>
    <row r="22" ht="16.5" customHeight="1" spans="1:4">
      <c r="A22" s="235"/>
      <c r="B22" s="77"/>
      <c r="C22" s="66" t="s">
        <v>138</v>
      </c>
      <c r="D22" s="77"/>
    </row>
    <row r="23" ht="16.5" customHeight="1" spans="1:4">
      <c r="A23" s="235"/>
      <c r="B23" s="77"/>
      <c r="C23" s="66" t="s">
        <v>139</v>
      </c>
      <c r="D23" s="77"/>
    </row>
    <row r="24" ht="16.5" customHeight="1" spans="1:4">
      <c r="A24" s="235"/>
      <c r="B24" s="77"/>
      <c r="C24" s="66" t="s">
        <v>140</v>
      </c>
      <c r="D24" s="77"/>
    </row>
    <row r="25" ht="16.5" customHeight="1" spans="1:4">
      <c r="A25" s="235"/>
      <c r="B25" s="77"/>
      <c r="C25" s="66" t="s">
        <v>141</v>
      </c>
      <c r="D25" s="77"/>
    </row>
    <row r="26" ht="16.5" customHeight="1" spans="1:4">
      <c r="A26" s="235"/>
      <c r="B26" s="77"/>
      <c r="C26" s="66" t="s">
        <v>142</v>
      </c>
      <c r="D26" s="77">
        <v>990360</v>
      </c>
    </row>
    <row r="27" ht="16.5" customHeight="1" spans="1:4">
      <c r="A27" s="235"/>
      <c r="B27" s="77"/>
      <c r="C27" s="66" t="s">
        <v>143</v>
      </c>
      <c r="D27" s="77"/>
    </row>
    <row r="28" ht="16.5" customHeight="1" spans="1:4">
      <c r="A28" s="235"/>
      <c r="B28" s="77"/>
      <c r="C28" s="66" t="s">
        <v>144</v>
      </c>
      <c r="D28" s="77"/>
    </row>
    <row r="29" ht="16.5" customHeight="1" spans="1:4">
      <c r="A29" s="235"/>
      <c r="B29" s="77"/>
      <c r="C29" s="66" t="s">
        <v>145</v>
      </c>
      <c r="D29" s="77"/>
    </row>
    <row r="30" ht="16.5" customHeight="1" spans="1:4">
      <c r="A30" s="235"/>
      <c r="B30" s="77"/>
      <c r="C30" s="66" t="s">
        <v>146</v>
      </c>
      <c r="D30" s="77"/>
    </row>
    <row r="31" ht="16.5" customHeight="1" spans="1:4">
      <c r="A31" s="235"/>
      <c r="B31" s="77"/>
      <c r="C31" s="66" t="s">
        <v>147</v>
      </c>
      <c r="D31" s="77"/>
    </row>
    <row r="32" ht="16.5" customHeight="1" spans="1:4">
      <c r="A32" s="235"/>
      <c r="B32" s="77"/>
      <c r="C32" s="56" t="s">
        <v>148</v>
      </c>
      <c r="D32" s="77"/>
    </row>
    <row r="33" ht="16.5" customHeight="1" spans="1:4">
      <c r="A33" s="235"/>
      <c r="B33" s="77"/>
      <c r="C33" s="56" t="s">
        <v>149</v>
      </c>
      <c r="D33" s="77"/>
    </row>
    <row r="34" ht="16.5" customHeight="1" spans="1:4">
      <c r="A34" s="235"/>
      <c r="B34" s="77"/>
      <c r="C34" s="29" t="s">
        <v>150</v>
      </c>
      <c r="D34" s="77"/>
    </row>
    <row r="35" ht="15" customHeight="1" spans="1:4">
      <c r="A35" s="236" t="s">
        <v>51</v>
      </c>
      <c r="B35" s="237">
        <v>12334833.48</v>
      </c>
      <c r="C35" s="236" t="s">
        <v>52</v>
      </c>
      <c r="D35" s="237">
        <v>12334833.48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E28" sqref="E28:G28"/>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21"/>
      <c r="F2" s="68"/>
      <c r="G2" s="222" t="s">
        <v>151</v>
      </c>
    </row>
    <row r="3" ht="41.25" customHeight="1" spans="1:7">
      <c r="A3" s="143" t="str">
        <f>"2025"&amp;"年一般公共预算支出预算表（按功能科目分类）"</f>
        <v>2025年一般公共预算支出预算表（按功能科目分类）</v>
      </c>
      <c r="B3" s="143"/>
      <c r="C3" s="143"/>
      <c r="D3" s="143"/>
      <c r="E3" s="143"/>
      <c r="F3" s="143"/>
      <c r="G3" s="143"/>
    </row>
    <row r="4" ht="18" customHeight="1" spans="1:7">
      <c r="A4" s="6" t="s">
        <v>1</v>
      </c>
      <c r="F4" s="139"/>
      <c r="G4" s="222" t="s">
        <v>2</v>
      </c>
    </row>
    <row r="5" ht="20.25" customHeight="1" spans="1:7">
      <c r="A5" s="223" t="s">
        <v>152</v>
      </c>
      <c r="B5" s="224"/>
      <c r="C5" s="144" t="s">
        <v>56</v>
      </c>
      <c r="D5" s="225" t="s">
        <v>75</v>
      </c>
      <c r="E5" s="13"/>
      <c r="F5" s="14"/>
      <c r="G5" s="226" t="s">
        <v>76</v>
      </c>
    </row>
    <row r="6" ht="20.25" customHeight="1" spans="1:7">
      <c r="A6" s="227" t="s">
        <v>72</v>
      </c>
      <c r="B6" s="227" t="s">
        <v>73</v>
      </c>
      <c r="C6" s="20"/>
      <c r="D6" s="149" t="s">
        <v>58</v>
      </c>
      <c r="E6" s="149" t="s">
        <v>153</v>
      </c>
      <c r="F6" s="149" t="s">
        <v>154</v>
      </c>
      <c r="G6" s="228"/>
    </row>
    <row r="7" ht="15" customHeight="1" spans="1:7">
      <c r="A7" s="59" t="s">
        <v>82</v>
      </c>
      <c r="B7" s="59" t="s">
        <v>83</v>
      </c>
      <c r="C7" s="59" t="s">
        <v>84</v>
      </c>
      <c r="D7" s="59" t="s">
        <v>85</v>
      </c>
      <c r="E7" s="59" t="s">
        <v>86</v>
      </c>
      <c r="F7" s="59" t="s">
        <v>87</v>
      </c>
      <c r="G7" s="59" t="s">
        <v>88</v>
      </c>
    </row>
    <row r="8" ht="15" customHeight="1" spans="1:7">
      <c r="A8" s="56">
        <v>208</v>
      </c>
      <c r="B8" s="56" t="s">
        <v>97</v>
      </c>
      <c r="C8" s="229">
        <v>1205952</v>
      </c>
      <c r="D8" s="229">
        <v>1205952</v>
      </c>
      <c r="E8" s="229">
        <v>1205952</v>
      </c>
      <c r="F8" s="229"/>
      <c r="G8" s="229"/>
    </row>
    <row r="9" ht="15" customHeight="1" spans="1:7">
      <c r="A9" s="56">
        <v>20805</v>
      </c>
      <c r="B9" s="56" t="s">
        <v>98</v>
      </c>
      <c r="C9" s="229">
        <v>1205952</v>
      </c>
      <c r="D9" s="229">
        <v>1205952</v>
      </c>
      <c r="E9" s="229">
        <v>1205952</v>
      </c>
      <c r="F9" s="229"/>
      <c r="G9" s="229"/>
    </row>
    <row r="10" ht="15" customHeight="1" spans="1:7">
      <c r="A10" s="56">
        <v>2080505</v>
      </c>
      <c r="B10" s="56" t="s">
        <v>99</v>
      </c>
      <c r="C10" s="229">
        <v>1205952</v>
      </c>
      <c r="D10" s="229">
        <v>1205952</v>
      </c>
      <c r="E10" s="229">
        <v>1205952</v>
      </c>
      <c r="F10" s="229"/>
      <c r="G10" s="229"/>
    </row>
    <row r="11" ht="15" customHeight="1" spans="1:7">
      <c r="A11" s="56">
        <v>210</v>
      </c>
      <c r="B11" s="56" t="s">
        <v>100</v>
      </c>
      <c r="C11" s="229">
        <v>10138521.48</v>
      </c>
      <c r="D11" s="229">
        <v>7784207.28</v>
      </c>
      <c r="E11" s="229">
        <v>7771407.28</v>
      </c>
      <c r="F11" s="229">
        <v>12800</v>
      </c>
      <c r="G11" s="229">
        <v>2354314.2</v>
      </c>
    </row>
    <row r="12" ht="15" customHeight="1" spans="1:7">
      <c r="A12" s="56">
        <v>21001</v>
      </c>
      <c r="B12" s="56" t="s">
        <v>101</v>
      </c>
      <c r="C12" s="229">
        <v>34560</v>
      </c>
      <c r="D12" s="229"/>
      <c r="E12" s="229"/>
      <c r="F12" s="229"/>
      <c r="G12" s="229">
        <v>34560</v>
      </c>
    </row>
    <row r="13" ht="15" customHeight="1" spans="1:7">
      <c r="A13" s="56">
        <v>2100199</v>
      </c>
      <c r="B13" s="56" t="s">
        <v>102</v>
      </c>
      <c r="C13" s="229">
        <v>34560</v>
      </c>
      <c r="D13" s="229"/>
      <c r="E13" s="229"/>
      <c r="F13" s="229"/>
      <c r="G13" s="229">
        <v>34560</v>
      </c>
    </row>
    <row r="14" ht="15" customHeight="1" spans="1:7">
      <c r="A14" s="56">
        <v>21003</v>
      </c>
      <c r="B14" s="56" t="s">
        <v>103</v>
      </c>
      <c r="C14" s="229">
        <v>7157195.6</v>
      </c>
      <c r="D14" s="229">
        <v>6887195.6</v>
      </c>
      <c r="E14" s="229">
        <v>6874395.6</v>
      </c>
      <c r="F14" s="229">
        <v>12800</v>
      </c>
      <c r="G14" s="229">
        <v>270000</v>
      </c>
    </row>
    <row r="15" ht="15" customHeight="1" spans="1:7">
      <c r="A15" s="56">
        <v>2100301</v>
      </c>
      <c r="B15" s="56" t="s">
        <v>104</v>
      </c>
      <c r="C15" s="229">
        <v>7157195.6</v>
      </c>
      <c r="D15" s="229">
        <v>6887195.6</v>
      </c>
      <c r="E15" s="229">
        <v>6874395.6</v>
      </c>
      <c r="F15" s="229">
        <v>12800</v>
      </c>
      <c r="G15" s="229">
        <v>270000</v>
      </c>
    </row>
    <row r="16" ht="15" customHeight="1" spans="1:7">
      <c r="A16" s="56">
        <v>21004</v>
      </c>
      <c r="B16" s="56" t="s">
        <v>105</v>
      </c>
      <c r="C16" s="229">
        <v>2049754.2</v>
      </c>
      <c r="D16" s="229"/>
      <c r="E16" s="229"/>
      <c r="F16" s="229"/>
      <c r="G16" s="229">
        <v>2049754.2</v>
      </c>
    </row>
    <row r="17" ht="15" customHeight="1" spans="1:7">
      <c r="A17" s="56">
        <v>2100408</v>
      </c>
      <c r="B17" s="56" t="s">
        <v>106</v>
      </c>
      <c r="C17" s="229">
        <v>1161267.2</v>
      </c>
      <c r="D17" s="229"/>
      <c r="E17" s="229"/>
      <c r="F17" s="229"/>
      <c r="G17" s="229">
        <v>1161267.2</v>
      </c>
    </row>
    <row r="18" ht="15" customHeight="1" spans="1:7">
      <c r="A18" s="56">
        <v>2100409</v>
      </c>
      <c r="B18" s="56" t="s">
        <v>107</v>
      </c>
      <c r="C18" s="229">
        <v>102000</v>
      </c>
      <c r="D18" s="229"/>
      <c r="E18" s="229"/>
      <c r="F18" s="229"/>
      <c r="G18" s="229">
        <v>102000</v>
      </c>
    </row>
    <row r="19" ht="15" customHeight="1" spans="1:7">
      <c r="A19" s="56">
        <v>2100410</v>
      </c>
      <c r="B19" s="56" t="s">
        <v>108</v>
      </c>
      <c r="C19" s="229">
        <v>1000</v>
      </c>
      <c r="D19" s="229"/>
      <c r="E19" s="229"/>
      <c r="F19" s="229"/>
      <c r="G19" s="229">
        <v>1000</v>
      </c>
    </row>
    <row r="20" ht="15" customHeight="1" spans="1:7">
      <c r="A20" s="56">
        <v>2100499</v>
      </c>
      <c r="B20" s="56" t="s">
        <v>109</v>
      </c>
      <c r="C20" s="229">
        <v>785487</v>
      </c>
      <c r="D20" s="229"/>
      <c r="E20" s="229"/>
      <c r="F20" s="229"/>
      <c r="G20" s="229">
        <v>785487</v>
      </c>
    </row>
    <row r="21" ht="15" customHeight="1" spans="1:7">
      <c r="A21" s="56">
        <v>21011</v>
      </c>
      <c r="B21" s="56" t="s">
        <v>110</v>
      </c>
      <c r="C21" s="229">
        <v>897011.68</v>
      </c>
      <c r="D21" s="229">
        <v>897011.68</v>
      </c>
      <c r="E21" s="229">
        <v>897011.68</v>
      </c>
      <c r="F21" s="229"/>
      <c r="G21" s="229"/>
    </row>
    <row r="22" ht="15" customHeight="1" spans="1:7">
      <c r="A22" s="56">
        <v>2101102</v>
      </c>
      <c r="B22" s="56" t="s">
        <v>111</v>
      </c>
      <c r="C22" s="229">
        <v>552192</v>
      </c>
      <c r="D22" s="229">
        <v>552192</v>
      </c>
      <c r="E22" s="229">
        <v>552192</v>
      </c>
      <c r="F22" s="229"/>
      <c r="G22" s="229"/>
    </row>
    <row r="23" ht="15" customHeight="1" spans="1:7">
      <c r="A23" s="56">
        <v>2101103</v>
      </c>
      <c r="B23" s="56" t="s">
        <v>112</v>
      </c>
      <c r="C23" s="229">
        <v>291520</v>
      </c>
      <c r="D23" s="229">
        <v>291520</v>
      </c>
      <c r="E23" s="229">
        <v>291520</v>
      </c>
      <c r="F23" s="229"/>
      <c r="G23" s="229"/>
    </row>
    <row r="24" ht="15" customHeight="1" spans="1:7">
      <c r="A24" s="56">
        <v>2101199</v>
      </c>
      <c r="B24" s="56" t="s">
        <v>113</v>
      </c>
      <c r="C24" s="229">
        <v>53299.68</v>
      </c>
      <c r="D24" s="229">
        <v>53299.68</v>
      </c>
      <c r="E24" s="229">
        <v>53299.68</v>
      </c>
      <c r="F24" s="229"/>
      <c r="G24" s="229"/>
    </row>
    <row r="25" ht="15" customHeight="1" spans="1:7">
      <c r="A25" s="56">
        <v>221</v>
      </c>
      <c r="B25" s="56" t="s">
        <v>114</v>
      </c>
      <c r="C25" s="229">
        <v>990360</v>
      </c>
      <c r="D25" s="229">
        <v>990360</v>
      </c>
      <c r="E25" s="229">
        <v>990360</v>
      </c>
      <c r="F25" s="229"/>
      <c r="G25" s="229"/>
    </row>
    <row r="26" ht="15" customHeight="1" spans="1:7">
      <c r="A26" s="56">
        <v>22102</v>
      </c>
      <c r="B26" s="56" t="s">
        <v>115</v>
      </c>
      <c r="C26" s="229">
        <v>990360</v>
      </c>
      <c r="D26" s="229">
        <v>990360</v>
      </c>
      <c r="E26" s="229">
        <v>990360</v>
      </c>
      <c r="F26" s="229"/>
      <c r="G26" s="229"/>
    </row>
    <row r="27" ht="15" customHeight="1" spans="1:7">
      <c r="A27" s="56">
        <v>2210201</v>
      </c>
      <c r="B27" s="56" t="s">
        <v>116</v>
      </c>
      <c r="C27" s="229">
        <v>990360</v>
      </c>
      <c r="D27" s="229">
        <v>990360</v>
      </c>
      <c r="E27" s="229">
        <v>990360</v>
      </c>
      <c r="F27" s="229"/>
      <c r="G27" s="229"/>
    </row>
    <row r="28" ht="18" customHeight="1" spans="1:7">
      <c r="A28" s="75" t="s">
        <v>155</v>
      </c>
      <c r="B28" s="230" t="s">
        <v>155</v>
      </c>
      <c r="C28" s="77">
        <f>C25+C11+C8</f>
        <v>12334833.48</v>
      </c>
      <c r="D28" s="77">
        <f>D25+D11+D8</f>
        <v>9980519.28</v>
      </c>
      <c r="E28" s="77">
        <f>E25+E11+E8</f>
        <v>9967719.28</v>
      </c>
      <c r="F28" s="77">
        <f>F11</f>
        <v>12800</v>
      </c>
      <c r="G28" s="77">
        <f>G11</f>
        <v>2354314.2</v>
      </c>
    </row>
  </sheetData>
  <mergeCells count="6">
    <mergeCell ref="A3:G3"/>
    <mergeCell ref="A5:B5"/>
    <mergeCell ref="D5:F5"/>
    <mergeCell ref="A28:B2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C28" sqref="C28"/>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2"/>
      <c r="B2" s="42"/>
      <c r="C2" s="42"/>
      <c r="D2" s="42"/>
      <c r="E2" s="41"/>
      <c r="F2" s="216" t="s">
        <v>156</v>
      </c>
    </row>
    <row r="3" ht="41.25" customHeight="1" spans="1:6">
      <c r="A3" s="217" t="str">
        <f>"2025"&amp;"年一般公共预算“三公”经费支出预算表"</f>
        <v>2025年一般公共预算“三公”经费支出预算表</v>
      </c>
      <c r="B3" s="42"/>
      <c r="C3" s="42"/>
      <c r="D3" s="42"/>
      <c r="E3" s="41"/>
      <c r="F3" s="42"/>
    </row>
    <row r="4" customHeight="1" spans="1:6">
      <c r="A4" s="218" t="s">
        <v>1</v>
      </c>
      <c r="B4" s="219"/>
      <c r="D4" s="42"/>
      <c r="E4" s="41"/>
      <c r="F4" s="61" t="s">
        <v>2</v>
      </c>
    </row>
    <row r="5" ht="27" customHeight="1" spans="1:6">
      <c r="A5" s="46" t="s">
        <v>157</v>
      </c>
      <c r="B5" s="46" t="s">
        <v>158</v>
      </c>
      <c r="C5" s="46" t="s">
        <v>159</v>
      </c>
      <c r="D5" s="46"/>
      <c r="E5" s="35"/>
      <c r="F5" s="46" t="s">
        <v>160</v>
      </c>
    </row>
    <row r="6" ht="28.5" customHeight="1" spans="1:6">
      <c r="A6" s="220"/>
      <c r="B6" s="48"/>
      <c r="C6" s="35" t="s">
        <v>58</v>
      </c>
      <c r="D6" s="35" t="s">
        <v>161</v>
      </c>
      <c r="E6" s="35" t="s">
        <v>162</v>
      </c>
      <c r="F6" s="47"/>
    </row>
    <row r="7" ht="17.25" customHeight="1" spans="1:6">
      <c r="A7" s="53" t="s">
        <v>82</v>
      </c>
      <c r="B7" s="53" t="s">
        <v>83</v>
      </c>
      <c r="C7" s="53" t="s">
        <v>84</v>
      </c>
      <c r="D7" s="53" t="s">
        <v>85</v>
      </c>
      <c r="E7" s="53" t="s">
        <v>86</v>
      </c>
      <c r="F7" s="53" t="s">
        <v>87</v>
      </c>
    </row>
    <row r="8" ht="17.25" customHeight="1" spans="1:6">
      <c r="A8" s="77"/>
      <c r="B8" s="77"/>
      <c r="C8" s="77"/>
      <c r="D8" s="77"/>
      <c r="E8" s="77"/>
      <c r="F8" s="77"/>
    </row>
    <row r="9" customHeight="1" spans="1:1">
      <c r="A9" s="1" t="s">
        <v>163</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25"/>
  <sheetViews>
    <sheetView showZeros="0" workbookViewId="0">
      <pane ySplit="1" topLeftCell="A5" activePane="bottomLeft" state="frozen"/>
      <selection/>
      <selection pane="bottomLeft" activeCell="I10" sqref="I10:I24"/>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27.125" customWidth="1"/>
    <col min="7" max="7" width="10.2833333333333" customWidth="1"/>
    <col min="8" max="8" width="23" customWidth="1"/>
    <col min="9" max="24" width="18.7083333333333" customWidth="1"/>
  </cols>
  <sheetData>
    <row r="1" customHeight="1" spans="1:24">
      <c r="A1" s="78"/>
      <c r="B1" s="78"/>
      <c r="C1" s="78"/>
      <c r="D1" s="78"/>
      <c r="E1" s="78"/>
      <c r="F1" s="78"/>
      <c r="G1" s="78"/>
      <c r="H1" s="78"/>
      <c r="I1" s="78"/>
      <c r="J1" s="78"/>
      <c r="K1" s="78"/>
      <c r="L1" s="78"/>
      <c r="M1" s="78"/>
      <c r="N1" s="78"/>
      <c r="O1" s="78"/>
      <c r="P1" s="78"/>
      <c r="Q1" s="78"/>
      <c r="R1" s="78"/>
      <c r="S1" s="78"/>
      <c r="T1" s="78"/>
      <c r="U1" s="78"/>
      <c r="V1" s="78"/>
      <c r="W1" s="78"/>
      <c r="X1" s="78"/>
    </row>
    <row r="2" ht="13.5" customHeight="1" spans="2:24">
      <c r="B2" s="201"/>
      <c r="C2" s="203"/>
      <c r="E2" s="204"/>
      <c r="F2" s="204"/>
      <c r="G2" s="204"/>
      <c r="H2" s="204"/>
      <c r="I2" s="80"/>
      <c r="J2" s="80"/>
      <c r="K2" s="80"/>
      <c r="L2" s="80"/>
      <c r="M2" s="80"/>
      <c r="N2" s="80"/>
      <c r="R2" s="80"/>
      <c r="V2" s="203"/>
      <c r="X2" s="134" t="s">
        <v>164</v>
      </c>
    </row>
    <row r="3" ht="45.75" customHeight="1" spans="1:24">
      <c r="A3" s="82" t="str">
        <f>"2025"&amp;"年部门基本支出预算表"</f>
        <v>2025年部门基本支出预算表</v>
      </c>
      <c r="B3" s="119"/>
      <c r="C3" s="82"/>
      <c r="D3" s="82"/>
      <c r="E3" s="82"/>
      <c r="F3" s="82"/>
      <c r="G3" s="82"/>
      <c r="H3" s="82"/>
      <c r="I3" s="82"/>
      <c r="J3" s="82"/>
      <c r="K3" s="82"/>
      <c r="L3" s="82"/>
      <c r="M3" s="82"/>
      <c r="N3" s="82"/>
      <c r="O3" s="119"/>
      <c r="P3" s="119"/>
      <c r="Q3" s="119"/>
      <c r="R3" s="82"/>
      <c r="S3" s="82"/>
      <c r="T3" s="82"/>
      <c r="U3" s="82"/>
      <c r="V3" s="82"/>
      <c r="W3" s="82"/>
      <c r="X3" s="82"/>
    </row>
    <row r="4" ht="18.75" customHeight="1" spans="1:24">
      <c r="A4" s="131" t="s">
        <v>1</v>
      </c>
      <c r="B4" s="172"/>
      <c r="C4" s="205"/>
      <c r="D4" s="205"/>
      <c r="E4" s="205"/>
      <c r="F4" s="205"/>
      <c r="G4" s="205"/>
      <c r="H4" s="205"/>
      <c r="I4" s="85"/>
      <c r="J4" s="85"/>
      <c r="K4" s="85"/>
      <c r="L4" s="85"/>
      <c r="M4" s="85"/>
      <c r="N4" s="85"/>
      <c r="O4" s="121"/>
      <c r="P4" s="121"/>
      <c r="Q4" s="121"/>
      <c r="R4" s="85"/>
      <c r="V4" s="203"/>
      <c r="X4" s="134" t="s">
        <v>2</v>
      </c>
    </row>
    <row r="5" ht="18" customHeight="1" spans="1:24">
      <c r="A5" s="173" t="s">
        <v>165</v>
      </c>
      <c r="B5" s="173" t="s">
        <v>166</v>
      </c>
      <c r="C5" s="173" t="s">
        <v>167</v>
      </c>
      <c r="D5" s="173" t="s">
        <v>168</v>
      </c>
      <c r="E5" s="173" t="s">
        <v>169</v>
      </c>
      <c r="F5" s="173" t="s">
        <v>170</v>
      </c>
      <c r="G5" s="173" t="s">
        <v>171</v>
      </c>
      <c r="H5" s="173" t="s">
        <v>172</v>
      </c>
      <c r="I5" s="211" t="s">
        <v>173</v>
      </c>
      <c r="J5" s="115" t="s">
        <v>173</v>
      </c>
      <c r="K5" s="115"/>
      <c r="L5" s="115"/>
      <c r="M5" s="115"/>
      <c r="N5" s="115"/>
      <c r="O5" s="190"/>
      <c r="P5" s="190"/>
      <c r="Q5" s="190"/>
      <c r="R5" s="107" t="s">
        <v>62</v>
      </c>
      <c r="S5" s="115" t="s">
        <v>63</v>
      </c>
      <c r="T5" s="115"/>
      <c r="U5" s="115"/>
      <c r="V5" s="115"/>
      <c r="W5" s="115"/>
      <c r="X5" s="116"/>
    </row>
    <row r="6" ht="18" customHeight="1" spans="1:24">
      <c r="A6" s="175"/>
      <c r="B6" s="177"/>
      <c r="C6" s="206"/>
      <c r="D6" s="175"/>
      <c r="E6" s="175"/>
      <c r="F6" s="175"/>
      <c r="G6" s="175"/>
      <c r="H6" s="175"/>
      <c r="I6" s="212" t="s">
        <v>174</v>
      </c>
      <c r="J6" s="211" t="s">
        <v>59</v>
      </c>
      <c r="K6" s="115"/>
      <c r="L6" s="115"/>
      <c r="M6" s="115"/>
      <c r="N6" s="116"/>
      <c r="O6" s="189" t="s">
        <v>175</v>
      </c>
      <c r="P6" s="190"/>
      <c r="Q6" s="191"/>
      <c r="R6" s="173" t="s">
        <v>62</v>
      </c>
      <c r="S6" s="211" t="s">
        <v>63</v>
      </c>
      <c r="T6" s="107" t="s">
        <v>65</v>
      </c>
      <c r="U6" s="115" t="s">
        <v>63</v>
      </c>
      <c r="V6" s="107" t="s">
        <v>67</v>
      </c>
      <c r="W6" s="107" t="s">
        <v>68</v>
      </c>
      <c r="X6" s="215" t="s">
        <v>69</v>
      </c>
    </row>
    <row r="7" ht="19.5" customHeight="1" spans="1:24">
      <c r="A7" s="177"/>
      <c r="B7" s="177"/>
      <c r="C7" s="177"/>
      <c r="D7" s="177"/>
      <c r="E7" s="177"/>
      <c r="F7" s="177"/>
      <c r="G7" s="177"/>
      <c r="H7" s="177"/>
      <c r="I7" s="177"/>
      <c r="J7" s="213" t="s">
        <v>176</v>
      </c>
      <c r="K7" s="173" t="s">
        <v>177</v>
      </c>
      <c r="L7" s="173" t="s">
        <v>178</v>
      </c>
      <c r="M7" s="173" t="s">
        <v>179</v>
      </c>
      <c r="N7" s="173" t="s">
        <v>180</v>
      </c>
      <c r="O7" s="173" t="s">
        <v>59</v>
      </c>
      <c r="P7" s="173" t="s">
        <v>60</v>
      </c>
      <c r="Q7" s="173" t="s">
        <v>61</v>
      </c>
      <c r="R7" s="177"/>
      <c r="S7" s="173" t="s">
        <v>58</v>
      </c>
      <c r="T7" s="173" t="s">
        <v>65</v>
      </c>
      <c r="U7" s="173" t="s">
        <v>181</v>
      </c>
      <c r="V7" s="173" t="s">
        <v>67</v>
      </c>
      <c r="W7" s="173" t="s">
        <v>68</v>
      </c>
      <c r="X7" s="173" t="s">
        <v>69</v>
      </c>
    </row>
    <row r="8" ht="37.5" customHeight="1" spans="1:24">
      <c r="A8" s="207"/>
      <c r="B8" s="96"/>
      <c r="C8" s="207"/>
      <c r="D8" s="207"/>
      <c r="E8" s="207"/>
      <c r="F8" s="207"/>
      <c r="G8" s="207"/>
      <c r="H8" s="207"/>
      <c r="I8" s="207"/>
      <c r="J8" s="214" t="s">
        <v>58</v>
      </c>
      <c r="K8" s="178" t="s">
        <v>182</v>
      </c>
      <c r="L8" s="178" t="s">
        <v>178</v>
      </c>
      <c r="M8" s="178" t="s">
        <v>179</v>
      </c>
      <c r="N8" s="178" t="s">
        <v>180</v>
      </c>
      <c r="O8" s="178" t="s">
        <v>178</v>
      </c>
      <c r="P8" s="178" t="s">
        <v>179</v>
      </c>
      <c r="Q8" s="178" t="s">
        <v>180</v>
      </c>
      <c r="R8" s="178" t="s">
        <v>62</v>
      </c>
      <c r="S8" s="178" t="s">
        <v>58</v>
      </c>
      <c r="T8" s="178" t="s">
        <v>65</v>
      </c>
      <c r="U8" s="178" t="s">
        <v>181</v>
      </c>
      <c r="V8" s="178" t="s">
        <v>67</v>
      </c>
      <c r="W8" s="178" t="s">
        <v>68</v>
      </c>
      <c r="X8" s="178" t="s">
        <v>69</v>
      </c>
    </row>
    <row r="9" customHeight="1" spans="1:24">
      <c r="A9" s="197">
        <v>1</v>
      </c>
      <c r="B9" s="197">
        <v>2</v>
      </c>
      <c r="C9" s="197">
        <v>3</v>
      </c>
      <c r="D9" s="197">
        <v>4</v>
      </c>
      <c r="E9" s="197">
        <v>5</v>
      </c>
      <c r="F9" s="197">
        <v>6</v>
      </c>
      <c r="G9" s="197">
        <v>7</v>
      </c>
      <c r="H9" s="197">
        <v>8</v>
      </c>
      <c r="I9" s="197">
        <v>9</v>
      </c>
      <c r="J9" s="197">
        <v>10</v>
      </c>
      <c r="K9" s="197">
        <v>11</v>
      </c>
      <c r="L9" s="197">
        <v>12</v>
      </c>
      <c r="M9" s="197">
        <v>13</v>
      </c>
      <c r="N9" s="197">
        <v>14</v>
      </c>
      <c r="O9" s="197">
        <v>15</v>
      </c>
      <c r="P9" s="197">
        <v>16</v>
      </c>
      <c r="Q9" s="197">
        <v>17</v>
      </c>
      <c r="R9" s="197">
        <v>18</v>
      </c>
      <c r="S9" s="197">
        <v>19</v>
      </c>
      <c r="T9" s="197">
        <v>20</v>
      </c>
      <c r="U9" s="197">
        <v>21</v>
      </c>
      <c r="V9" s="197">
        <v>22</v>
      </c>
      <c r="W9" s="197">
        <v>23</v>
      </c>
      <c r="X9" s="197">
        <v>24</v>
      </c>
    </row>
    <row r="10" ht="20.25" customHeight="1" spans="1:24">
      <c r="A10" s="208" t="s">
        <v>183</v>
      </c>
      <c r="B10" s="208" t="s">
        <v>70</v>
      </c>
      <c r="C10" s="266" t="s">
        <v>184</v>
      </c>
      <c r="D10" s="208" t="s">
        <v>185</v>
      </c>
      <c r="E10" s="208">
        <v>2100301</v>
      </c>
      <c r="F10" s="208" t="s">
        <v>104</v>
      </c>
      <c r="G10" s="208">
        <v>30103</v>
      </c>
      <c r="H10" s="208" t="s">
        <v>186</v>
      </c>
      <c r="I10" s="199">
        <v>1120000</v>
      </c>
      <c r="J10" s="199">
        <v>1120000</v>
      </c>
      <c r="K10" s="199"/>
      <c r="L10" s="199"/>
      <c r="M10" s="199">
        <v>1120000</v>
      </c>
      <c r="N10" s="197"/>
      <c r="O10" s="197"/>
      <c r="P10" s="197"/>
      <c r="Q10" s="197"/>
      <c r="R10" s="197"/>
      <c r="S10" s="197"/>
      <c r="T10" s="197"/>
      <c r="U10" s="197"/>
      <c r="V10" s="197"/>
      <c r="W10" s="197"/>
      <c r="X10" s="197"/>
    </row>
    <row r="11" ht="20.25" customHeight="1" spans="1:24">
      <c r="A11" s="208" t="s">
        <v>183</v>
      </c>
      <c r="B11" s="208" t="s">
        <v>70</v>
      </c>
      <c r="C11" s="266" t="s">
        <v>184</v>
      </c>
      <c r="D11" s="208" t="s">
        <v>185</v>
      </c>
      <c r="E11" s="208">
        <v>2100301</v>
      </c>
      <c r="F11" s="208" t="s">
        <v>104</v>
      </c>
      <c r="G11" s="208">
        <v>30107</v>
      </c>
      <c r="H11" s="208" t="s">
        <v>187</v>
      </c>
      <c r="I11" s="199">
        <v>537600</v>
      </c>
      <c r="J11" s="199">
        <v>537600</v>
      </c>
      <c r="K11" s="199"/>
      <c r="L11" s="199"/>
      <c r="M11" s="199">
        <v>537600</v>
      </c>
      <c r="N11" s="197"/>
      <c r="O11" s="197"/>
      <c r="P11" s="197"/>
      <c r="Q11" s="197"/>
      <c r="R11" s="197"/>
      <c r="S11" s="197"/>
      <c r="T11" s="197"/>
      <c r="U11" s="197"/>
      <c r="V11" s="197"/>
      <c r="W11" s="197"/>
      <c r="X11" s="197"/>
    </row>
    <row r="12" ht="20.25" customHeight="1" spans="1:24">
      <c r="A12" s="208" t="s">
        <v>183</v>
      </c>
      <c r="B12" s="208" t="s">
        <v>70</v>
      </c>
      <c r="C12" s="208" t="s">
        <v>188</v>
      </c>
      <c r="D12" s="208" t="s">
        <v>116</v>
      </c>
      <c r="E12" s="208">
        <v>2210201</v>
      </c>
      <c r="F12" s="208" t="s">
        <v>116</v>
      </c>
      <c r="G12" s="208">
        <v>30113</v>
      </c>
      <c r="H12" s="208" t="s">
        <v>116</v>
      </c>
      <c r="I12" s="199">
        <v>990360</v>
      </c>
      <c r="J12" s="199">
        <v>990360</v>
      </c>
      <c r="K12" s="199"/>
      <c r="L12" s="199"/>
      <c r="M12" s="199">
        <v>990360</v>
      </c>
      <c r="N12" s="197"/>
      <c r="O12" s="197"/>
      <c r="P12" s="197"/>
      <c r="Q12" s="197"/>
      <c r="R12" s="197"/>
      <c r="S12" s="197"/>
      <c r="T12" s="197"/>
      <c r="U12" s="197"/>
      <c r="V12" s="197"/>
      <c r="W12" s="197"/>
      <c r="X12" s="197"/>
    </row>
    <row r="13" ht="20.25" customHeight="1" spans="1:24">
      <c r="A13" s="208" t="s">
        <v>183</v>
      </c>
      <c r="B13" s="208" t="s">
        <v>70</v>
      </c>
      <c r="C13" s="266" t="s">
        <v>189</v>
      </c>
      <c r="D13" s="208" t="s">
        <v>190</v>
      </c>
      <c r="E13" s="208">
        <v>2100301</v>
      </c>
      <c r="F13" s="208" t="s">
        <v>104</v>
      </c>
      <c r="G13" s="208">
        <v>30101</v>
      </c>
      <c r="H13" s="208" t="s">
        <v>191</v>
      </c>
      <c r="I13" s="199">
        <v>2094720</v>
      </c>
      <c r="J13" s="199">
        <v>2094720</v>
      </c>
      <c r="K13" s="199"/>
      <c r="L13" s="199"/>
      <c r="M13" s="199">
        <v>2094720</v>
      </c>
      <c r="N13" s="197"/>
      <c r="O13" s="197"/>
      <c r="P13" s="197"/>
      <c r="Q13" s="197"/>
      <c r="R13" s="197"/>
      <c r="S13" s="197"/>
      <c r="T13" s="197"/>
      <c r="U13" s="197"/>
      <c r="V13" s="197"/>
      <c r="W13" s="197"/>
      <c r="X13" s="197"/>
    </row>
    <row r="14" ht="20.25" customHeight="1" spans="1:24">
      <c r="A14" s="208" t="s">
        <v>183</v>
      </c>
      <c r="B14" s="208" t="s">
        <v>70</v>
      </c>
      <c r="C14" s="266" t="s">
        <v>189</v>
      </c>
      <c r="D14" s="208" t="s">
        <v>190</v>
      </c>
      <c r="E14" s="208">
        <v>2100301</v>
      </c>
      <c r="F14" s="208" t="s">
        <v>104</v>
      </c>
      <c r="G14" s="208">
        <v>30102</v>
      </c>
      <c r="H14" s="208" t="s">
        <v>192</v>
      </c>
      <c r="I14" s="199">
        <v>1184292</v>
      </c>
      <c r="J14" s="199">
        <v>1184292</v>
      </c>
      <c r="K14" s="199"/>
      <c r="L14" s="199"/>
      <c r="M14" s="199">
        <v>1184292</v>
      </c>
      <c r="N14" s="197"/>
      <c r="O14" s="197"/>
      <c r="P14" s="197"/>
      <c r="Q14" s="197"/>
      <c r="R14" s="197"/>
      <c r="S14" s="197"/>
      <c r="T14" s="197"/>
      <c r="U14" s="197"/>
      <c r="V14" s="197"/>
      <c r="W14" s="197"/>
      <c r="X14" s="197"/>
    </row>
    <row r="15" ht="20.25" customHeight="1" spans="1:24">
      <c r="A15" s="208" t="s">
        <v>183</v>
      </c>
      <c r="B15" s="208" t="s">
        <v>70</v>
      </c>
      <c r="C15" s="266" t="s">
        <v>189</v>
      </c>
      <c r="D15" s="208" t="s">
        <v>190</v>
      </c>
      <c r="E15" s="208">
        <v>2100301</v>
      </c>
      <c r="F15" s="208" t="s">
        <v>104</v>
      </c>
      <c r="G15" s="208">
        <v>30103</v>
      </c>
      <c r="H15" s="208" t="s">
        <v>186</v>
      </c>
      <c r="I15" s="199">
        <v>174560</v>
      </c>
      <c r="J15" s="199">
        <v>174560</v>
      </c>
      <c r="K15" s="199"/>
      <c r="L15" s="199"/>
      <c r="M15" s="199">
        <v>174560</v>
      </c>
      <c r="N15" s="197"/>
      <c r="O15" s="197"/>
      <c r="P15" s="197"/>
      <c r="Q15" s="197"/>
      <c r="R15" s="197"/>
      <c r="S15" s="197"/>
      <c r="T15" s="197"/>
      <c r="U15" s="197"/>
      <c r="V15" s="197"/>
      <c r="W15" s="197"/>
      <c r="X15" s="197"/>
    </row>
    <row r="16" ht="20.25" customHeight="1" spans="1:24">
      <c r="A16" s="208" t="s">
        <v>183</v>
      </c>
      <c r="B16" s="208" t="s">
        <v>70</v>
      </c>
      <c r="C16" s="266" t="s">
        <v>189</v>
      </c>
      <c r="D16" s="208" t="s">
        <v>190</v>
      </c>
      <c r="E16" s="208">
        <v>2100301</v>
      </c>
      <c r="F16" s="208" t="s">
        <v>104</v>
      </c>
      <c r="G16" s="208">
        <v>30107</v>
      </c>
      <c r="H16" s="208" t="s">
        <v>187</v>
      </c>
      <c r="I16" s="199">
        <v>593400</v>
      </c>
      <c r="J16" s="199">
        <v>593400</v>
      </c>
      <c r="K16" s="199"/>
      <c r="L16" s="199"/>
      <c r="M16" s="199">
        <v>593400</v>
      </c>
      <c r="N16" s="197"/>
      <c r="O16" s="197"/>
      <c r="P16" s="197"/>
      <c r="Q16" s="197"/>
      <c r="R16" s="197"/>
      <c r="S16" s="197"/>
      <c r="T16" s="197"/>
      <c r="U16" s="197"/>
      <c r="V16" s="197"/>
      <c r="W16" s="197"/>
      <c r="X16" s="197"/>
    </row>
    <row r="17" ht="20.25" customHeight="1" spans="1:24">
      <c r="A17" s="208" t="s">
        <v>183</v>
      </c>
      <c r="B17" s="208" t="s">
        <v>70</v>
      </c>
      <c r="C17" s="266" t="s">
        <v>189</v>
      </c>
      <c r="D17" s="208" t="s">
        <v>190</v>
      </c>
      <c r="E17" s="208">
        <v>2100301</v>
      </c>
      <c r="F17" s="208" t="s">
        <v>104</v>
      </c>
      <c r="G17" s="208">
        <v>30107</v>
      </c>
      <c r="H17" s="208" t="s">
        <v>187</v>
      </c>
      <c r="I17" s="199">
        <v>1144200</v>
      </c>
      <c r="J17" s="199">
        <v>1144200</v>
      </c>
      <c r="K17" s="199"/>
      <c r="L17" s="199"/>
      <c r="M17" s="199">
        <v>1144200</v>
      </c>
      <c r="N17" s="197"/>
      <c r="O17" s="197"/>
      <c r="P17" s="197"/>
      <c r="Q17" s="197"/>
      <c r="R17" s="197"/>
      <c r="S17" s="197"/>
      <c r="T17" s="197"/>
      <c r="U17" s="197"/>
      <c r="V17" s="197"/>
      <c r="W17" s="197"/>
      <c r="X17" s="197"/>
    </row>
    <row r="18" ht="20.25" customHeight="1" spans="1:24">
      <c r="A18" s="208" t="s">
        <v>183</v>
      </c>
      <c r="B18" s="208" t="s">
        <v>70</v>
      </c>
      <c r="C18" s="208" t="s">
        <v>193</v>
      </c>
      <c r="D18" s="208" t="s">
        <v>194</v>
      </c>
      <c r="E18" s="208">
        <v>2100301</v>
      </c>
      <c r="F18" s="208" t="s">
        <v>104</v>
      </c>
      <c r="G18" s="208">
        <v>30209</v>
      </c>
      <c r="H18" s="208" t="s">
        <v>195</v>
      </c>
      <c r="I18" s="199">
        <v>12800</v>
      </c>
      <c r="J18" s="199">
        <v>12800</v>
      </c>
      <c r="K18" s="199"/>
      <c r="L18" s="199"/>
      <c r="M18" s="199">
        <v>12800</v>
      </c>
      <c r="N18" s="197"/>
      <c r="O18" s="197"/>
      <c r="P18" s="197"/>
      <c r="Q18" s="197"/>
      <c r="R18" s="197"/>
      <c r="S18" s="197"/>
      <c r="T18" s="197"/>
      <c r="U18" s="197"/>
      <c r="V18" s="197"/>
      <c r="W18" s="197"/>
      <c r="X18" s="197"/>
    </row>
    <row r="19" ht="20.25" customHeight="1" spans="1:24">
      <c r="A19" s="208" t="s">
        <v>183</v>
      </c>
      <c r="B19" s="208" t="s">
        <v>70</v>
      </c>
      <c r="C19" s="266" t="s">
        <v>196</v>
      </c>
      <c r="D19" s="208" t="s">
        <v>197</v>
      </c>
      <c r="E19" s="208">
        <v>2080505</v>
      </c>
      <c r="F19" s="208" t="s">
        <v>99</v>
      </c>
      <c r="G19" s="208">
        <v>30108</v>
      </c>
      <c r="H19" s="208" t="s">
        <v>198</v>
      </c>
      <c r="I19" s="199">
        <v>1205952</v>
      </c>
      <c r="J19" s="199">
        <v>1205952</v>
      </c>
      <c r="K19" s="199"/>
      <c r="L19" s="199"/>
      <c r="M19" s="199">
        <v>1205952</v>
      </c>
      <c r="N19" s="197"/>
      <c r="O19" s="197"/>
      <c r="P19" s="197"/>
      <c r="Q19" s="197"/>
      <c r="R19" s="197"/>
      <c r="S19" s="197"/>
      <c r="T19" s="197"/>
      <c r="U19" s="197"/>
      <c r="V19" s="197"/>
      <c r="W19" s="197"/>
      <c r="X19" s="197"/>
    </row>
    <row r="20" ht="20.25" customHeight="1" spans="1:24">
      <c r="A20" s="208" t="s">
        <v>183</v>
      </c>
      <c r="B20" s="208" t="s">
        <v>70</v>
      </c>
      <c r="C20" s="266" t="s">
        <v>196</v>
      </c>
      <c r="D20" s="208" t="s">
        <v>197</v>
      </c>
      <c r="E20" s="208">
        <v>2101102</v>
      </c>
      <c r="F20" s="208" t="s">
        <v>111</v>
      </c>
      <c r="G20" s="208">
        <v>30110</v>
      </c>
      <c r="H20" s="208" t="s">
        <v>199</v>
      </c>
      <c r="I20" s="199">
        <v>552192</v>
      </c>
      <c r="J20" s="199">
        <v>552192</v>
      </c>
      <c r="K20" s="199"/>
      <c r="L20" s="199"/>
      <c r="M20" s="199">
        <v>552192</v>
      </c>
      <c r="N20" s="197"/>
      <c r="O20" s="197"/>
      <c r="P20" s="197"/>
      <c r="Q20" s="197"/>
      <c r="R20" s="197"/>
      <c r="S20" s="197"/>
      <c r="T20" s="197"/>
      <c r="U20" s="197"/>
      <c r="V20" s="197"/>
      <c r="W20" s="197"/>
      <c r="X20" s="197"/>
    </row>
    <row r="21" ht="20.25" customHeight="1" spans="1:24">
      <c r="A21" s="208" t="s">
        <v>183</v>
      </c>
      <c r="B21" s="208" t="s">
        <v>70</v>
      </c>
      <c r="C21" s="266" t="s">
        <v>196</v>
      </c>
      <c r="D21" s="208" t="s">
        <v>197</v>
      </c>
      <c r="E21" s="208">
        <v>2101103</v>
      </c>
      <c r="F21" s="208" t="s">
        <v>112</v>
      </c>
      <c r="G21" s="208">
        <v>30111</v>
      </c>
      <c r="H21" s="208" t="s">
        <v>200</v>
      </c>
      <c r="I21" s="199">
        <v>291520</v>
      </c>
      <c r="J21" s="199">
        <v>291520</v>
      </c>
      <c r="K21" s="199"/>
      <c r="L21" s="199"/>
      <c r="M21" s="199">
        <v>291520</v>
      </c>
      <c r="N21" s="197"/>
      <c r="O21" s="197"/>
      <c r="P21" s="197"/>
      <c r="Q21" s="197"/>
      <c r="R21" s="197"/>
      <c r="S21" s="197"/>
      <c r="T21" s="197"/>
      <c r="U21" s="197"/>
      <c r="V21" s="197"/>
      <c r="W21" s="197"/>
      <c r="X21" s="197"/>
    </row>
    <row r="22" ht="20.25" customHeight="1" spans="1:24">
      <c r="A22" s="208" t="s">
        <v>183</v>
      </c>
      <c r="B22" s="208" t="s">
        <v>70</v>
      </c>
      <c r="C22" s="266" t="s">
        <v>196</v>
      </c>
      <c r="D22" s="208" t="s">
        <v>197</v>
      </c>
      <c r="E22" s="208">
        <v>2100301</v>
      </c>
      <c r="F22" s="208" t="s">
        <v>104</v>
      </c>
      <c r="G22" s="208">
        <v>30112</v>
      </c>
      <c r="H22" s="208" t="s">
        <v>201</v>
      </c>
      <c r="I22" s="199">
        <v>25623.6</v>
      </c>
      <c r="J22" s="199">
        <v>25623.6</v>
      </c>
      <c r="K22" s="199"/>
      <c r="L22" s="199"/>
      <c r="M22" s="199">
        <v>25623.6</v>
      </c>
      <c r="N22" s="197"/>
      <c r="O22" s="197"/>
      <c r="P22" s="197"/>
      <c r="Q22" s="197"/>
      <c r="R22" s="197"/>
      <c r="S22" s="197"/>
      <c r="T22" s="197"/>
      <c r="U22" s="197"/>
      <c r="V22" s="197"/>
      <c r="W22" s="197"/>
      <c r="X22" s="197"/>
    </row>
    <row r="23" ht="20.25" customHeight="1" spans="1:24">
      <c r="A23" s="208" t="s">
        <v>183</v>
      </c>
      <c r="B23" s="208" t="s">
        <v>70</v>
      </c>
      <c r="C23" s="208" t="s">
        <v>196</v>
      </c>
      <c r="D23" s="208" t="s">
        <v>197</v>
      </c>
      <c r="E23" s="208">
        <v>2101199</v>
      </c>
      <c r="F23" s="208" t="s">
        <v>113</v>
      </c>
      <c r="G23" s="208">
        <v>30112</v>
      </c>
      <c r="H23" s="208" t="s">
        <v>201</v>
      </c>
      <c r="I23" s="199">
        <v>30528</v>
      </c>
      <c r="J23" s="199">
        <v>30528</v>
      </c>
      <c r="K23" s="199"/>
      <c r="L23" s="199"/>
      <c r="M23" s="199">
        <v>30528</v>
      </c>
      <c r="N23" s="197"/>
      <c r="O23" s="197"/>
      <c r="P23" s="197"/>
      <c r="Q23" s="197"/>
      <c r="R23" s="197"/>
      <c r="S23" s="197"/>
      <c r="T23" s="197"/>
      <c r="U23" s="197"/>
      <c r="V23" s="197"/>
      <c r="W23" s="197"/>
      <c r="X23" s="197"/>
    </row>
    <row r="24" ht="20.25" customHeight="1" spans="1:24">
      <c r="A24" s="208" t="s">
        <v>183</v>
      </c>
      <c r="B24" s="208" t="s">
        <v>70</v>
      </c>
      <c r="C24" s="208" t="s">
        <v>196</v>
      </c>
      <c r="D24" s="208" t="s">
        <v>197</v>
      </c>
      <c r="E24" s="208">
        <v>2101199</v>
      </c>
      <c r="F24" s="208" t="s">
        <v>113</v>
      </c>
      <c r="G24" s="208">
        <v>30112</v>
      </c>
      <c r="H24" s="208" t="s">
        <v>201</v>
      </c>
      <c r="I24" s="199">
        <v>22771.68</v>
      </c>
      <c r="J24" s="199">
        <v>22771.68</v>
      </c>
      <c r="K24" s="199"/>
      <c r="L24" s="199"/>
      <c r="M24" s="199">
        <v>22771.68</v>
      </c>
      <c r="N24" s="197"/>
      <c r="O24" s="197"/>
      <c r="P24" s="197"/>
      <c r="Q24" s="197"/>
      <c r="R24" s="197"/>
      <c r="S24" s="197"/>
      <c r="T24" s="197"/>
      <c r="U24" s="197"/>
      <c r="V24" s="197"/>
      <c r="W24" s="197"/>
      <c r="X24" s="197"/>
    </row>
    <row r="25" ht="17.25" customHeight="1" spans="1:24">
      <c r="A25" s="184" t="s">
        <v>155</v>
      </c>
      <c r="B25" s="186"/>
      <c r="C25" s="209"/>
      <c r="D25" s="209"/>
      <c r="E25" s="209"/>
      <c r="F25" s="209"/>
      <c r="G25" s="209"/>
      <c r="H25" s="210"/>
      <c r="I25" s="111">
        <f>SUM(I10:I24)</f>
        <v>9980519.28</v>
      </c>
      <c r="J25" s="111">
        <f>SUM(J10:J24)</f>
        <v>9980519.28</v>
      </c>
      <c r="K25" s="111">
        <f>SUM(K10:K24)</f>
        <v>0</v>
      </c>
      <c r="L25" s="111">
        <f>SUM(L10:L24)</f>
        <v>0</v>
      </c>
      <c r="M25" s="111">
        <f>SUM(M10:M24)</f>
        <v>9980519.28</v>
      </c>
      <c r="N25" s="111"/>
      <c r="O25" s="111"/>
      <c r="P25" s="111"/>
      <c r="Q25" s="111"/>
      <c r="R25" s="111"/>
      <c r="S25" s="111"/>
      <c r="T25" s="111"/>
      <c r="U25" s="111"/>
      <c r="V25" s="111"/>
      <c r="W25" s="111"/>
      <c r="X25" s="111"/>
    </row>
  </sheetData>
  <mergeCells count="31">
    <mergeCell ref="A3:X3"/>
    <mergeCell ref="A4:H4"/>
    <mergeCell ref="I5:X5"/>
    <mergeCell ref="J6:N6"/>
    <mergeCell ref="O6:Q6"/>
    <mergeCell ref="S6:X6"/>
    <mergeCell ref="A25:H2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3"/>
  <sheetViews>
    <sheetView showZeros="0" topLeftCell="B1" workbookViewId="0">
      <pane ySplit="1" topLeftCell="A18" activePane="bottomLeft" state="frozen"/>
      <selection/>
      <selection pane="bottomLeft" activeCell="K43" sqref="K43:R43"/>
    </sheetView>
  </sheetViews>
  <sheetFormatPr defaultColWidth="9.14166666666667" defaultRowHeight="14.25" customHeight="1"/>
  <cols>
    <col min="1" max="1" width="18.2583333333333" customWidth="1"/>
    <col min="2" max="2" width="21.125" style="166" customWidth="1"/>
    <col min="3" max="3" width="32.8416666666667" customWidth="1"/>
    <col min="4" max="4" width="27.5" customWidth="1"/>
    <col min="5" max="5" width="11.1416666666667" customWidth="1"/>
    <col min="6" max="6" width="20.125"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78"/>
      <c r="B1" s="167"/>
      <c r="C1" s="78"/>
      <c r="D1" s="78"/>
      <c r="E1" s="78"/>
      <c r="F1" s="78"/>
      <c r="G1" s="78"/>
      <c r="H1" s="78"/>
      <c r="I1" s="78"/>
      <c r="J1" s="78"/>
      <c r="K1" s="78"/>
      <c r="L1" s="78"/>
      <c r="M1" s="78"/>
      <c r="N1" s="78"/>
      <c r="O1" s="78"/>
      <c r="P1" s="78"/>
      <c r="Q1" s="78"/>
      <c r="R1" s="78"/>
      <c r="S1" s="78"/>
      <c r="T1" s="78"/>
      <c r="U1" s="78"/>
      <c r="V1" s="78"/>
      <c r="W1" s="78"/>
    </row>
    <row r="2" ht="13.5" customHeight="1" spans="2:23">
      <c r="B2" s="168"/>
      <c r="E2" s="169"/>
      <c r="F2" s="169"/>
      <c r="G2" s="169"/>
      <c r="H2" s="169"/>
      <c r="U2" s="201"/>
      <c r="W2" s="202" t="s">
        <v>202</v>
      </c>
    </row>
    <row r="3" ht="46.5" customHeight="1" spans="1:23">
      <c r="A3" s="119" t="str">
        <f>"2025"&amp;"年部门项目支出预算表"</f>
        <v>2025年部门项目支出预算表</v>
      </c>
      <c r="B3" s="170"/>
      <c r="C3" s="119"/>
      <c r="D3" s="119"/>
      <c r="E3" s="119"/>
      <c r="F3" s="119"/>
      <c r="G3" s="119"/>
      <c r="H3" s="119"/>
      <c r="I3" s="119"/>
      <c r="J3" s="119"/>
      <c r="K3" s="119"/>
      <c r="L3" s="119"/>
      <c r="M3" s="119"/>
      <c r="N3" s="119"/>
      <c r="O3" s="119"/>
      <c r="P3" s="119"/>
      <c r="Q3" s="119"/>
      <c r="R3" s="119"/>
      <c r="S3" s="119"/>
      <c r="T3" s="119"/>
      <c r="U3" s="119"/>
      <c r="V3" s="119"/>
      <c r="W3" s="119"/>
    </row>
    <row r="4" ht="13.5" customHeight="1" spans="1:23">
      <c r="A4" s="131" t="s">
        <v>1</v>
      </c>
      <c r="B4" s="171"/>
      <c r="C4" s="172"/>
      <c r="D4" s="172"/>
      <c r="E4" s="172"/>
      <c r="F4" s="172"/>
      <c r="G4" s="172"/>
      <c r="H4" s="172"/>
      <c r="I4" s="121"/>
      <c r="J4" s="121"/>
      <c r="K4" s="121"/>
      <c r="L4" s="121"/>
      <c r="M4" s="121"/>
      <c r="N4" s="121"/>
      <c r="O4" s="121"/>
      <c r="P4" s="121"/>
      <c r="Q4" s="121"/>
      <c r="U4" s="201"/>
      <c r="W4" s="136" t="s">
        <v>2</v>
      </c>
    </row>
    <row r="5" ht="21.75" customHeight="1" spans="1:23">
      <c r="A5" s="173" t="s">
        <v>203</v>
      </c>
      <c r="B5" s="174" t="s">
        <v>167</v>
      </c>
      <c r="C5" s="173" t="s">
        <v>168</v>
      </c>
      <c r="D5" s="173" t="s">
        <v>204</v>
      </c>
      <c r="E5" s="87" t="s">
        <v>169</v>
      </c>
      <c r="F5" s="87" t="s">
        <v>170</v>
      </c>
      <c r="G5" s="87" t="s">
        <v>205</v>
      </c>
      <c r="H5" s="87" t="s">
        <v>206</v>
      </c>
      <c r="I5" s="188" t="s">
        <v>56</v>
      </c>
      <c r="J5" s="189" t="s">
        <v>207</v>
      </c>
      <c r="K5" s="190"/>
      <c r="L5" s="190"/>
      <c r="M5" s="191"/>
      <c r="N5" s="189" t="s">
        <v>175</v>
      </c>
      <c r="O5" s="190"/>
      <c r="P5" s="191"/>
      <c r="Q5" s="87" t="s">
        <v>62</v>
      </c>
      <c r="R5" s="189" t="s">
        <v>63</v>
      </c>
      <c r="S5" s="190"/>
      <c r="T5" s="190"/>
      <c r="U5" s="190"/>
      <c r="V5" s="190"/>
      <c r="W5" s="191"/>
    </row>
    <row r="6" ht="21.75" customHeight="1" spans="1:23">
      <c r="A6" s="175"/>
      <c r="B6" s="176"/>
      <c r="C6" s="175"/>
      <c r="D6" s="175"/>
      <c r="E6" s="90"/>
      <c r="F6" s="90"/>
      <c r="G6" s="90"/>
      <c r="H6" s="90"/>
      <c r="I6" s="177"/>
      <c r="J6" s="192" t="s">
        <v>59</v>
      </c>
      <c r="K6" s="193"/>
      <c r="L6" s="87" t="s">
        <v>60</v>
      </c>
      <c r="M6" s="87" t="s">
        <v>61</v>
      </c>
      <c r="N6" s="87" t="s">
        <v>59</v>
      </c>
      <c r="O6" s="87" t="s">
        <v>60</v>
      </c>
      <c r="P6" s="87" t="s">
        <v>61</v>
      </c>
      <c r="Q6" s="90"/>
      <c r="R6" s="87" t="s">
        <v>58</v>
      </c>
      <c r="S6" s="87" t="s">
        <v>65</v>
      </c>
      <c r="T6" s="87" t="s">
        <v>181</v>
      </c>
      <c r="U6" s="87" t="s">
        <v>67</v>
      </c>
      <c r="V6" s="87" t="s">
        <v>68</v>
      </c>
      <c r="W6" s="87" t="s">
        <v>69</v>
      </c>
    </row>
    <row r="7" ht="21" customHeight="1" spans="1:23">
      <c r="A7" s="177"/>
      <c r="B7" s="176"/>
      <c r="C7" s="177"/>
      <c r="D7" s="177"/>
      <c r="E7" s="177"/>
      <c r="F7" s="177"/>
      <c r="G7" s="177"/>
      <c r="H7" s="177"/>
      <c r="I7" s="177"/>
      <c r="J7" s="194" t="s">
        <v>58</v>
      </c>
      <c r="K7" s="195"/>
      <c r="L7" s="177"/>
      <c r="M7" s="177"/>
      <c r="N7" s="177"/>
      <c r="O7" s="177"/>
      <c r="P7" s="177"/>
      <c r="Q7" s="177"/>
      <c r="R7" s="177"/>
      <c r="S7" s="177"/>
      <c r="T7" s="177"/>
      <c r="U7" s="177"/>
      <c r="V7" s="177"/>
      <c r="W7" s="177"/>
    </row>
    <row r="8" ht="39.75" customHeight="1" spans="1:23">
      <c r="A8" s="178"/>
      <c r="B8" s="179"/>
      <c r="C8" s="178"/>
      <c r="D8" s="178"/>
      <c r="E8" s="93"/>
      <c r="F8" s="93"/>
      <c r="G8" s="93"/>
      <c r="H8" s="93"/>
      <c r="I8" s="96"/>
      <c r="J8" s="196" t="s">
        <v>58</v>
      </c>
      <c r="K8" s="196" t="s">
        <v>208</v>
      </c>
      <c r="L8" s="93"/>
      <c r="M8" s="93"/>
      <c r="N8" s="93"/>
      <c r="O8" s="93"/>
      <c r="P8" s="93"/>
      <c r="Q8" s="93"/>
      <c r="R8" s="93"/>
      <c r="S8" s="93"/>
      <c r="T8" s="93"/>
      <c r="U8" s="96"/>
      <c r="V8" s="93"/>
      <c r="W8" s="93"/>
    </row>
    <row r="9" ht="15" customHeight="1" spans="1:23">
      <c r="A9" s="180">
        <v>1</v>
      </c>
      <c r="B9" s="181">
        <v>2</v>
      </c>
      <c r="C9" s="180">
        <v>3</v>
      </c>
      <c r="D9" s="180">
        <v>4</v>
      </c>
      <c r="E9" s="180">
        <v>5</v>
      </c>
      <c r="F9" s="180">
        <v>6</v>
      </c>
      <c r="G9" s="180">
        <v>7</v>
      </c>
      <c r="H9" s="180">
        <v>8</v>
      </c>
      <c r="I9" s="180">
        <v>9</v>
      </c>
      <c r="J9" s="180">
        <v>10</v>
      </c>
      <c r="K9" s="180">
        <v>11</v>
      </c>
      <c r="L9" s="197">
        <v>12</v>
      </c>
      <c r="M9" s="197">
        <v>13</v>
      </c>
      <c r="N9" s="197">
        <v>14</v>
      </c>
      <c r="O9" s="197">
        <v>15</v>
      </c>
      <c r="P9" s="197">
        <v>16</v>
      </c>
      <c r="Q9" s="197">
        <v>17</v>
      </c>
      <c r="R9" s="197">
        <v>18</v>
      </c>
      <c r="S9" s="197">
        <v>19</v>
      </c>
      <c r="T9" s="197">
        <v>20</v>
      </c>
      <c r="U9" s="180">
        <v>21</v>
      </c>
      <c r="V9" s="197">
        <v>22</v>
      </c>
      <c r="W9" s="180">
        <v>23</v>
      </c>
    </row>
    <row r="10" ht="20.25" customHeight="1" spans="1:23">
      <c r="A10" s="182" t="s">
        <v>209</v>
      </c>
      <c r="B10" s="183" t="s">
        <v>210</v>
      </c>
      <c r="C10" s="182" t="s">
        <v>211</v>
      </c>
      <c r="D10" s="180" t="s">
        <v>70</v>
      </c>
      <c r="E10" s="182" t="s">
        <v>212</v>
      </c>
      <c r="F10" s="182" t="s">
        <v>104</v>
      </c>
      <c r="G10" s="182" t="s">
        <v>213</v>
      </c>
      <c r="H10" s="182" t="s">
        <v>214</v>
      </c>
      <c r="I10" s="198">
        <f>J10+R10</f>
        <v>270000</v>
      </c>
      <c r="J10" s="199">
        <v>270000</v>
      </c>
      <c r="K10" s="180">
        <v>270000</v>
      </c>
      <c r="L10" s="197"/>
      <c r="M10" s="197"/>
      <c r="N10" s="199"/>
      <c r="O10" s="200"/>
      <c r="P10" s="200"/>
      <c r="Q10" s="200"/>
      <c r="R10" s="200"/>
      <c r="S10" s="200"/>
      <c r="T10" s="197"/>
      <c r="U10" s="180"/>
      <c r="V10" s="197"/>
      <c r="W10" s="180"/>
    </row>
    <row r="11" ht="20.25" customHeight="1" spans="1:23">
      <c r="A11" s="182" t="s">
        <v>215</v>
      </c>
      <c r="B11" s="183" t="s">
        <v>216</v>
      </c>
      <c r="C11" s="182" t="s">
        <v>217</v>
      </c>
      <c r="D11" s="180" t="s">
        <v>70</v>
      </c>
      <c r="E11" s="182" t="s">
        <v>218</v>
      </c>
      <c r="F11" s="182" t="s">
        <v>106</v>
      </c>
      <c r="G11" s="182" t="s">
        <v>219</v>
      </c>
      <c r="H11" s="182" t="s">
        <v>220</v>
      </c>
      <c r="I11" s="198">
        <f t="shared" ref="I11:I42" si="0">J11+R11</f>
        <v>858000</v>
      </c>
      <c r="J11" s="199">
        <v>858000</v>
      </c>
      <c r="K11" s="180">
        <v>858000</v>
      </c>
      <c r="L11" s="197"/>
      <c r="M11" s="197"/>
      <c r="N11" s="199"/>
      <c r="O11" s="200"/>
      <c r="P11" s="200"/>
      <c r="Q11" s="200"/>
      <c r="R11" s="200"/>
      <c r="S11" s="200"/>
      <c r="T11" s="197"/>
      <c r="U11" s="180"/>
      <c r="V11" s="197"/>
      <c r="W11" s="180"/>
    </row>
    <row r="12" ht="20.25" customHeight="1" spans="1:23">
      <c r="A12" s="182" t="s">
        <v>215</v>
      </c>
      <c r="B12" s="183" t="s">
        <v>216</v>
      </c>
      <c r="C12" s="182" t="s">
        <v>217</v>
      </c>
      <c r="D12" s="180" t="s">
        <v>70</v>
      </c>
      <c r="E12" s="182" t="s">
        <v>218</v>
      </c>
      <c r="F12" s="182" t="s">
        <v>106</v>
      </c>
      <c r="G12" s="182" t="s">
        <v>221</v>
      </c>
      <c r="H12" s="182" t="s">
        <v>222</v>
      </c>
      <c r="I12" s="198">
        <f t="shared" si="0"/>
        <v>303267.2</v>
      </c>
      <c r="J12" s="199">
        <v>303267.2</v>
      </c>
      <c r="K12" s="180">
        <v>303267.2</v>
      </c>
      <c r="L12" s="197"/>
      <c r="M12" s="197"/>
      <c r="N12" s="199"/>
      <c r="O12" s="200"/>
      <c r="P12" s="200"/>
      <c r="Q12" s="200"/>
      <c r="R12" s="200"/>
      <c r="S12" s="200"/>
      <c r="T12" s="197"/>
      <c r="U12" s="180"/>
      <c r="V12" s="197"/>
      <c r="W12" s="180"/>
    </row>
    <row r="13" ht="20.25" customHeight="1" spans="1:23">
      <c r="A13" s="182" t="s">
        <v>223</v>
      </c>
      <c r="B13" s="183" t="s">
        <v>224</v>
      </c>
      <c r="C13" s="182" t="s">
        <v>225</v>
      </c>
      <c r="D13" s="180" t="s">
        <v>70</v>
      </c>
      <c r="E13" s="182" t="s">
        <v>226</v>
      </c>
      <c r="F13" s="182" t="s">
        <v>102</v>
      </c>
      <c r="G13" s="182" t="s">
        <v>227</v>
      </c>
      <c r="H13" s="182" t="s">
        <v>228</v>
      </c>
      <c r="I13" s="198">
        <f t="shared" si="0"/>
        <v>34560</v>
      </c>
      <c r="J13" s="199">
        <v>34560</v>
      </c>
      <c r="K13" s="180">
        <v>34560</v>
      </c>
      <c r="L13" s="197"/>
      <c r="M13" s="197"/>
      <c r="N13" s="199"/>
      <c r="O13" s="200"/>
      <c r="P13" s="200"/>
      <c r="Q13" s="200"/>
      <c r="R13" s="200"/>
      <c r="S13" s="200"/>
      <c r="T13" s="197"/>
      <c r="U13" s="180"/>
      <c r="V13" s="197"/>
      <c r="W13" s="180"/>
    </row>
    <row r="14" ht="20.25" customHeight="1" spans="1:23">
      <c r="A14" s="182" t="s">
        <v>209</v>
      </c>
      <c r="B14" s="183" t="s">
        <v>229</v>
      </c>
      <c r="C14" s="182" t="s">
        <v>230</v>
      </c>
      <c r="D14" s="180" t="s">
        <v>70</v>
      </c>
      <c r="E14" s="182" t="s">
        <v>231</v>
      </c>
      <c r="F14" s="182" t="s">
        <v>109</v>
      </c>
      <c r="G14" s="182" t="s">
        <v>219</v>
      </c>
      <c r="H14" s="182" t="s">
        <v>220</v>
      </c>
      <c r="I14" s="198">
        <f t="shared" si="0"/>
        <v>468000</v>
      </c>
      <c r="J14" s="199">
        <v>468000</v>
      </c>
      <c r="K14" s="180">
        <v>468000</v>
      </c>
      <c r="L14" s="197"/>
      <c r="M14" s="197"/>
      <c r="N14" s="199"/>
      <c r="O14" s="200"/>
      <c r="P14" s="200"/>
      <c r="Q14" s="200"/>
      <c r="R14" s="200"/>
      <c r="S14" s="200"/>
      <c r="T14" s="197"/>
      <c r="U14" s="180"/>
      <c r="V14" s="197"/>
      <c r="W14" s="180"/>
    </row>
    <row r="15" ht="20.25" customHeight="1" spans="1:23">
      <c r="A15" s="182" t="s">
        <v>209</v>
      </c>
      <c r="B15" s="183" t="s">
        <v>229</v>
      </c>
      <c r="C15" s="182" t="s">
        <v>230</v>
      </c>
      <c r="D15" s="180" t="s">
        <v>70</v>
      </c>
      <c r="E15" s="182" t="s">
        <v>231</v>
      </c>
      <c r="F15" s="182" t="s">
        <v>109</v>
      </c>
      <c r="G15" s="182" t="s">
        <v>221</v>
      </c>
      <c r="H15" s="182" t="s">
        <v>222</v>
      </c>
      <c r="I15" s="198">
        <f t="shared" si="0"/>
        <v>207487</v>
      </c>
      <c r="J15" s="199">
        <v>207487</v>
      </c>
      <c r="K15" s="180">
        <v>207487</v>
      </c>
      <c r="L15" s="197"/>
      <c r="M15" s="197"/>
      <c r="N15" s="199"/>
      <c r="O15" s="200"/>
      <c r="P15" s="200"/>
      <c r="Q15" s="200"/>
      <c r="R15" s="200"/>
      <c r="S15" s="200"/>
      <c r="T15" s="197"/>
      <c r="U15" s="180"/>
      <c r="V15" s="197"/>
      <c r="W15" s="180"/>
    </row>
    <row r="16" ht="20.25" customHeight="1" spans="1:23">
      <c r="A16" s="182" t="s">
        <v>209</v>
      </c>
      <c r="B16" s="183" t="s">
        <v>229</v>
      </c>
      <c r="C16" s="182" t="s">
        <v>230</v>
      </c>
      <c r="D16" s="180" t="s">
        <v>70</v>
      </c>
      <c r="E16" s="182" t="s">
        <v>231</v>
      </c>
      <c r="F16" s="182" t="s">
        <v>109</v>
      </c>
      <c r="G16" s="182" t="s">
        <v>232</v>
      </c>
      <c r="H16" s="182" t="s">
        <v>233</v>
      </c>
      <c r="I16" s="198">
        <f t="shared" si="0"/>
        <v>20000</v>
      </c>
      <c r="J16" s="199">
        <v>20000</v>
      </c>
      <c r="K16" s="180">
        <v>20000</v>
      </c>
      <c r="L16" s="197"/>
      <c r="M16" s="197"/>
      <c r="N16" s="199"/>
      <c r="O16" s="200"/>
      <c r="P16" s="200"/>
      <c r="Q16" s="200"/>
      <c r="R16" s="200"/>
      <c r="S16" s="200"/>
      <c r="T16" s="197"/>
      <c r="U16" s="180"/>
      <c r="V16" s="197"/>
      <c r="W16" s="180"/>
    </row>
    <row r="17" ht="20.25" customHeight="1" spans="1:23">
      <c r="A17" s="182" t="s">
        <v>209</v>
      </c>
      <c r="B17" s="183" t="s">
        <v>229</v>
      </c>
      <c r="C17" s="182" t="s">
        <v>230</v>
      </c>
      <c r="D17" s="180" t="s">
        <v>70</v>
      </c>
      <c r="E17" s="182" t="s">
        <v>231</v>
      </c>
      <c r="F17" s="182" t="s">
        <v>109</v>
      </c>
      <c r="G17" s="182" t="s">
        <v>234</v>
      </c>
      <c r="H17" s="182" t="s">
        <v>235</v>
      </c>
      <c r="I17" s="198">
        <f t="shared" si="0"/>
        <v>90000</v>
      </c>
      <c r="J17" s="199">
        <v>90000</v>
      </c>
      <c r="K17" s="180">
        <v>90000</v>
      </c>
      <c r="L17" s="197"/>
      <c r="M17" s="197"/>
      <c r="N17" s="199"/>
      <c r="O17" s="200"/>
      <c r="P17" s="200"/>
      <c r="Q17" s="200"/>
      <c r="R17" s="200"/>
      <c r="S17" s="200"/>
      <c r="T17" s="197"/>
      <c r="U17" s="180"/>
      <c r="V17" s="197"/>
      <c r="W17" s="180"/>
    </row>
    <row r="18" ht="20.25" customHeight="1" spans="1:23">
      <c r="A18" s="182" t="s">
        <v>215</v>
      </c>
      <c r="B18" s="183" t="s">
        <v>236</v>
      </c>
      <c r="C18" s="182" t="s">
        <v>237</v>
      </c>
      <c r="D18" s="180" t="s">
        <v>70</v>
      </c>
      <c r="E18" s="182" t="s">
        <v>238</v>
      </c>
      <c r="F18" s="182" t="s">
        <v>107</v>
      </c>
      <c r="G18" s="182" t="s">
        <v>219</v>
      </c>
      <c r="H18" s="182" t="s">
        <v>220</v>
      </c>
      <c r="I18" s="198">
        <f t="shared" si="0"/>
        <v>35000</v>
      </c>
      <c r="J18" s="199">
        <v>35000</v>
      </c>
      <c r="K18" s="180">
        <v>35000</v>
      </c>
      <c r="L18" s="197"/>
      <c r="M18" s="197"/>
      <c r="N18" s="199"/>
      <c r="O18" s="200"/>
      <c r="P18" s="200"/>
      <c r="Q18" s="200"/>
      <c r="R18" s="200"/>
      <c r="S18" s="200"/>
      <c r="T18" s="197"/>
      <c r="U18" s="180"/>
      <c r="V18" s="197"/>
      <c r="W18" s="180"/>
    </row>
    <row r="19" ht="20.25" customHeight="1" spans="1:23">
      <c r="A19" s="182" t="s">
        <v>215</v>
      </c>
      <c r="B19" s="183" t="s">
        <v>236</v>
      </c>
      <c r="C19" s="182" t="s">
        <v>237</v>
      </c>
      <c r="D19" s="180" t="s">
        <v>70</v>
      </c>
      <c r="E19" s="182" t="s">
        <v>238</v>
      </c>
      <c r="F19" s="182" t="s">
        <v>107</v>
      </c>
      <c r="G19" s="182" t="s">
        <v>232</v>
      </c>
      <c r="H19" s="182" t="s">
        <v>233</v>
      </c>
      <c r="I19" s="198">
        <f t="shared" si="0"/>
        <v>2000</v>
      </c>
      <c r="J19" s="199">
        <v>2000</v>
      </c>
      <c r="K19" s="180">
        <v>2000</v>
      </c>
      <c r="L19" s="197"/>
      <c r="M19" s="197"/>
      <c r="N19" s="199"/>
      <c r="O19" s="200"/>
      <c r="P19" s="200"/>
      <c r="Q19" s="200"/>
      <c r="R19" s="200"/>
      <c r="S19" s="200"/>
      <c r="T19" s="197"/>
      <c r="U19" s="180"/>
      <c r="V19" s="197"/>
      <c r="W19" s="180"/>
    </row>
    <row r="20" ht="20.25" customHeight="1" spans="1:23">
      <c r="A20" s="182" t="s">
        <v>215</v>
      </c>
      <c r="B20" s="183" t="s">
        <v>236</v>
      </c>
      <c r="C20" s="182" t="s">
        <v>237</v>
      </c>
      <c r="D20" s="180" t="s">
        <v>70</v>
      </c>
      <c r="E20" s="182" t="s">
        <v>238</v>
      </c>
      <c r="F20" s="182" t="s">
        <v>107</v>
      </c>
      <c r="G20" s="182" t="s">
        <v>221</v>
      </c>
      <c r="H20" s="182" t="s">
        <v>222</v>
      </c>
      <c r="I20" s="198">
        <f t="shared" si="0"/>
        <v>65000</v>
      </c>
      <c r="J20" s="199">
        <v>65000</v>
      </c>
      <c r="K20" s="180">
        <v>65000</v>
      </c>
      <c r="L20" s="197"/>
      <c r="M20" s="197"/>
      <c r="N20" s="199"/>
      <c r="O20" s="200"/>
      <c r="P20" s="200"/>
      <c r="Q20" s="200"/>
      <c r="R20" s="200"/>
      <c r="S20" s="200"/>
      <c r="T20" s="197"/>
      <c r="U20" s="180"/>
      <c r="V20" s="197"/>
      <c r="W20" s="180"/>
    </row>
    <row r="21" ht="20.25" customHeight="1" spans="1:23">
      <c r="A21" s="182" t="s">
        <v>239</v>
      </c>
      <c r="B21" s="183" t="s">
        <v>240</v>
      </c>
      <c r="C21" s="182" t="s">
        <v>241</v>
      </c>
      <c r="D21" s="180" t="s">
        <v>70</v>
      </c>
      <c r="E21" s="182" t="s">
        <v>212</v>
      </c>
      <c r="F21" s="182" t="s">
        <v>104</v>
      </c>
      <c r="G21" s="182" t="s">
        <v>242</v>
      </c>
      <c r="H21" s="182" t="s">
        <v>186</v>
      </c>
      <c r="I21" s="198">
        <f t="shared" si="0"/>
        <v>779888.36</v>
      </c>
      <c r="J21" s="180"/>
      <c r="K21" s="180"/>
      <c r="L21" s="197"/>
      <c r="M21" s="197"/>
      <c r="N21" s="200"/>
      <c r="O21" s="200"/>
      <c r="P21" s="200"/>
      <c r="Q21" s="200"/>
      <c r="R21" s="199">
        <v>779888.36</v>
      </c>
      <c r="S21" s="199">
        <v>779888.36</v>
      </c>
      <c r="T21" s="197"/>
      <c r="U21" s="180"/>
      <c r="V21" s="197"/>
      <c r="W21" s="180"/>
    </row>
    <row r="22" ht="20.25" customHeight="1" spans="1:23">
      <c r="A22" s="182" t="s">
        <v>243</v>
      </c>
      <c r="B22" s="183" t="s">
        <v>244</v>
      </c>
      <c r="C22" s="182" t="s">
        <v>245</v>
      </c>
      <c r="D22" s="180" t="s">
        <v>70</v>
      </c>
      <c r="E22" s="182" t="s">
        <v>212</v>
      </c>
      <c r="F22" s="182" t="s">
        <v>104</v>
      </c>
      <c r="G22" s="182" t="s">
        <v>246</v>
      </c>
      <c r="H22" s="182" t="s">
        <v>247</v>
      </c>
      <c r="I22" s="198">
        <f t="shared" si="0"/>
        <v>20000</v>
      </c>
      <c r="J22" s="180"/>
      <c r="K22" s="180"/>
      <c r="L22" s="197"/>
      <c r="M22" s="197"/>
      <c r="N22" s="200"/>
      <c r="O22" s="200"/>
      <c r="P22" s="200"/>
      <c r="Q22" s="200"/>
      <c r="R22" s="199">
        <v>20000</v>
      </c>
      <c r="S22" s="199">
        <v>20000</v>
      </c>
      <c r="T22" s="197"/>
      <c r="U22" s="180"/>
      <c r="V22" s="197"/>
      <c r="W22" s="180"/>
    </row>
    <row r="23" ht="20.25" customHeight="1" spans="1:23">
      <c r="A23" s="182" t="s">
        <v>248</v>
      </c>
      <c r="B23" s="183" t="s">
        <v>249</v>
      </c>
      <c r="C23" s="182" t="s">
        <v>250</v>
      </c>
      <c r="D23" s="180" t="s">
        <v>70</v>
      </c>
      <c r="E23" s="182" t="s">
        <v>212</v>
      </c>
      <c r="F23" s="182" t="s">
        <v>104</v>
      </c>
      <c r="G23" s="182" t="s">
        <v>251</v>
      </c>
      <c r="H23" s="182" t="s">
        <v>252</v>
      </c>
      <c r="I23" s="198">
        <f t="shared" si="0"/>
        <v>60000</v>
      </c>
      <c r="J23" s="180"/>
      <c r="K23" s="180"/>
      <c r="L23" s="197"/>
      <c r="M23" s="197"/>
      <c r="N23" s="200"/>
      <c r="O23" s="200"/>
      <c r="P23" s="200"/>
      <c r="Q23" s="200"/>
      <c r="R23" s="199">
        <v>60000</v>
      </c>
      <c r="S23" s="199">
        <v>60000</v>
      </c>
      <c r="T23" s="197"/>
      <c r="U23" s="180"/>
      <c r="V23" s="197"/>
      <c r="W23" s="180"/>
    </row>
    <row r="24" ht="20.25" customHeight="1" spans="1:23">
      <c r="A24" s="182" t="s">
        <v>253</v>
      </c>
      <c r="B24" s="183" t="s">
        <v>254</v>
      </c>
      <c r="C24" s="182" t="s">
        <v>255</v>
      </c>
      <c r="D24" s="180" t="s">
        <v>70</v>
      </c>
      <c r="E24" s="182" t="s">
        <v>212</v>
      </c>
      <c r="F24" s="182" t="s">
        <v>104</v>
      </c>
      <c r="G24" s="182" t="s">
        <v>256</v>
      </c>
      <c r="H24" s="182" t="s">
        <v>257</v>
      </c>
      <c r="I24" s="198">
        <f t="shared" si="0"/>
        <v>50000</v>
      </c>
      <c r="J24" s="180"/>
      <c r="K24" s="180"/>
      <c r="L24" s="197"/>
      <c r="M24" s="197"/>
      <c r="N24" s="200"/>
      <c r="O24" s="200"/>
      <c r="P24" s="200"/>
      <c r="Q24" s="200"/>
      <c r="R24" s="199">
        <v>50000</v>
      </c>
      <c r="S24" s="199">
        <v>50000</v>
      </c>
      <c r="T24" s="197"/>
      <c r="U24" s="180"/>
      <c r="V24" s="197"/>
      <c r="W24" s="180"/>
    </row>
    <row r="25" ht="20.25" customHeight="1" spans="1:23">
      <c r="A25" s="182" t="s">
        <v>253</v>
      </c>
      <c r="B25" s="183" t="s">
        <v>258</v>
      </c>
      <c r="C25" s="182" t="s">
        <v>259</v>
      </c>
      <c r="D25" s="180" t="s">
        <v>70</v>
      </c>
      <c r="E25" s="182" t="s">
        <v>212</v>
      </c>
      <c r="F25" s="182" t="s">
        <v>104</v>
      </c>
      <c r="G25" s="182" t="s">
        <v>260</v>
      </c>
      <c r="H25" s="182" t="s">
        <v>261</v>
      </c>
      <c r="I25" s="198">
        <f t="shared" si="0"/>
        <v>550000</v>
      </c>
      <c r="J25" s="180"/>
      <c r="K25" s="180"/>
      <c r="L25" s="197"/>
      <c r="M25" s="197"/>
      <c r="N25" s="200"/>
      <c r="O25" s="200"/>
      <c r="P25" s="200"/>
      <c r="Q25" s="200"/>
      <c r="R25" s="199">
        <v>550000</v>
      </c>
      <c r="S25" s="199">
        <v>550000</v>
      </c>
      <c r="T25" s="197"/>
      <c r="U25" s="180"/>
      <c r="V25" s="197"/>
      <c r="W25" s="180"/>
    </row>
    <row r="26" ht="20.25" customHeight="1" spans="1:23">
      <c r="A26" s="182" t="s">
        <v>253</v>
      </c>
      <c r="B26" s="183" t="s">
        <v>258</v>
      </c>
      <c r="C26" s="182" t="s">
        <v>259</v>
      </c>
      <c r="D26" s="180" t="s">
        <v>70</v>
      </c>
      <c r="E26" s="182" t="s">
        <v>212</v>
      </c>
      <c r="F26" s="182" t="s">
        <v>104</v>
      </c>
      <c r="G26" s="182" t="s">
        <v>262</v>
      </c>
      <c r="H26" s="182" t="s">
        <v>263</v>
      </c>
      <c r="I26" s="198">
        <f t="shared" si="0"/>
        <v>20000</v>
      </c>
      <c r="J26" s="180"/>
      <c r="K26" s="180"/>
      <c r="L26" s="197"/>
      <c r="M26" s="197"/>
      <c r="N26" s="200"/>
      <c r="O26" s="200"/>
      <c r="P26" s="200"/>
      <c r="Q26" s="200"/>
      <c r="R26" s="199">
        <v>20000</v>
      </c>
      <c r="S26" s="199">
        <v>20000</v>
      </c>
      <c r="T26" s="197"/>
      <c r="U26" s="180"/>
      <c r="V26" s="197"/>
      <c r="W26" s="180"/>
    </row>
    <row r="27" ht="20.25" customHeight="1" spans="1:23">
      <c r="A27" s="182" t="s">
        <v>253</v>
      </c>
      <c r="B27" s="183" t="s">
        <v>258</v>
      </c>
      <c r="C27" s="182" t="s">
        <v>259</v>
      </c>
      <c r="D27" s="180" t="s">
        <v>70</v>
      </c>
      <c r="E27" s="182" t="s">
        <v>212</v>
      </c>
      <c r="F27" s="182" t="s">
        <v>104</v>
      </c>
      <c r="G27" s="182" t="s">
        <v>264</v>
      </c>
      <c r="H27" s="182" t="s">
        <v>195</v>
      </c>
      <c r="I27" s="198">
        <f t="shared" si="0"/>
        <v>11200</v>
      </c>
      <c r="J27" s="180"/>
      <c r="K27" s="180"/>
      <c r="L27" s="197"/>
      <c r="M27" s="197"/>
      <c r="N27" s="200"/>
      <c r="O27" s="200"/>
      <c r="P27" s="200"/>
      <c r="Q27" s="200"/>
      <c r="R27" s="199">
        <v>11200</v>
      </c>
      <c r="S27" s="199">
        <v>11200</v>
      </c>
      <c r="T27" s="197"/>
      <c r="U27" s="180"/>
      <c r="V27" s="197"/>
      <c r="W27" s="180"/>
    </row>
    <row r="28" ht="20.25" customHeight="1" spans="1:23">
      <c r="A28" s="182" t="s">
        <v>253</v>
      </c>
      <c r="B28" s="183" t="s">
        <v>258</v>
      </c>
      <c r="C28" s="182" t="s">
        <v>259</v>
      </c>
      <c r="D28" s="180" t="s">
        <v>70</v>
      </c>
      <c r="E28" s="182" t="s">
        <v>212</v>
      </c>
      <c r="F28" s="182" t="s">
        <v>104</v>
      </c>
      <c r="G28" s="182" t="s">
        <v>265</v>
      </c>
      <c r="H28" s="182" t="s">
        <v>266</v>
      </c>
      <c r="I28" s="198">
        <f t="shared" si="0"/>
        <v>800000</v>
      </c>
      <c r="J28" s="180"/>
      <c r="K28" s="180"/>
      <c r="L28" s="197"/>
      <c r="M28" s="197"/>
      <c r="N28" s="200"/>
      <c r="O28" s="200"/>
      <c r="P28" s="200"/>
      <c r="Q28" s="200"/>
      <c r="R28" s="199">
        <v>800000</v>
      </c>
      <c r="S28" s="199">
        <v>800000</v>
      </c>
      <c r="T28" s="197"/>
      <c r="U28" s="180"/>
      <c r="V28" s="197"/>
      <c r="W28" s="180"/>
    </row>
    <row r="29" ht="20.25" customHeight="1" spans="1:23">
      <c r="A29" s="182" t="s">
        <v>253</v>
      </c>
      <c r="B29" s="183" t="s">
        <v>258</v>
      </c>
      <c r="C29" s="182" t="s">
        <v>259</v>
      </c>
      <c r="D29" s="180" t="s">
        <v>70</v>
      </c>
      <c r="E29" s="182" t="s">
        <v>212</v>
      </c>
      <c r="F29" s="182" t="s">
        <v>104</v>
      </c>
      <c r="G29" s="182" t="s">
        <v>267</v>
      </c>
      <c r="H29" s="182" t="s">
        <v>268</v>
      </c>
      <c r="I29" s="198">
        <f t="shared" si="0"/>
        <v>20000</v>
      </c>
      <c r="J29" s="180"/>
      <c r="K29" s="180"/>
      <c r="L29" s="197"/>
      <c r="M29" s="197"/>
      <c r="N29" s="200"/>
      <c r="O29" s="200"/>
      <c r="P29" s="200"/>
      <c r="Q29" s="200"/>
      <c r="R29" s="199">
        <v>20000</v>
      </c>
      <c r="S29" s="199">
        <v>20000</v>
      </c>
      <c r="T29" s="197"/>
      <c r="U29" s="180"/>
      <c r="V29" s="197"/>
      <c r="W29" s="180"/>
    </row>
    <row r="30" ht="20.25" customHeight="1" spans="1:23">
      <c r="A30" s="182" t="s">
        <v>253</v>
      </c>
      <c r="B30" s="183" t="s">
        <v>258</v>
      </c>
      <c r="C30" s="182" t="s">
        <v>259</v>
      </c>
      <c r="D30" s="180" t="s">
        <v>70</v>
      </c>
      <c r="E30" s="182" t="s">
        <v>212</v>
      </c>
      <c r="F30" s="182" t="s">
        <v>104</v>
      </c>
      <c r="G30" s="182" t="s">
        <v>269</v>
      </c>
      <c r="H30" s="182" t="s">
        <v>270</v>
      </c>
      <c r="I30" s="198">
        <f t="shared" si="0"/>
        <v>20000</v>
      </c>
      <c r="J30" s="180"/>
      <c r="K30" s="180"/>
      <c r="L30" s="197"/>
      <c r="M30" s="197"/>
      <c r="N30" s="200"/>
      <c r="O30" s="200"/>
      <c r="P30" s="200"/>
      <c r="Q30" s="200"/>
      <c r="R30" s="199">
        <v>20000</v>
      </c>
      <c r="S30" s="199">
        <v>20000</v>
      </c>
      <c r="T30" s="197"/>
      <c r="U30" s="180"/>
      <c r="V30" s="197"/>
      <c r="W30" s="180"/>
    </row>
    <row r="31" ht="20.25" customHeight="1" spans="1:23">
      <c r="A31" s="182" t="s">
        <v>253</v>
      </c>
      <c r="B31" s="183" t="s">
        <v>258</v>
      </c>
      <c r="C31" s="182" t="s">
        <v>259</v>
      </c>
      <c r="D31" s="180" t="s">
        <v>70</v>
      </c>
      <c r="E31" s="182" t="s">
        <v>212</v>
      </c>
      <c r="F31" s="182" t="s">
        <v>104</v>
      </c>
      <c r="G31" s="182" t="s">
        <v>271</v>
      </c>
      <c r="H31" s="182" t="s">
        <v>272</v>
      </c>
      <c r="I31" s="198">
        <f t="shared" si="0"/>
        <v>10000</v>
      </c>
      <c r="J31" s="180"/>
      <c r="K31" s="180"/>
      <c r="L31" s="197"/>
      <c r="M31" s="197"/>
      <c r="N31" s="200"/>
      <c r="O31" s="200"/>
      <c r="P31" s="200"/>
      <c r="Q31" s="200"/>
      <c r="R31" s="199">
        <v>10000</v>
      </c>
      <c r="S31" s="199">
        <v>10000</v>
      </c>
      <c r="T31" s="197"/>
      <c r="U31" s="180"/>
      <c r="V31" s="197"/>
      <c r="W31" s="180"/>
    </row>
    <row r="32" ht="20.25" customHeight="1" spans="1:23">
      <c r="A32" s="182" t="s">
        <v>253</v>
      </c>
      <c r="B32" s="183" t="s">
        <v>258</v>
      </c>
      <c r="C32" s="182" t="s">
        <v>259</v>
      </c>
      <c r="D32" s="180" t="s">
        <v>70</v>
      </c>
      <c r="E32" s="182" t="s">
        <v>212</v>
      </c>
      <c r="F32" s="182" t="s">
        <v>104</v>
      </c>
      <c r="G32" s="182" t="s">
        <v>273</v>
      </c>
      <c r="H32" s="182" t="s">
        <v>274</v>
      </c>
      <c r="I32" s="198">
        <f t="shared" si="0"/>
        <v>5000</v>
      </c>
      <c r="J32" s="180"/>
      <c r="K32" s="180"/>
      <c r="L32" s="197"/>
      <c r="M32" s="197"/>
      <c r="N32" s="200"/>
      <c r="O32" s="200"/>
      <c r="P32" s="200"/>
      <c r="Q32" s="200"/>
      <c r="R32" s="199">
        <v>5000</v>
      </c>
      <c r="S32" s="199">
        <v>5000</v>
      </c>
      <c r="T32" s="197"/>
      <c r="U32" s="180"/>
      <c r="V32" s="197"/>
      <c r="W32" s="180"/>
    </row>
    <row r="33" ht="20.25" customHeight="1" spans="1:23">
      <c r="A33" s="182" t="s">
        <v>253</v>
      </c>
      <c r="B33" s="183" t="s">
        <v>258</v>
      </c>
      <c r="C33" s="182" t="s">
        <v>259</v>
      </c>
      <c r="D33" s="180" t="s">
        <v>70</v>
      </c>
      <c r="E33" s="182" t="s">
        <v>212</v>
      </c>
      <c r="F33" s="182" t="s">
        <v>104</v>
      </c>
      <c r="G33" s="182" t="s">
        <v>275</v>
      </c>
      <c r="H33" s="182" t="s">
        <v>276</v>
      </c>
      <c r="I33" s="198">
        <f t="shared" si="0"/>
        <v>5000</v>
      </c>
      <c r="J33" s="180"/>
      <c r="K33" s="180"/>
      <c r="L33" s="197"/>
      <c r="M33" s="197"/>
      <c r="N33" s="200"/>
      <c r="O33" s="200"/>
      <c r="P33" s="200"/>
      <c r="Q33" s="200"/>
      <c r="R33" s="199">
        <v>5000</v>
      </c>
      <c r="S33" s="199">
        <v>5000</v>
      </c>
      <c r="T33" s="197"/>
      <c r="U33" s="180"/>
      <c r="V33" s="197"/>
      <c r="W33" s="180"/>
    </row>
    <row r="34" ht="20.25" customHeight="1" spans="1:23">
      <c r="A34" s="182" t="s">
        <v>253</v>
      </c>
      <c r="B34" s="183" t="s">
        <v>258</v>
      </c>
      <c r="C34" s="182" t="s">
        <v>259</v>
      </c>
      <c r="D34" s="180" t="s">
        <v>70</v>
      </c>
      <c r="E34" s="182" t="s">
        <v>212</v>
      </c>
      <c r="F34" s="182" t="s">
        <v>104</v>
      </c>
      <c r="G34" s="182" t="s">
        <v>277</v>
      </c>
      <c r="H34" s="182" t="s">
        <v>278</v>
      </c>
      <c r="I34" s="198">
        <f t="shared" si="0"/>
        <v>2000</v>
      </c>
      <c r="J34" s="180"/>
      <c r="K34" s="180"/>
      <c r="L34" s="197"/>
      <c r="M34" s="197"/>
      <c r="N34" s="200"/>
      <c r="O34" s="200"/>
      <c r="P34" s="200"/>
      <c r="Q34" s="200"/>
      <c r="R34" s="199">
        <v>2000</v>
      </c>
      <c r="S34" s="199">
        <v>2000</v>
      </c>
      <c r="T34" s="197"/>
      <c r="U34" s="180"/>
      <c r="V34" s="197"/>
      <c r="W34" s="180"/>
    </row>
    <row r="35" ht="20.25" customHeight="1" spans="1:23">
      <c r="A35" s="182" t="s">
        <v>253</v>
      </c>
      <c r="B35" s="183" t="s">
        <v>258</v>
      </c>
      <c r="C35" s="182" t="s">
        <v>259</v>
      </c>
      <c r="D35" s="180" t="s">
        <v>70</v>
      </c>
      <c r="E35" s="182" t="s">
        <v>212</v>
      </c>
      <c r="F35" s="182" t="s">
        <v>104</v>
      </c>
      <c r="G35" s="182" t="s">
        <v>232</v>
      </c>
      <c r="H35" s="182" t="s">
        <v>233</v>
      </c>
      <c r="I35" s="198">
        <f t="shared" si="0"/>
        <v>50000</v>
      </c>
      <c r="J35" s="180"/>
      <c r="K35" s="180"/>
      <c r="L35" s="197"/>
      <c r="M35" s="197"/>
      <c r="N35" s="200"/>
      <c r="O35" s="200"/>
      <c r="P35" s="200"/>
      <c r="Q35" s="200"/>
      <c r="R35" s="199">
        <v>50000</v>
      </c>
      <c r="S35" s="199">
        <v>50000</v>
      </c>
      <c r="T35" s="197"/>
      <c r="U35" s="180"/>
      <c r="V35" s="197"/>
      <c r="W35" s="180"/>
    </row>
    <row r="36" ht="20.25" customHeight="1" spans="1:23">
      <c r="A36" s="182" t="s">
        <v>253</v>
      </c>
      <c r="B36" s="183" t="s">
        <v>258</v>
      </c>
      <c r="C36" s="182" t="s">
        <v>279</v>
      </c>
      <c r="D36" s="180" t="s">
        <v>70</v>
      </c>
      <c r="E36" s="182" t="s">
        <v>212</v>
      </c>
      <c r="F36" s="182" t="s">
        <v>104</v>
      </c>
      <c r="G36" s="182" t="s">
        <v>213</v>
      </c>
      <c r="H36" s="182" t="s">
        <v>214</v>
      </c>
      <c r="I36" s="198">
        <f t="shared" si="0"/>
        <v>230000</v>
      </c>
      <c r="J36" s="180"/>
      <c r="K36" s="180"/>
      <c r="L36" s="197"/>
      <c r="M36" s="197"/>
      <c r="N36" s="200"/>
      <c r="O36" s="200"/>
      <c r="P36" s="200"/>
      <c r="Q36" s="200"/>
      <c r="R36" s="199">
        <v>230000</v>
      </c>
      <c r="S36" s="199">
        <v>230000</v>
      </c>
      <c r="T36" s="197"/>
      <c r="U36" s="180"/>
      <c r="V36" s="197"/>
      <c r="W36" s="180"/>
    </row>
    <row r="37" ht="20.25" customHeight="1" spans="1:23">
      <c r="A37" s="182" t="s">
        <v>223</v>
      </c>
      <c r="B37" s="183" t="s">
        <v>280</v>
      </c>
      <c r="C37" s="182" t="s">
        <v>281</v>
      </c>
      <c r="D37" s="180" t="s">
        <v>70</v>
      </c>
      <c r="E37" s="182" t="s">
        <v>282</v>
      </c>
      <c r="F37" s="182" t="s">
        <v>108</v>
      </c>
      <c r="G37" s="182" t="s">
        <v>221</v>
      </c>
      <c r="H37" s="182" t="s">
        <v>222</v>
      </c>
      <c r="I37" s="198">
        <f t="shared" si="0"/>
        <v>1000</v>
      </c>
      <c r="J37" s="199">
        <v>1000</v>
      </c>
      <c r="K37" s="180">
        <v>1000</v>
      </c>
      <c r="L37" s="197"/>
      <c r="M37" s="197"/>
      <c r="N37" s="200"/>
      <c r="O37" s="200"/>
      <c r="P37" s="200"/>
      <c r="Q37" s="200"/>
      <c r="R37" s="199"/>
      <c r="S37" s="199"/>
      <c r="T37" s="197"/>
      <c r="U37" s="180"/>
      <c r="V37" s="197"/>
      <c r="W37" s="180"/>
    </row>
    <row r="38" ht="20.25" customHeight="1" spans="1:23">
      <c r="A38" s="180" t="s">
        <v>239</v>
      </c>
      <c r="B38" s="183" t="s">
        <v>283</v>
      </c>
      <c r="C38" s="182" t="s">
        <v>284</v>
      </c>
      <c r="D38" s="180" t="s">
        <v>70</v>
      </c>
      <c r="E38" s="182" t="s">
        <v>212</v>
      </c>
      <c r="F38" s="182" t="s">
        <v>104</v>
      </c>
      <c r="G38" s="182" t="s">
        <v>285</v>
      </c>
      <c r="H38" s="182" t="s">
        <v>286</v>
      </c>
      <c r="I38" s="198">
        <f t="shared" si="0"/>
        <v>360000</v>
      </c>
      <c r="J38" s="180"/>
      <c r="K38" s="180"/>
      <c r="L38" s="197"/>
      <c r="M38" s="197"/>
      <c r="N38" s="200"/>
      <c r="O38" s="200"/>
      <c r="P38" s="200"/>
      <c r="Q38" s="200"/>
      <c r="R38" s="199">
        <v>360000</v>
      </c>
      <c r="S38" s="199">
        <v>360000</v>
      </c>
      <c r="T38" s="197"/>
      <c r="U38" s="180"/>
      <c r="V38" s="197"/>
      <c r="W38" s="180"/>
    </row>
    <row r="39" ht="20.25" customHeight="1" spans="1:23">
      <c r="A39" s="182" t="s">
        <v>209</v>
      </c>
      <c r="B39" s="183" t="s">
        <v>287</v>
      </c>
      <c r="C39" s="182" t="s">
        <v>288</v>
      </c>
      <c r="D39" s="180" t="s">
        <v>70</v>
      </c>
      <c r="E39" s="182" t="s">
        <v>212</v>
      </c>
      <c r="F39" s="182" t="s">
        <v>104</v>
      </c>
      <c r="G39" s="182" t="s">
        <v>234</v>
      </c>
      <c r="H39" s="182" t="s">
        <v>235</v>
      </c>
      <c r="I39" s="198">
        <f t="shared" si="0"/>
        <v>145000</v>
      </c>
      <c r="J39" s="180"/>
      <c r="K39" s="180"/>
      <c r="L39" s="197"/>
      <c r="M39" s="197"/>
      <c r="N39" s="200"/>
      <c r="O39" s="200"/>
      <c r="P39" s="200"/>
      <c r="Q39" s="200"/>
      <c r="R39" s="199">
        <v>145000</v>
      </c>
      <c r="S39" s="199">
        <v>145000</v>
      </c>
      <c r="T39" s="197"/>
      <c r="U39" s="180"/>
      <c r="V39" s="197"/>
      <c r="W39" s="180"/>
    </row>
    <row r="40" ht="20.25" customHeight="1" spans="1:23">
      <c r="A40" s="182" t="s">
        <v>209</v>
      </c>
      <c r="B40" s="183" t="s">
        <v>289</v>
      </c>
      <c r="C40" s="182" t="s">
        <v>290</v>
      </c>
      <c r="D40" s="180" t="s">
        <v>70</v>
      </c>
      <c r="E40" s="182" t="s">
        <v>212</v>
      </c>
      <c r="F40" s="182" t="s">
        <v>104</v>
      </c>
      <c r="G40" s="182" t="s">
        <v>221</v>
      </c>
      <c r="H40" s="182" t="s">
        <v>222</v>
      </c>
      <c r="I40" s="198">
        <f t="shared" si="0"/>
        <v>9715000</v>
      </c>
      <c r="J40" s="180"/>
      <c r="K40" s="180"/>
      <c r="L40" s="197"/>
      <c r="M40" s="197"/>
      <c r="N40" s="200"/>
      <c r="O40" s="200"/>
      <c r="P40" s="200"/>
      <c r="Q40" s="200"/>
      <c r="R40" s="199">
        <v>9715000</v>
      </c>
      <c r="S40" s="199">
        <v>9715000</v>
      </c>
      <c r="T40" s="197"/>
      <c r="U40" s="180"/>
      <c r="V40" s="197"/>
      <c r="W40" s="180"/>
    </row>
    <row r="41" ht="20.25" customHeight="1" spans="1:23">
      <c r="A41" s="182" t="s">
        <v>209</v>
      </c>
      <c r="B41" s="183" t="s">
        <v>289</v>
      </c>
      <c r="C41" s="182" t="s">
        <v>290</v>
      </c>
      <c r="D41" s="180" t="s">
        <v>70</v>
      </c>
      <c r="E41" s="182" t="s">
        <v>212</v>
      </c>
      <c r="F41" s="182" t="s">
        <v>104</v>
      </c>
      <c r="G41" s="182" t="s">
        <v>291</v>
      </c>
      <c r="H41" s="182" t="s">
        <v>292</v>
      </c>
      <c r="I41" s="198">
        <f t="shared" si="0"/>
        <v>337500</v>
      </c>
      <c r="J41" s="180"/>
      <c r="K41" s="180"/>
      <c r="L41" s="197"/>
      <c r="M41" s="197"/>
      <c r="N41" s="200"/>
      <c r="O41" s="200"/>
      <c r="P41" s="200"/>
      <c r="Q41" s="200"/>
      <c r="R41" s="199">
        <v>337500</v>
      </c>
      <c r="S41" s="199">
        <v>337500</v>
      </c>
      <c r="T41" s="197"/>
      <c r="U41" s="180"/>
      <c r="V41" s="197"/>
      <c r="W41" s="180"/>
    </row>
    <row r="42" ht="20.25" customHeight="1" spans="1:23">
      <c r="A42" s="182" t="s">
        <v>209</v>
      </c>
      <c r="B42" s="183" t="s">
        <v>289</v>
      </c>
      <c r="C42" s="182" t="s">
        <v>290</v>
      </c>
      <c r="D42" s="180" t="s">
        <v>70</v>
      </c>
      <c r="E42" s="182" t="s">
        <v>212</v>
      </c>
      <c r="F42" s="182" t="s">
        <v>104</v>
      </c>
      <c r="G42" s="182" t="s">
        <v>293</v>
      </c>
      <c r="H42" s="182" t="s">
        <v>294</v>
      </c>
      <c r="I42" s="198">
        <f t="shared" si="0"/>
        <v>21000</v>
      </c>
      <c r="J42" s="180"/>
      <c r="K42" s="180"/>
      <c r="L42" s="197"/>
      <c r="M42" s="197"/>
      <c r="N42" s="200"/>
      <c r="O42" s="200"/>
      <c r="P42" s="200"/>
      <c r="Q42" s="200"/>
      <c r="R42" s="199">
        <v>21000</v>
      </c>
      <c r="S42" s="199">
        <v>21000</v>
      </c>
      <c r="T42" s="197"/>
      <c r="U42" s="180"/>
      <c r="V42" s="197"/>
      <c r="W42" s="180"/>
    </row>
    <row r="43" ht="18.75" customHeight="1" spans="1:23">
      <c r="A43" s="184" t="s">
        <v>155</v>
      </c>
      <c r="B43" s="185"/>
      <c r="C43" s="186"/>
      <c r="D43" s="186"/>
      <c r="E43" s="186"/>
      <c r="F43" s="186"/>
      <c r="G43" s="186"/>
      <c r="H43" s="187"/>
      <c r="I43" s="111">
        <f>SUM(I10:I42)</f>
        <v>15565902.56</v>
      </c>
      <c r="J43" s="111">
        <f>SUM(J10:J42)</f>
        <v>2354314.2</v>
      </c>
      <c r="K43" s="111">
        <f>SUM(K10:K42)</f>
        <v>2354314.2</v>
      </c>
      <c r="L43" s="111"/>
      <c r="M43" s="111"/>
      <c r="N43" s="111"/>
      <c r="O43" s="111"/>
      <c r="P43" s="111"/>
      <c r="Q43" s="111"/>
      <c r="R43" s="111">
        <f>SUM(R10:R42)</f>
        <v>13211588.36</v>
      </c>
      <c r="S43" s="111">
        <f>SUM(S10:S42)</f>
        <v>13211588.36</v>
      </c>
      <c r="T43" s="111"/>
      <c r="U43" s="111"/>
      <c r="V43" s="111"/>
      <c r="W43" s="111"/>
    </row>
  </sheetData>
  <mergeCells count="28">
    <mergeCell ref="A3:W3"/>
    <mergeCell ref="A4:H4"/>
    <mergeCell ref="J5:M5"/>
    <mergeCell ref="N5:P5"/>
    <mergeCell ref="R5:W5"/>
    <mergeCell ref="A43:H4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4"/>
  <sheetViews>
    <sheetView showZeros="0" workbookViewId="0">
      <pane ySplit="1" topLeftCell="A2" activePane="bottomLeft" state="frozen"/>
      <selection/>
      <selection pane="bottomLeft" activeCell="I15" sqref="I15"/>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26.375" style="1" customWidth="1"/>
    <col min="11" max="16384" width="9.14166666666667" style="1"/>
  </cols>
  <sheetData>
    <row r="1" customHeight="1" spans="1:10">
      <c r="A1" s="2"/>
      <c r="B1" s="2"/>
      <c r="C1" s="2"/>
      <c r="D1" s="2"/>
      <c r="E1" s="2"/>
      <c r="F1" s="2"/>
      <c r="G1" s="2"/>
      <c r="H1" s="2"/>
      <c r="I1" s="2"/>
      <c r="J1" s="2"/>
    </row>
    <row r="2" ht="18" customHeight="1" spans="10:10">
      <c r="J2" s="4" t="s">
        <v>295</v>
      </c>
    </row>
    <row r="3" ht="39.75" customHeight="1" spans="1:10">
      <c r="A3" s="62" t="str">
        <f>"2025"&amp;"年部门项目支出绩效目标表"</f>
        <v>2025年部门项目支出绩效目标表</v>
      </c>
      <c r="B3" s="5"/>
      <c r="C3" s="5"/>
      <c r="D3" s="5"/>
      <c r="E3" s="5"/>
      <c r="F3" s="63"/>
      <c r="G3" s="5"/>
      <c r="H3" s="63"/>
      <c r="I3" s="63"/>
      <c r="J3" s="5"/>
    </row>
    <row r="4" ht="17.25" customHeight="1" spans="1:1">
      <c r="A4" s="6" t="s">
        <v>1</v>
      </c>
    </row>
    <row r="5" ht="44.25" customHeight="1" spans="1:10">
      <c r="A5" s="64" t="s">
        <v>168</v>
      </c>
      <c r="B5" s="64" t="s">
        <v>296</v>
      </c>
      <c r="C5" s="64" t="s">
        <v>297</v>
      </c>
      <c r="D5" s="64" t="s">
        <v>298</v>
      </c>
      <c r="E5" s="64" t="s">
        <v>299</v>
      </c>
      <c r="F5" s="65" t="s">
        <v>300</v>
      </c>
      <c r="G5" s="64" t="s">
        <v>301</v>
      </c>
      <c r="H5" s="65" t="s">
        <v>302</v>
      </c>
      <c r="I5" s="65" t="s">
        <v>303</v>
      </c>
      <c r="J5" s="64" t="s">
        <v>304</v>
      </c>
    </row>
    <row r="6" ht="18.75" customHeight="1" spans="1:10">
      <c r="A6" s="152">
        <v>1</v>
      </c>
      <c r="B6" s="152">
        <v>2</v>
      </c>
      <c r="C6" s="152">
        <v>3</v>
      </c>
      <c r="D6" s="152">
        <v>4</v>
      </c>
      <c r="E6" s="152">
        <v>5</v>
      </c>
      <c r="F6" s="35">
        <v>6</v>
      </c>
      <c r="G6" s="152">
        <v>7</v>
      </c>
      <c r="H6" s="35">
        <v>8</v>
      </c>
      <c r="I6" s="35">
        <v>9</v>
      </c>
      <c r="J6" s="152">
        <v>10</v>
      </c>
    </row>
    <row r="7" ht="24" customHeight="1" spans="1:10">
      <c r="A7" s="153" t="s">
        <v>284</v>
      </c>
      <c r="B7" s="154" t="s">
        <v>305</v>
      </c>
      <c r="C7" s="29" t="s">
        <v>306</v>
      </c>
      <c r="D7" s="29" t="s">
        <v>307</v>
      </c>
      <c r="E7" s="29" t="s">
        <v>308</v>
      </c>
      <c r="F7" s="23" t="s">
        <v>309</v>
      </c>
      <c r="G7" s="29" t="s">
        <v>90</v>
      </c>
      <c r="H7" s="23" t="s">
        <v>310</v>
      </c>
      <c r="I7" s="23" t="s">
        <v>311</v>
      </c>
      <c r="J7" s="29" t="s">
        <v>312</v>
      </c>
    </row>
    <row r="8" ht="20.25" customHeight="1" spans="1:10">
      <c r="A8" s="155"/>
      <c r="B8" s="156"/>
      <c r="C8" s="29" t="s">
        <v>306</v>
      </c>
      <c r="D8" s="29" t="s">
        <v>313</v>
      </c>
      <c r="E8" s="29" t="s">
        <v>314</v>
      </c>
      <c r="F8" s="23" t="s">
        <v>315</v>
      </c>
      <c r="G8" s="29" t="s">
        <v>316</v>
      </c>
      <c r="H8" s="23" t="s">
        <v>317</v>
      </c>
      <c r="I8" s="23" t="s">
        <v>311</v>
      </c>
      <c r="J8" s="29" t="s">
        <v>314</v>
      </c>
    </row>
    <row r="9" ht="25" customHeight="1" spans="1:10">
      <c r="A9" s="155"/>
      <c r="B9" s="156"/>
      <c r="C9" s="29" t="s">
        <v>306</v>
      </c>
      <c r="D9" s="29" t="s">
        <v>318</v>
      </c>
      <c r="E9" s="29" t="s">
        <v>319</v>
      </c>
      <c r="F9" s="23" t="s">
        <v>315</v>
      </c>
      <c r="G9" s="29" t="s">
        <v>320</v>
      </c>
      <c r="H9" s="23" t="s">
        <v>321</v>
      </c>
      <c r="I9" s="23" t="s">
        <v>311</v>
      </c>
      <c r="J9" s="29" t="s">
        <v>322</v>
      </c>
    </row>
    <row r="10" ht="20.25" customHeight="1" spans="1:10">
      <c r="A10" s="155"/>
      <c r="B10" s="156"/>
      <c r="C10" s="29" t="s">
        <v>323</v>
      </c>
      <c r="D10" s="29" t="s">
        <v>324</v>
      </c>
      <c r="E10" s="29" t="s">
        <v>325</v>
      </c>
      <c r="F10" s="23" t="s">
        <v>326</v>
      </c>
      <c r="G10" s="29" t="s">
        <v>327</v>
      </c>
      <c r="H10" s="23" t="s">
        <v>328</v>
      </c>
      <c r="I10" s="23" t="s">
        <v>311</v>
      </c>
      <c r="J10" s="29" t="s">
        <v>329</v>
      </c>
    </row>
    <row r="11" ht="20.25" customHeight="1" spans="1:10">
      <c r="A11" s="157"/>
      <c r="B11" s="158"/>
      <c r="C11" s="29" t="s">
        <v>330</v>
      </c>
      <c r="D11" s="29" t="s">
        <v>331</v>
      </c>
      <c r="E11" s="29" t="s">
        <v>332</v>
      </c>
      <c r="F11" s="23" t="s">
        <v>333</v>
      </c>
      <c r="G11" s="29" t="s">
        <v>327</v>
      </c>
      <c r="H11" s="23" t="s">
        <v>328</v>
      </c>
      <c r="I11" s="23" t="s">
        <v>311</v>
      </c>
      <c r="J11" s="29" t="s">
        <v>334</v>
      </c>
    </row>
    <row r="12" ht="20.25" customHeight="1" spans="1:10">
      <c r="A12" s="153" t="s">
        <v>245</v>
      </c>
      <c r="B12" s="154" t="s">
        <v>335</v>
      </c>
      <c r="C12" s="66" t="s">
        <v>306</v>
      </c>
      <c r="D12" s="66" t="s">
        <v>307</v>
      </c>
      <c r="E12" s="29" t="s">
        <v>336</v>
      </c>
      <c r="F12" s="23" t="s">
        <v>309</v>
      </c>
      <c r="G12" s="29" t="s">
        <v>83</v>
      </c>
      <c r="H12" s="23" t="s">
        <v>337</v>
      </c>
      <c r="I12" s="23" t="s">
        <v>311</v>
      </c>
      <c r="J12" s="29" t="s">
        <v>338</v>
      </c>
    </row>
    <row r="13" ht="20.25" customHeight="1" spans="1:10">
      <c r="A13" s="155"/>
      <c r="B13" s="156"/>
      <c r="C13" s="66" t="s">
        <v>306</v>
      </c>
      <c r="D13" s="66" t="s">
        <v>313</v>
      </c>
      <c r="E13" s="29" t="s">
        <v>314</v>
      </c>
      <c r="F13" s="23" t="s">
        <v>315</v>
      </c>
      <c r="G13" s="29" t="s">
        <v>316</v>
      </c>
      <c r="H13" s="23" t="s">
        <v>317</v>
      </c>
      <c r="I13" s="23" t="s">
        <v>311</v>
      </c>
      <c r="J13" s="29" t="s">
        <v>314</v>
      </c>
    </row>
    <row r="14" ht="25" customHeight="1" spans="1:10">
      <c r="A14" s="155"/>
      <c r="B14" s="156"/>
      <c r="C14" s="66" t="s">
        <v>306</v>
      </c>
      <c r="D14" s="66" t="s">
        <v>318</v>
      </c>
      <c r="E14" s="29" t="s">
        <v>319</v>
      </c>
      <c r="F14" s="23" t="s">
        <v>309</v>
      </c>
      <c r="G14" s="29" t="s">
        <v>339</v>
      </c>
      <c r="H14" s="23" t="s">
        <v>328</v>
      </c>
      <c r="I14" s="23" t="s">
        <v>311</v>
      </c>
      <c r="J14" s="29" t="s">
        <v>340</v>
      </c>
    </row>
    <row r="15" ht="28" customHeight="1" spans="1:10">
      <c r="A15" s="155"/>
      <c r="B15" s="156"/>
      <c r="C15" s="66" t="s">
        <v>323</v>
      </c>
      <c r="D15" s="66" t="s">
        <v>324</v>
      </c>
      <c r="E15" s="29" t="s">
        <v>341</v>
      </c>
      <c r="F15" s="23" t="s">
        <v>309</v>
      </c>
      <c r="G15" s="29" t="s">
        <v>341</v>
      </c>
      <c r="H15" s="23" t="s">
        <v>328</v>
      </c>
      <c r="I15" s="23" t="s">
        <v>311</v>
      </c>
      <c r="J15" s="29" t="s">
        <v>342</v>
      </c>
    </row>
    <row r="16" ht="20.25" customHeight="1" spans="1:10">
      <c r="A16" s="157"/>
      <c r="B16" s="158"/>
      <c r="C16" s="66" t="s">
        <v>330</v>
      </c>
      <c r="D16" s="66" t="s">
        <v>331</v>
      </c>
      <c r="E16" s="29" t="s">
        <v>343</v>
      </c>
      <c r="F16" s="23" t="s">
        <v>326</v>
      </c>
      <c r="G16" s="29" t="s">
        <v>327</v>
      </c>
      <c r="H16" s="23" t="s">
        <v>328</v>
      </c>
      <c r="I16" s="23" t="s">
        <v>311</v>
      </c>
      <c r="J16" s="29" t="s">
        <v>344</v>
      </c>
    </row>
    <row r="17" ht="24" customHeight="1" spans="1:10">
      <c r="A17" s="153" t="s">
        <v>288</v>
      </c>
      <c r="B17" s="154" t="s">
        <v>345</v>
      </c>
      <c r="C17" s="66" t="s">
        <v>306</v>
      </c>
      <c r="D17" s="66" t="s">
        <v>307</v>
      </c>
      <c r="E17" s="66" t="s">
        <v>346</v>
      </c>
      <c r="F17" s="159" t="s">
        <v>333</v>
      </c>
      <c r="G17" s="66" t="s">
        <v>86</v>
      </c>
      <c r="H17" s="159" t="s">
        <v>347</v>
      </c>
      <c r="I17" s="159" t="s">
        <v>311</v>
      </c>
      <c r="J17" s="66" t="s">
        <v>348</v>
      </c>
    </row>
    <row r="18" ht="20.25" customHeight="1" spans="1:10">
      <c r="A18" s="155"/>
      <c r="B18" s="156"/>
      <c r="C18" s="66" t="s">
        <v>306</v>
      </c>
      <c r="D18" s="66" t="s">
        <v>313</v>
      </c>
      <c r="E18" s="66" t="s">
        <v>314</v>
      </c>
      <c r="F18" s="159" t="s">
        <v>315</v>
      </c>
      <c r="G18" s="66" t="s">
        <v>316</v>
      </c>
      <c r="H18" s="159" t="s">
        <v>317</v>
      </c>
      <c r="I18" s="159" t="s">
        <v>311</v>
      </c>
      <c r="J18" s="66" t="s">
        <v>314</v>
      </c>
    </row>
    <row r="19" ht="20.25" customHeight="1" spans="1:10">
      <c r="A19" s="155"/>
      <c r="B19" s="156"/>
      <c r="C19" s="66" t="s">
        <v>306</v>
      </c>
      <c r="D19" s="66" t="s">
        <v>318</v>
      </c>
      <c r="E19" s="66" t="s">
        <v>319</v>
      </c>
      <c r="F19" s="159" t="s">
        <v>315</v>
      </c>
      <c r="G19" s="66" t="s">
        <v>349</v>
      </c>
      <c r="H19" s="159" t="s">
        <v>321</v>
      </c>
      <c r="I19" s="159" t="s">
        <v>311</v>
      </c>
      <c r="J19" s="66" t="s">
        <v>350</v>
      </c>
    </row>
    <row r="20" ht="20.25" customHeight="1" spans="1:10">
      <c r="A20" s="155"/>
      <c r="B20" s="156"/>
      <c r="C20" s="66" t="s">
        <v>323</v>
      </c>
      <c r="D20" s="66" t="s">
        <v>324</v>
      </c>
      <c r="E20" s="66" t="s">
        <v>341</v>
      </c>
      <c r="F20" s="159" t="s">
        <v>333</v>
      </c>
      <c r="G20" s="66" t="s">
        <v>327</v>
      </c>
      <c r="H20" s="159" t="s">
        <v>328</v>
      </c>
      <c r="I20" s="159" t="s">
        <v>311</v>
      </c>
      <c r="J20" s="66" t="s">
        <v>351</v>
      </c>
    </row>
    <row r="21" ht="20.25" customHeight="1" spans="1:10">
      <c r="A21" s="157"/>
      <c r="B21" s="158"/>
      <c r="C21" s="66" t="s">
        <v>330</v>
      </c>
      <c r="D21" s="66" t="s">
        <v>331</v>
      </c>
      <c r="E21" s="66" t="s">
        <v>334</v>
      </c>
      <c r="F21" s="159" t="s">
        <v>333</v>
      </c>
      <c r="G21" s="66" t="s">
        <v>327</v>
      </c>
      <c r="H21" s="159" t="s">
        <v>328</v>
      </c>
      <c r="I21" s="159" t="s">
        <v>311</v>
      </c>
      <c r="J21" s="66" t="s">
        <v>334</v>
      </c>
    </row>
    <row r="22" ht="20.25" customHeight="1" spans="1:10">
      <c r="A22" s="155" t="s">
        <v>241</v>
      </c>
      <c r="B22" s="156" t="s">
        <v>352</v>
      </c>
      <c r="C22" s="66" t="s">
        <v>306</v>
      </c>
      <c r="D22" s="66" t="s">
        <v>307</v>
      </c>
      <c r="E22" s="66" t="s">
        <v>353</v>
      </c>
      <c r="F22" s="159" t="s">
        <v>309</v>
      </c>
      <c r="G22" s="66" t="s">
        <v>354</v>
      </c>
      <c r="H22" s="159" t="s">
        <v>310</v>
      </c>
      <c r="I22" s="159" t="s">
        <v>311</v>
      </c>
      <c r="J22" s="66" t="s">
        <v>355</v>
      </c>
    </row>
    <row r="23" ht="20.25" customHeight="1" spans="1:10">
      <c r="A23" s="155"/>
      <c r="B23" s="156"/>
      <c r="C23" s="66" t="s">
        <v>306</v>
      </c>
      <c r="D23" s="66" t="s">
        <v>313</v>
      </c>
      <c r="E23" s="66" t="s">
        <v>314</v>
      </c>
      <c r="F23" s="159" t="s">
        <v>315</v>
      </c>
      <c r="G23" s="66" t="s">
        <v>316</v>
      </c>
      <c r="H23" s="159" t="s">
        <v>317</v>
      </c>
      <c r="I23" s="159" t="s">
        <v>311</v>
      </c>
      <c r="J23" s="66" t="s">
        <v>356</v>
      </c>
    </row>
    <row r="24" ht="20.25" customHeight="1" spans="1:10">
      <c r="A24" s="155"/>
      <c r="B24" s="156"/>
      <c r="C24" s="66" t="s">
        <v>306</v>
      </c>
      <c r="D24" s="66" t="s">
        <v>318</v>
      </c>
      <c r="E24" s="66" t="s">
        <v>319</v>
      </c>
      <c r="F24" s="159" t="s">
        <v>309</v>
      </c>
      <c r="G24" s="66" t="s">
        <v>357</v>
      </c>
      <c r="H24" s="159" t="s">
        <v>321</v>
      </c>
      <c r="I24" s="159" t="s">
        <v>311</v>
      </c>
      <c r="J24" s="66" t="s">
        <v>358</v>
      </c>
    </row>
    <row r="25" ht="20.25" customHeight="1" spans="1:10">
      <c r="A25" s="155"/>
      <c r="B25" s="156"/>
      <c r="C25" s="66" t="s">
        <v>323</v>
      </c>
      <c r="D25" s="66" t="s">
        <v>324</v>
      </c>
      <c r="E25" s="66" t="s">
        <v>359</v>
      </c>
      <c r="F25" s="159" t="s">
        <v>309</v>
      </c>
      <c r="G25" s="66" t="s">
        <v>360</v>
      </c>
      <c r="H25" s="159" t="s">
        <v>328</v>
      </c>
      <c r="I25" s="159" t="s">
        <v>311</v>
      </c>
      <c r="J25" s="66" t="s">
        <v>359</v>
      </c>
    </row>
    <row r="26" ht="20.25" customHeight="1" spans="1:10">
      <c r="A26" s="157"/>
      <c r="B26" s="158"/>
      <c r="C26" s="66" t="s">
        <v>330</v>
      </c>
      <c r="D26" s="66" t="s">
        <v>331</v>
      </c>
      <c r="E26" s="66" t="s">
        <v>361</v>
      </c>
      <c r="F26" s="159" t="s">
        <v>333</v>
      </c>
      <c r="G26" s="66" t="s">
        <v>362</v>
      </c>
      <c r="H26" s="159" t="s">
        <v>328</v>
      </c>
      <c r="I26" s="159" t="s">
        <v>311</v>
      </c>
      <c r="J26" s="66" t="s">
        <v>361</v>
      </c>
    </row>
    <row r="27" ht="20.25" customHeight="1" spans="1:10">
      <c r="A27" s="155" t="s">
        <v>255</v>
      </c>
      <c r="B27" s="156" t="s">
        <v>335</v>
      </c>
      <c r="C27" s="66" t="s">
        <v>306</v>
      </c>
      <c r="D27" s="66" t="s">
        <v>307</v>
      </c>
      <c r="E27" s="66" t="s">
        <v>363</v>
      </c>
      <c r="F27" s="159" t="s">
        <v>309</v>
      </c>
      <c r="G27" s="66" t="s">
        <v>364</v>
      </c>
      <c r="H27" s="159" t="s">
        <v>347</v>
      </c>
      <c r="I27" s="159" t="s">
        <v>311</v>
      </c>
      <c r="J27" s="66" t="s">
        <v>365</v>
      </c>
    </row>
    <row r="28" ht="20.25" customHeight="1" spans="1:10">
      <c r="A28" s="155"/>
      <c r="B28" s="156"/>
      <c r="C28" s="66" t="s">
        <v>306</v>
      </c>
      <c r="D28" s="66" t="s">
        <v>313</v>
      </c>
      <c r="E28" s="66" t="s">
        <v>314</v>
      </c>
      <c r="F28" s="159" t="s">
        <v>315</v>
      </c>
      <c r="G28" s="66" t="s">
        <v>316</v>
      </c>
      <c r="H28" s="159" t="s">
        <v>317</v>
      </c>
      <c r="I28" s="159" t="s">
        <v>311</v>
      </c>
      <c r="J28" s="66" t="s">
        <v>314</v>
      </c>
    </row>
    <row r="29" ht="20.25" customHeight="1" spans="1:10">
      <c r="A29" s="155"/>
      <c r="B29" s="156"/>
      <c r="C29" s="66" t="s">
        <v>306</v>
      </c>
      <c r="D29" s="66" t="s">
        <v>318</v>
      </c>
      <c r="E29" s="66" t="s">
        <v>319</v>
      </c>
      <c r="F29" s="159" t="s">
        <v>309</v>
      </c>
      <c r="G29" s="66" t="s">
        <v>366</v>
      </c>
      <c r="H29" s="159" t="s">
        <v>321</v>
      </c>
      <c r="I29" s="159" t="s">
        <v>311</v>
      </c>
      <c r="J29" s="66" t="s">
        <v>367</v>
      </c>
    </row>
    <row r="30" ht="20.25" customHeight="1" spans="1:10">
      <c r="A30" s="155"/>
      <c r="B30" s="156"/>
      <c r="C30" s="66" t="s">
        <v>323</v>
      </c>
      <c r="D30" s="66" t="s">
        <v>324</v>
      </c>
      <c r="E30" s="66" t="s">
        <v>368</v>
      </c>
      <c r="F30" s="159" t="s">
        <v>333</v>
      </c>
      <c r="G30" s="66" t="s">
        <v>327</v>
      </c>
      <c r="H30" s="159" t="s">
        <v>328</v>
      </c>
      <c r="I30" s="159" t="s">
        <v>311</v>
      </c>
      <c r="J30" s="66" t="s">
        <v>368</v>
      </c>
    </row>
    <row r="31" ht="20.25" customHeight="1" spans="1:10">
      <c r="A31" s="157"/>
      <c r="B31" s="158"/>
      <c r="C31" s="66" t="s">
        <v>330</v>
      </c>
      <c r="D31" s="66" t="s">
        <v>331</v>
      </c>
      <c r="E31" s="66" t="s">
        <v>369</v>
      </c>
      <c r="F31" s="159" t="s">
        <v>333</v>
      </c>
      <c r="G31" s="66" t="s">
        <v>327</v>
      </c>
      <c r="H31" s="159" t="s">
        <v>328</v>
      </c>
      <c r="I31" s="159" t="s">
        <v>311</v>
      </c>
      <c r="J31" s="66" t="s">
        <v>369</v>
      </c>
    </row>
    <row r="32" ht="20.25" customHeight="1" spans="1:10">
      <c r="A32" s="155" t="s">
        <v>259</v>
      </c>
      <c r="B32" s="156" t="s">
        <v>335</v>
      </c>
      <c r="C32" s="66" t="s">
        <v>306</v>
      </c>
      <c r="D32" s="66" t="s">
        <v>307</v>
      </c>
      <c r="E32" s="66" t="s">
        <v>370</v>
      </c>
      <c r="F32" s="159" t="s">
        <v>309</v>
      </c>
      <c r="G32" s="66" t="s">
        <v>371</v>
      </c>
      <c r="H32" s="159" t="s">
        <v>310</v>
      </c>
      <c r="I32" s="159" t="s">
        <v>311</v>
      </c>
      <c r="J32" s="66" t="s">
        <v>372</v>
      </c>
    </row>
    <row r="33" ht="20.25" customHeight="1" spans="1:10">
      <c r="A33" s="155"/>
      <c r="B33" s="156"/>
      <c r="C33" s="66" t="s">
        <v>306</v>
      </c>
      <c r="D33" s="66" t="s">
        <v>313</v>
      </c>
      <c r="E33" s="66" t="s">
        <v>314</v>
      </c>
      <c r="F33" s="159" t="s">
        <v>315</v>
      </c>
      <c r="G33" s="66" t="s">
        <v>316</v>
      </c>
      <c r="H33" s="159" t="s">
        <v>317</v>
      </c>
      <c r="I33" s="159" t="s">
        <v>311</v>
      </c>
      <c r="J33" s="66" t="s">
        <v>314</v>
      </c>
    </row>
    <row r="34" ht="20.25" customHeight="1" spans="1:10">
      <c r="A34" s="155"/>
      <c r="B34" s="156"/>
      <c r="C34" s="66" t="s">
        <v>306</v>
      </c>
      <c r="D34" s="66" t="s">
        <v>318</v>
      </c>
      <c r="E34" s="66" t="s">
        <v>319</v>
      </c>
      <c r="F34" s="159" t="s">
        <v>309</v>
      </c>
      <c r="G34" s="66" t="s">
        <v>373</v>
      </c>
      <c r="H34" s="159" t="s">
        <v>321</v>
      </c>
      <c r="I34" s="159" t="s">
        <v>311</v>
      </c>
      <c r="J34" s="66" t="s">
        <v>374</v>
      </c>
    </row>
    <row r="35" ht="20.25" customHeight="1" spans="1:10">
      <c r="A35" s="155"/>
      <c r="B35" s="156"/>
      <c r="C35" s="66" t="s">
        <v>323</v>
      </c>
      <c r="D35" s="66" t="s">
        <v>324</v>
      </c>
      <c r="E35" s="66" t="s">
        <v>368</v>
      </c>
      <c r="F35" s="159" t="s">
        <v>333</v>
      </c>
      <c r="G35" s="66" t="s">
        <v>327</v>
      </c>
      <c r="H35" s="159" t="s">
        <v>328</v>
      </c>
      <c r="I35" s="159" t="s">
        <v>311</v>
      </c>
      <c r="J35" s="66" t="s">
        <v>368</v>
      </c>
    </row>
    <row r="36" ht="20.25" customHeight="1" spans="1:10">
      <c r="A36" s="157"/>
      <c r="B36" s="158"/>
      <c r="C36" s="66" t="s">
        <v>330</v>
      </c>
      <c r="D36" s="66" t="s">
        <v>331</v>
      </c>
      <c r="E36" s="66" t="s">
        <v>361</v>
      </c>
      <c r="F36" s="159" t="s">
        <v>333</v>
      </c>
      <c r="G36" s="66" t="s">
        <v>327</v>
      </c>
      <c r="H36" s="159" t="s">
        <v>328</v>
      </c>
      <c r="I36" s="159" t="s">
        <v>311</v>
      </c>
      <c r="J36" s="66" t="s">
        <v>375</v>
      </c>
    </row>
    <row r="37" ht="20.25" customHeight="1" spans="1:10">
      <c r="A37" s="155" t="s">
        <v>279</v>
      </c>
      <c r="B37" s="156" t="s">
        <v>335</v>
      </c>
      <c r="C37" s="66" t="s">
        <v>306</v>
      </c>
      <c r="D37" s="66" t="s">
        <v>307</v>
      </c>
      <c r="E37" s="66" t="s">
        <v>372</v>
      </c>
      <c r="F37" s="159" t="s">
        <v>309</v>
      </c>
      <c r="G37" s="66" t="s">
        <v>371</v>
      </c>
      <c r="H37" s="159" t="s">
        <v>310</v>
      </c>
      <c r="I37" s="159" t="s">
        <v>311</v>
      </c>
      <c r="J37" s="66" t="s">
        <v>372</v>
      </c>
    </row>
    <row r="38" ht="20.25" customHeight="1" spans="1:10">
      <c r="A38" s="155"/>
      <c r="B38" s="156"/>
      <c r="C38" s="66" t="s">
        <v>306</v>
      </c>
      <c r="D38" s="66" t="s">
        <v>313</v>
      </c>
      <c r="E38" s="66" t="s">
        <v>314</v>
      </c>
      <c r="F38" s="159" t="s">
        <v>315</v>
      </c>
      <c r="G38" s="66" t="s">
        <v>316</v>
      </c>
      <c r="H38" s="159" t="s">
        <v>317</v>
      </c>
      <c r="I38" s="159" t="s">
        <v>311</v>
      </c>
      <c r="J38" s="66" t="s">
        <v>314</v>
      </c>
    </row>
    <row r="39" ht="20.25" customHeight="1" spans="1:10">
      <c r="A39" s="155"/>
      <c r="B39" s="156"/>
      <c r="C39" s="66" t="s">
        <v>306</v>
      </c>
      <c r="D39" s="66" t="s">
        <v>318</v>
      </c>
      <c r="E39" s="66" t="s">
        <v>319</v>
      </c>
      <c r="F39" s="159" t="s">
        <v>309</v>
      </c>
      <c r="G39" s="66" t="s">
        <v>376</v>
      </c>
      <c r="H39" s="159" t="s">
        <v>328</v>
      </c>
      <c r="I39" s="159" t="s">
        <v>311</v>
      </c>
      <c r="J39" s="66" t="s">
        <v>377</v>
      </c>
    </row>
    <row r="40" ht="20.25" customHeight="1" spans="1:10">
      <c r="A40" s="155"/>
      <c r="B40" s="156"/>
      <c r="C40" s="66" t="s">
        <v>323</v>
      </c>
      <c r="D40" s="66" t="s">
        <v>324</v>
      </c>
      <c r="E40" s="66" t="s">
        <v>368</v>
      </c>
      <c r="F40" s="159" t="s">
        <v>333</v>
      </c>
      <c r="G40" s="66" t="s">
        <v>327</v>
      </c>
      <c r="H40" s="159" t="s">
        <v>328</v>
      </c>
      <c r="I40" s="159" t="s">
        <v>311</v>
      </c>
      <c r="J40" s="66" t="s">
        <v>368</v>
      </c>
    </row>
    <row r="41" ht="20.25" customHeight="1" spans="1:10">
      <c r="A41" s="157"/>
      <c r="B41" s="158"/>
      <c r="C41" s="66" t="s">
        <v>330</v>
      </c>
      <c r="D41" s="66" t="s">
        <v>331</v>
      </c>
      <c r="E41" s="66" t="s">
        <v>378</v>
      </c>
      <c r="F41" s="159" t="s">
        <v>333</v>
      </c>
      <c r="G41" s="66" t="s">
        <v>327</v>
      </c>
      <c r="H41" s="159" t="s">
        <v>328</v>
      </c>
      <c r="I41" s="159" t="s">
        <v>311</v>
      </c>
      <c r="J41" s="66" t="s">
        <v>378</v>
      </c>
    </row>
    <row r="42" ht="30" customHeight="1" spans="1:10">
      <c r="A42" s="155" t="s">
        <v>230</v>
      </c>
      <c r="B42" s="156" t="s">
        <v>379</v>
      </c>
      <c r="C42" s="66" t="s">
        <v>306</v>
      </c>
      <c r="D42" s="66" t="s">
        <v>307</v>
      </c>
      <c r="E42" s="66" t="s">
        <v>380</v>
      </c>
      <c r="F42" s="159" t="s">
        <v>309</v>
      </c>
      <c r="G42" s="66" t="s">
        <v>381</v>
      </c>
      <c r="H42" s="159" t="s">
        <v>382</v>
      </c>
      <c r="I42" s="159" t="s">
        <v>311</v>
      </c>
      <c r="J42" s="66" t="s">
        <v>383</v>
      </c>
    </row>
    <row r="43" ht="20.25" customHeight="1" spans="1:10">
      <c r="A43" s="155"/>
      <c r="B43" s="156"/>
      <c r="C43" s="66" t="s">
        <v>306</v>
      </c>
      <c r="D43" s="66" t="s">
        <v>384</v>
      </c>
      <c r="E43" s="66" t="s">
        <v>385</v>
      </c>
      <c r="F43" s="159" t="s">
        <v>309</v>
      </c>
      <c r="G43" s="66" t="s">
        <v>386</v>
      </c>
      <c r="H43" s="159" t="s">
        <v>328</v>
      </c>
      <c r="I43" s="159" t="s">
        <v>311</v>
      </c>
      <c r="J43" s="66" t="s">
        <v>387</v>
      </c>
    </row>
    <row r="44" ht="20.25" customHeight="1" spans="1:10">
      <c r="A44" s="155"/>
      <c r="B44" s="156"/>
      <c r="C44" s="66" t="s">
        <v>306</v>
      </c>
      <c r="D44" s="66" t="s">
        <v>313</v>
      </c>
      <c r="E44" s="66" t="s">
        <v>314</v>
      </c>
      <c r="F44" s="159" t="s">
        <v>315</v>
      </c>
      <c r="G44" s="66" t="s">
        <v>316</v>
      </c>
      <c r="H44" s="159" t="s">
        <v>317</v>
      </c>
      <c r="I44" s="159" t="s">
        <v>311</v>
      </c>
      <c r="J44" s="66" t="s">
        <v>388</v>
      </c>
    </row>
    <row r="45" ht="27" customHeight="1" spans="1:10">
      <c r="A45" s="155"/>
      <c r="B45" s="156"/>
      <c r="C45" s="66" t="s">
        <v>306</v>
      </c>
      <c r="D45" s="66" t="s">
        <v>318</v>
      </c>
      <c r="E45" s="66" t="s">
        <v>319</v>
      </c>
      <c r="F45" s="159" t="s">
        <v>309</v>
      </c>
      <c r="G45" s="66" t="s">
        <v>389</v>
      </c>
      <c r="H45" s="159" t="s">
        <v>321</v>
      </c>
      <c r="I45" s="159" t="s">
        <v>311</v>
      </c>
      <c r="J45" s="66" t="s">
        <v>390</v>
      </c>
    </row>
    <row r="46" ht="84" customHeight="1" spans="1:10">
      <c r="A46" s="155"/>
      <c r="B46" s="156"/>
      <c r="C46" s="66" t="s">
        <v>323</v>
      </c>
      <c r="D46" s="66" t="s">
        <v>324</v>
      </c>
      <c r="E46" s="66" t="s">
        <v>391</v>
      </c>
      <c r="F46" s="159" t="s">
        <v>333</v>
      </c>
      <c r="G46" s="66" t="s">
        <v>327</v>
      </c>
      <c r="H46" s="159" t="s">
        <v>328</v>
      </c>
      <c r="I46" s="159" t="s">
        <v>311</v>
      </c>
      <c r="J46" s="66" t="s">
        <v>391</v>
      </c>
    </row>
    <row r="47" ht="27" customHeight="1" spans="1:10">
      <c r="A47" s="157"/>
      <c r="B47" s="158"/>
      <c r="C47" s="66" t="s">
        <v>330</v>
      </c>
      <c r="D47" s="66" t="s">
        <v>331</v>
      </c>
      <c r="E47" s="66" t="s">
        <v>392</v>
      </c>
      <c r="F47" s="159" t="s">
        <v>333</v>
      </c>
      <c r="G47" s="66" t="s">
        <v>327</v>
      </c>
      <c r="H47" s="159" t="s">
        <v>328</v>
      </c>
      <c r="I47" s="159" t="s">
        <v>311</v>
      </c>
      <c r="J47" s="66" t="s">
        <v>393</v>
      </c>
    </row>
    <row r="48" ht="20.25" customHeight="1" spans="1:10">
      <c r="A48" s="155" t="s">
        <v>250</v>
      </c>
      <c r="B48" s="156" t="s">
        <v>335</v>
      </c>
      <c r="C48" s="66" t="s">
        <v>306</v>
      </c>
      <c r="D48" s="66" t="s">
        <v>307</v>
      </c>
      <c r="E48" s="66" t="s">
        <v>394</v>
      </c>
      <c r="F48" s="159" t="s">
        <v>309</v>
      </c>
      <c r="G48" s="66" t="s">
        <v>395</v>
      </c>
      <c r="H48" s="159" t="s">
        <v>310</v>
      </c>
      <c r="I48" s="159" t="s">
        <v>311</v>
      </c>
      <c r="J48" s="66" t="s">
        <v>396</v>
      </c>
    </row>
    <row r="49" ht="20.25" customHeight="1" spans="1:10">
      <c r="A49" s="155"/>
      <c r="B49" s="156"/>
      <c r="C49" s="66" t="s">
        <v>306</v>
      </c>
      <c r="D49" s="66" t="s">
        <v>313</v>
      </c>
      <c r="E49" s="66" t="s">
        <v>314</v>
      </c>
      <c r="F49" s="159" t="s">
        <v>315</v>
      </c>
      <c r="G49" s="66" t="s">
        <v>316</v>
      </c>
      <c r="H49" s="159" t="s">
        <v>317</v>
      </c>
      <c r="I49" s="159" t="s">
        <v>311</v>
      </c>
      <c r="J49" s="66" t="s">
        <v>356</v>
      </c>
    </row>
    <row r="50" ht="20.25" customHeight="1" spans="1:10">
      <c r="A50" s="155"/>
      <c r="B50" s="156"/>
      <c r="C50" s="66" t="s">
        <v>306</v>
      </c>
      <c r="D50" s="66" t="s">
        <v>318</v>
      </c>
      <c r="E50" s="66" t="s">
        <v>319</v>
      </c>
      <c r="F50" s="159" t="s">
        <v>309</v>
      </c>
      <c r="G50" s="66" t="s">
        <v>397</v>
      </c>
      <c r="H50" s="159" t="s">
        <v>321</v>
      </c>
      <c r="I50" s="159" t="s">
        <v>311</v>
      </c>
      <c r="J50" s="66" t="s">
        <v>398</v>
      </c>
    </row>
    <row r="51" ht="20.25" customHeight="1" spans="1:10">
      <c r="A51" s="155"/>
      <c r="B51" s="156"/>
      <c r="C51" s="66" t="s">
        <v>323</v>
      </c>
      <c r="D51" s="66" t="s">
        <v>324</v>
      </c>
      <c r="E51" s="66" t="s">
        <v>368</v>
      </c>
      <c r="F51" s="159" t="s">
        <v>333</v>
      </c>
      <c r="G51" s="66" t="s">
        <v>327</v>
      </c>
      <c r="H51" s="159" t="s">
        <v>328</v>
      </c>
      <c r="I51" s="159" t="s">
        <v>311</v>
      </c>
      <c r="J51" s="66" t="s">
        <v>368</v>
      </c>
    </row>
    <row r="52" ht="20.25" customHeight="1" spans="1:10">
      <c r="A52" s="157"/>
      <c r="B52" s="158"/>
      <c r="C52" s="66" t="s">
        <v>330</v>
      </c>
      <c r="D52" s="66" t="s">
        <v>331</v>
      </c>
      <c r="E52" s="66" t="s">
        <v>399</v>
      </c>
      <c r="F52" s="159" t="s">
        <v>333</v>
      </c>
      <c r="G52" s="66" t="s">
        <v>327</v>
      </c>
      <c r="H52" s="159" t="s">
        <v>328</v>
      </c>
      <c r="I52" s="159" t="s">
        <v>311</v>
      </c>
      <c r="J52" s="66" t="s">
        <v>400</v>
      </c>
    </row>
    <row r="53" ht="27" customHeight="1" spans="1:10">
      <c r="A53" s="155" t="s">
        <v>237</v>
      </c>
      <c r="B53" s="156" t="s">
        <v>401</v>
      </c>
      <c r="C53" s="66" t="s">
        <v>306</v>
      </c>
      <c r="D53" s="66" t="s">
        <v>307</v>
      </c>
      <c r="E53" s="66" t="s">
        <v>402</v>
      </c>
      <c r="F53" s="159" t="s">
        <v>309</v>
      </c>
      <c r="G53" s="66" t="s">
        <v>371</v>
      </c>
      <c r="H53" s="159" t="s">
        <v>310</v>
      </c>
      <c r="I53" s="159" t="s">
        <v>311</v>
      </c>
      <c r="J53" s="66" t="s">
        <v>403</v>
      </c>
    </row>
    <row r="54" ht="20.25" customHeight="1" spans="1:10">
      <c r="A54" s="155"/>
      <c r="B54" s="156"/>
      <c r="C54" s="66" t="s">
        <v>306</v>
      </c>
      <c r="D54" s="66" t="s">
        <v>307</v>
      </c>
      <c r="E54" s="66" t="s">
        <v>404</v>
      </c>
      <c r="F54" s="159" t="s">
        <v>333</v>
      </c>
      <c r="G54" s="66" t="s">
        <v>85</v>
      </c>
      <c r="H54" s="159" t="s">
        <v>405</v>
      </c>
      <c r="I54" s="159" t="s">
        <v>311</v>
      </c>
      <c r="J54" s="66" t="s">
        <v>406</v>
      </c>
    </row>
    <row r="55" ht="20.25" customHeight="1" spans="1:10">
      <c r="A55" s="155"/>
      <c r="B55" s="156"/>
      <c r="C55" s="66" t="s">
        <v>306</v>
      </c>
      <c r="D55" s="66" t="s">
        <v>384</v>
      </c>
      <c r="E55" s="66" t="s">
        <v>407</v>
      </c>
      <c r="F55" s="159" t="s">
        <v>333</v>
      </c>
      <c r="G55" s="66" t="s">
        <v>327</v>
      </c>
      <c r="H55" s="159" t="s">
        <v>328</v>
      </c>
      <c r="I55" s="159" t="s">
        <v>311</v>
      </c>
      <c r="J55" s="66" t="s">
        <v>408</v>
      </c>
    </row>
    <row r="56" ht="31" customHeight="1" spans="1:10">
      <c r="A56" s="155"/>
      <c r="B56" s="156"/>
      <c r="C56" s="66" t="s">
        <v>306</v>
      </c>
      <c r="D56" s="66" t="s">
        <v>313</v>
      </c>
      <c r="E56" s="66" t="s">
        <v>314</v>
      </c>
      <c r="F56" s="159" t="s">
        <v>315</v>
      </c>
      <c r="G56" s="66" t="s">
        <v>316</v>
      </c>
      <c r="H56" s="159" t="s">
        <v>317</v>
      </c>
      <c r="I56" s="159" t="s">
        <v>311</v>
      </c>
      <c r="J56" s="66" t="s">
        <v>409</v>
      </c>
    </row>
    <row r="57" ht="37" customHeight="1" spans="1:10">
      <c r="A57" s="155"/>
      <c r="B57" s="156"/>
      <c r="C57" s="66" t="s">
        <v>306</v>
      </c>
      <c r="D57" s="66" t="s">
        <v>318</v>
      </c>
      <c r="E57" s="66" t="s">
        <v>319</v>
      </c>
      <c r="F57" s="159" t="s">
        <v>309</v>
      </c>
      <c r="G57" s="66" t="s">
        <v>410</v>
      </c>
      <c r="H57" s="159" t="s">
        <v>321</v>
      </c>
      <c r="I57" s="159" t="s">
        <v>311</v>
      </c>
      <c r="J57" s="66" t="s">
        <v>411</v>
      </c>
    </row>
    <row r="58" ht="40" customHeight="1" spans="1:10">
      <c r="A58" s="155"/>
      <c r="B58" s="156"/>
      <c r="C58" s="66" t="s">
        <v>323</v>
      </c>
      <c r="D58" s="66" t="s">
        <v>324</v>
      </c>
      <c r="E58" s="66" t="s">
        <v>412</v>
      </c>
      <c r="F58" s="159" t="s">
        <v>309</v>
      </c>
      <c r="G58" s="66" t="s">
        <v>413</v>
      </c>
      <c r="H58" s="159" t="s">
        <v>328</v>
      </c>
      <c r="I58" s="159" t="s">
        <v>311</v>
      </c>
      <c r="J58" s="66" t="s">
        <v>412</v>
      </c>
    </row>
    <row r="59" ht="37" customHeight="1" spans="1:10">
      <c r="A59" s="155"/>
      <c r="B59" s="156"/>
      <c r="C59" s="66" t="s">
        <v>323</v>
      </c>
      <c r="D59" s="66" t="s">
        <v>324</v>
      </c>
      <c r="E59" s="66" t="s">
        <v>412</v>
      </c>
      <c r="F59" s="159" t="s">
        <v>309</v>
      </c>
      <c r="G59" s="66" t="s">
        <v>413</v>
      </c>
      <c r="H59" s="159" t="s">
        <v>328</v>
      </c>
      <c r="I59" s="159" t="s">
        <v>311</v>
      </c>
      <c r="J59" s="66" t="s">
        <v>412</v>
      </c>
    </row>
    <row r="60" ht="43" customHeight="1" spans="1:10">
      <c r="A60" s="157"/>
      <c r="B60" s="158"/>
      <c r="C60" s="66" t="s">
        <v>306</v>
      </c>
      <c r="D60" s="66" t="s">
        <v>307</v>
      </c>
      <c r="E60" s="66" t="s">
        <v>414</v>
      </c>
      <c r="F60" s="159" t="s">
        <v>333</v>
      </c>
      <c r="G60" s="66" t="s">
        <v>86</v>
      </c>
      <c r="H60" s="159" t="s">
        <v>415</v>
      </c>
      <c r="I60" s="159" t="s">
        <v>311</v>
      </c>
      <c r="J60" s="66" t="s">
        <v>416</v>
      </c>
    </row>
    <row r="61" ht="36" customHeight="1" spans="1:10">
      <c r="A61" s="155" t="s">
        <v>281</v>
      </c>
      <c r="B61" s="160" t="s">
        <v>417</v>
      </c>
      <c r="C61" s="66" t="s">
        <v>306</v>
      </c>
      <c r="D61" s="66" t="s">
        <v>307</v>
      </c>
      <c r="E61" s="66" t="s">
        <v>414</v>
      </c>
      <c r="F61" s="159" t="s">
        <v>333</v>
      </c>
      <c r="G61" s="66" t="s">
        <v>86</v>
      </c>
      <c r="H61" s="159" t="s">
        <v>415</v>
      </c>
      <c r="I61" s="159" t="s">
        <v>311</v>
      </c>
      <c r="J61" s="66" t="s">
        <v>416</v>
      </c>
    </row>
    <row r="62" ht="20.25" customHeight="1" spans="1:10">
      <c r="A62" s="155"/>
      <c r="B62" s="160"/>
      <c r="C62" s="66" t="s">
        <v>306</v>
      </c>
      <c r="D62" s="66" t="s">
        <v>384</v>
      </c>
      <c r="E62" s="66" t="s">
        <v>418</v>
      </c>
      <c r="F62" s="159" t="s">
        <v>309</v>
      </c>
      <c r="G62" s="66" t="s">
        <v>386</v>
      </c>
      <c r="H62" s="159" t="s">
        <v>328</v>
      </c>
      <c r="I62" s="159" t="s">
        <v>311</v>
      </c>
      <c r="J62" s="66" t="s">
        <v>419</v>
      </c>
    </row>
    <row r="63" ht="20.25" customHeight="1" spans="1:10">
      <c r="A63" s="155"/>
      <c r="B63" s="160"/>
      <c r="C63" s="66" t="s">
        <v>306</v>
      </c>
      <c r="D63" s="66" t="s">
        <v>313</v>
      </c>
      <c r="E63" s="66" t="s">
        <v>314</v>
      </c>
      <c r="F63" s="159" t="s">
        <v>315</v>
      </c>
      <c r="G63" s="66" t="s">
        <v>420</v>
      </c>
      <c r="H63" s="159" t="s">
        <v>317</v>
      </c>
      <c r="I63" s="159" t="s">
        <v>311</v>
      </c>
      <c r="J63" s="66" t="s">
        <v>421</v>
      </c>
    </row>
    <row r="64" ht="28" customHeight="1" spans="1:10">
      <c r="A64" s="155"/>
      <c r="B64" s="160"/>
      <c r="C64" s="66" t="s">
        <v>306</v>
      </c>
      <c r="D64" s="66" t="s">
        <v>318</v>
      </c>
      <c r="E64" s="66" t="s">
        <v>319</v>
      </c>
      <c r="F64" s="159" t="s">
        <v>309</v>
      </c>
      <c r="G64" s="66" t="s">
        <v>422</v>
      </c>
      <c r="H64" s="159" t="s">
        <v>321</v>
      </c>
      <c r="I64" s="159" t="s">
        <v>311</v>
      </c>
      <c r="J64" s="66" t="s">
        <v>423</v>
      </c>
    </row>
    <row r="65" ht="20.25" customHeight="1" spans="1:10">
      <c r="A65" s="155"/>
      <c r="B65" s="160"/>
      <c r="C65" s="66" t="s">
        <v>323</v>
      </c>
      <c r="D65" s="66" t="s">
        <v>324</v>
      </c>
      <c r="E65" s="66" t="s">
        <v>424</v>
      </c>
      <c r="F65" s="159" t="s">
        <v>333</v>
      </c>
      <c r="G65" s="66" t="s">
        <v>425</v>
      </c>
      <c r="H65" s="159" t="s">
        <v>328</v>
      </c>
      <c r="I65" s="159" t="s">
        <v>311</v>
      </c>
      <c r="J65" s="66" t="s">
        <v>426</v>
      </c>
    </row>
    <row r="66" ht="20.25" customHeight="1" spans="1:10">
      <c r="A66" s="157"/>
      <c r="B66" s="161"/>
      <c r="C66" s="66" t="s">
        <v>330</v>
      </c>
      <c r="D66" s="66" t="s">
        <v>331</v>
      </c>
      <c r="E66" s="66" t="s">
        <v>369</v>
      </c>
      <c r="F66" s="159" t="s">
        <v>333</v>
      </c>
      <c r="G66" s="66" t="s">
        <v>327</v>
      </c>
      <c r="H66" s="159" t="s">
        <v>328</v>
      </c>
      <c r="I66" s="159" t="s">
        <v>311</v>
      </c>
      <c r="J66" s="66" t="s">
        <v>369</v>
      </c>
    </row>
    <row r="67" ht="20.25" customHeight="1" spans="1:10">
      <c r="A67" s="155" t="s">
        <v>290</v>
      </c>
      <c r="B67" s="156" t="s">
        <v>427</v>
      </c>
      <c r="C67" s="66" t="s">
        <v>306</v>
      </c>
      <c r="D67" s="66" t="s">
        <v>307</v>
      </c>
      <c r="E67" s="66" t="s">
        <v>372</v>
      </c>
      <c r="F67" s="159" t="s">
        <v>309</v>
      </c>
      <c r="G67" s="66" t="s">
        <v>371</v>
      </c>
      <c r="H67" s="159" t="s">
        <v>310</v>
      </c>
      <c r="I67" s="159" t="s">
        <v>311</v>
      </c>
      <c r="J67" s="66" t="s">
        <v>372</v>
      </c>
    </row>
    <row r="68" ht="20.25" customHeight="1" spans="1:10">
      <c r="A68" s="155"/>
      <c r="B68" s="156"/>
      <c r="C68" s="66" t="s">
        <v>306</v>
      </c>
      <c r="D68" s="66" t="s">
        <v>313</v>
      </c>
      <c r="E68" s="66" t="s">
        <v>314</v>
      </c>
      <c r="F68" s="159" t="s">
        <v>315</v>
      </c>
      <c r="G68" s="66" t="s">
        <v>316</v>
      </c>
      <c r="H68" s="159" t="s">
        <v>317</v>
      </c>
      <c r="I68" s="159" t="s">
        <v>311</v>
      </c>
      <c r="J68" s="66" t="s">
        <v>428</v>
      </c>
    </row>
    <row r="69" ht="20.25" customHeight="1" spans="1:10">
      <c r="A69" s="155"/>
      <c r="B69" s="156"/>
      <c r="C69" s="66" t="s">
        <v>306</v>
      </c>
      <c r="D69" s="66" t="s">
        <v>318</v>
      </c>
      <c r="E69" s="66" t="s">
        <v>319</v>
      </c>
      <c r="F69" s="159" t="s">
        <v>309</v>
      </c>
      <c r="G69" s="66" t="s">
        <v>429</v>
      </c>
      <c r="H69" s="159" t="s">
        <v>321</v>
      </c>
      <c r="I69" s="159" t="s">
        <v>311</v>
      </c>
      <c r="J69" s="66" t="s">
        <v>430</v>
      </c>
    </row>
    <row r="70" ht="20.25" customHeight="1" spans="1:10">
      <c r="A70" s="155"/>
      <c r="B70" s="156"/>
      <c r="C70" s="66" t="s">
        <v>323</v>
      </c>
      <c r="D70" s="66" t="s">
        <v>324</v>
      </c>
      <c r="E70" s="66" t="s">
        <v>368</v>
      </c>
      <c r="F70" s="159" t="s">
        <v>326</v>
      </c>
      <c r="G70" s="66" t="s">
        <v>327</v>
      </c>
      <c r="H70" s="159" t="s">
        <v>328</v>
      </c>
      <c r="I70" s="159" t="s">
        <v>311</v>
      </c>
      <c r="J70" s="66" t="s">
        <v>368</v>
      </c>
    </row>
    <row r="71" ht="20.25" customHeight="1" spans="1:10">
      <c r="A71" s="157"/>
      <c r="B71" s="158"/>
      <c r="C71" s="66" t="s">
        <v>330</v>
      </c>
      <c r="D71" s="66" t="s">
        <v>331</v>
      </c>
      <c r="E71" s="66" t="s">
        <v>334</v>
      </c>
      <c r="F71" s="159" t="s">
        <v>333</v>
      </c>
      <c r="G71" s="66" t="s">
        <v>327</v>
      </c>
      <c r="H71" s="159" t="s">
        <v>328</v>
      </c>
      <c r="I71" s="159" t="s">
        <v>311</v>
      </c>
      <c r="J71" s="66" t="s">
        <v>334</v>
      </c>
    </row>
    <row r="72" ht="20.25" customHeight="1" spans="1:10">
      <c r="A72" s="155" t="s">
        <v>217</v>
      </c>
      <c r="B72" s="156" t="s">
        <v>431</v>
      </c>
      <c r="C72" s="66" t="s">
        <v>306</v>
      </c>
      <c r="D72" s="66" t="s">
        <v>307</v>
      </c>
      <c r="E72" s="66" t="s">
        <v>432</v>
      </c>
      <c r="F72" s="159" t="s">
        <v>309</v>
      </c>
      <c r="G72" s="66" t="s">
        <v>371</v>
      </c>
      <c r="H72" s="159" t="s">
        <v>310</v>
      </c>
      <c r="I72" s="159" t="s">
        <v>311</v>
      </c>
      <c r="J72" s="66" t="s">
        <v>433</v>
      </c>
    </row>
    <row r="73" ht="20.25" customHeight="1" spans="1:10">
      <c r="A73" s="155"/>
      <c r="B73" s="156"/>
      <c r="C73" s="66" t="s">
        <v>306</v>
      </c>
      <c r="D73" s="66" t="s">
        <v>384</v>
      </c>
      <c r="E73" s="66" t="s">
        <v>434</v>
      </c>
      <c r="F73" s="159" t="s">
        <v>309</v>
      </c>
      <c r="G73" s="66" t="s">
        <v>386</v>
      </c>
      <c r="H73" s="159" t="s">
        <v>328</v>
      </c>
      <c r="I73" s="159" t="s">
        <v>435</v>
      </c>
      <c r="J73" s="66" t="s">
        <v>436</v>
      </c>
    </row>
    <row r="74" ht="20.25" customHeight="1" spans="1:10">
      <c r="A74" s="155"/>
      <c r="B74" s="156"/>
      <c r="C74" s="66" t="s">
        <v>306</v>
      </c>
      <c r="D74" s="66" t="s">
        <v>384</v>
      </c>
      <c r="E74" s="66" t="s">
        <v>437</v>
      </c>
      <c r="F74" s="159" t="s">
        <v>333</v>
      </c>
      <c r="G74" s="66" t="s">
        <v>327</v>
      </c>
      <c r="H74" s="159" t="s">
        <v>328</v>
      </c>
      <c r="I74" s="159" t="s">
        <v>311</v>
      </c>
      <c r="J74" s="66" t="s">
        <v>437</v>
      </c>
    </row>
    <row r="75" ht="20.25" customHeight="1" spans="1:10">
      <c r="A75" s="155"/>
      <c r="B75" s="156"/>
      <c r="C75" s="66" t="s">
        <v>306</v>
      </c>
      <c r="D75" s="66" t="s">
        <v>384</v>
      </c>
      <c r="E75" s="66" t="s">
        <v>438</v>
      </c>
      <c r="F75" s="159" t="s">
        <v>333</v>
      </c>
      <c r="G75" s="66" t="s">
        <v>327</v>
      </c>
      <c r="H75" s="159" t="s">
        <v>328</v>
      </c>
      <c r="I75" s="159" t="s">
        <v>311</v>
      </c>
      <c r="J75" s="66" t="s">
        <v>438</v>
      </c>
    </row>
    <row r="76" ht="20.25" customHeight="1" spans="1:10">
      <c r="A76" s="155"/>
      <c r="B76" s="156"/>
      <c r="C76" s="66" t="s">
        <v>306</v>
      </c>
      <c r="D76" s="66" t="s">
        <v>384</v>
      </c>
      <c r="E76" s="66" t="s">
        <v>439</v>
      </c>
      <c r="F76" s="159" t="s">
        <v>333</v>
      </c>
      <c r="G76" s="66" t="s">
        <v>440</v>
      </c>
      <c r="H76" s="159" t="s">
        <v>328</v>
      </c>
      <c r="I76" s="159" t="s">
        <v>311</v>
      </c>
      <c r="J76" s="66" t="s">
        <v>439</v>
      </c>
    </row>
    <row r="77" ht="20.25" customHeight="1" spans="1:10">
      <c r="A77" s="155"/>
      <c r="B77" s="156"/>
      <c r="C77" s="66" t="s">
        <v>306</v>
      </c>
      <c r="D77" s="66" t="s">
        <v>384</v>
      </c>
      <c r="E77" s="66" t="s">
        <v>441</v>
      </c>
      <c r="F77" s="159" t="s">
        <v>309</v>
      </c>
      <c r="G77" s="66" t="s">
        <v>386</v>
      </c>
      <c r="H77" s="159" t="s">
        <v>328</v>
      </c>
      <c r="I77" s="159" t="s">
        <v>311</v>
      </c>
      <c r="J77" s="66" t="s">
        <v>441</v>
      </c>
    </row>
    <row r="78" ht="20.25" customHeight="1" spans="1:10">
      <c r="A78" s="155"/>
      <c r="B78" s="156"/>
      <c r="C78" s="66" t="s">
        <v>306</v>
      </c>
      <c r="D78" s="66" t="s">
        <v>384</v>
      </c>
      <c r="E78" s="66" t="s">
        <v>442</v>
      </c>
      <c r="F78" s="159" t="s">
        <v>333</v>
      </c>
      <c r="G78" s="66" t="s">
        <v>440</v>
      </c>
      <c r="H78" s="159" t="s">
        <v>328</v>
      </c>
      <c r="I78" s="159" t="s">
        <v>311</v>
      </c>
      <c r="J78" s="66" t="s">
        <v>442</v>
      </c>
    </row>
    <row r="79" ht="20.25" customHeight="1" spans="1:10">
      <c r="A79" s="155"/>
      <c r="B79" s="156"/>
      <c r="C79" s="66" t="s">
        <v>306</v>
      </c>
      <c r="D79" s="66" t="s">
        <v>313</v>
      </c>
      <c r="E79" s="66" t="s">
        <v>314</v>
      </c>
      <c r="F79" s="159" t="s">
        <v>315</v>
      </c>
      <c r="G79" s="66" t="s">
        <v>316</v>
      </c>
      <c r="H79" s="159" t="s">
        <v>317</v>
      </c>
      <c r="I79" s="159" t="s">
        <v>311</v>
      </c>
      <c r="J79" s="66" t="s">
        <v>443</v>
      </c>
    </row>
    <row r="80" ht="30" customHeight="1" spans="1:10">
      <c r="A80" s="155"/>
      <c r="B80" s="156"/>
      <c r="C80" s="66" t="s">
        <v>306</v>
      </c>
      <c r="D80" s="66" t="s">
        <v>313</v>
      </c>
      <c r="E80" s="66" t="s">
        <v>444</v>
      </c>
      <c r="F80" s="159" t="s">
        <v>309</v>
      </c>
      <c r="G80" s="66" t="s">
        <v>445</v>
      </c>
      <c r="H80" s="159" t="s">
        <v>328</v>
      </c>
      <c r="I80" s="159" t="s">
        <v>311</v>
      </c>
      <c r="J80" s="66" t="s">
        <v>446</v>
      </c>
    </row>
    <row r="81" ht="20.25" customHeight="1" spans="1:10">
      <c r="A81" s="155"/>
      <c r="B81" s="156"/>
      <c r="C81" s="66" t="s">
        <v>306</v>
      </c>
      <c r="D81" s="66" t="s">
        <v>318</v>
      </c>
      <c r="E81" s="66" t="s">
        <v>319</v>
      </c>
      <c r="F81" s="159" t="s">
        <v>309</v>
      </c>
      <c r="G81" s="66" t="s">
        <v>447</v>
      </c>
      <c r="H81" s="159" t="s">
        <v>321</v>
      </c>
      <c r="I81" s="159" t="s">
        <v>311</v>
      </c>
      <c r="J81" s="66" t="s">
        <v>448</v>
      </c>
    </row>
    <row r="82" ht="26" customHeight="1" spans="1:10">
      <c r="A82" s="155"/>
      <c r="B82" s="156"/>
      <c r="C82" s="66" t="s">
        <v>323</v>
      </c>
      <c r="D82" s="66" t="s">
        <v>324</v>
      </c>
      <c r="E82" s="66" t="s">
        <v>449</v>
      </c>
      <c r="F82" s="159" t="s">
        <v>333</v>
      </c>
      <c r="G82" s="66" t="s">
        <v>440</v>
      </c>
      <c r="H82" s="159" t="s">
        <v>328</v>
      </c>
      <c r="I82" s="159" t="s">
        <v>311</v>
      </c>
      <c r="J82" s="66" t="s">
        <v>450</v>
      </c>
    </row>
    <row r="83" ht="25" customHeight="1" spans="1:10">
      <c r="A83" s="155"/>
      <c r="B83" s="156"/>
      <c r="C83" s="66" t="s">
        <v>323</v>
      </c>
      <c r="D83" s="66" t="s">
        <v>451</v>
      </c>
      <c r="E83" s="66" t="s">
        <v>451</v>
      </c>
      <c r="F83" s="159" t="s">
        <v>309</v>
      </c>
      <c r="G83" s="66" t="s">
        <v>452</v>
      </c>
      <c r="H83" s="159" t="s">
        <v>453</v>
      </c>
      <c r="I83" s="159" t="s">
        <v>435</v>
      </c>
      <c r="J83" s="66" t="s">
        <v>452</v>
      </c>
    </row>
    <row r="84" ht="33" customHeight="1" spans="1:10">
      <c r="A84" s="157"/>
      <c r="B84" s="158"/>
      <c r="C84" s="66" t="s">
        <v>330</v>
      </c>
      <c r="D84" s="66" t="s">
        <v>331</v>
      </c>
      <c r="E84" s="66" t="s">
        <v>454</v>
      </c>
      <c r="F84" s="159" t="s">
        <v>333</v>
      </c>
      <c r="G84" s="66" t="s">
        <v>327</v>
      </c>
      <c r="H84" s="159" t="s">
        <v>328</v>
      </c>
      <c r="I84" s="159" t="s">
        <v>311</v>
      </c>
      <c r="J84" s="66" t="s">
        <v>454</v>
      </c>
    </row>
    <row r="85" ht="20.25" customHeight="1" spans="1:10">
      <c r="A85" s="155" t="s">
        <v>211</v>
      </c>
      <c r="B85" s="156" t="s">
        <v>455</v>
      </c>
      <c r="C85" s="66" t="s">
        <v>306</v>
      </c>
      <c r="D85" s="66" t="s">
        <v>307</v>
      </c>
      <c r="E85" s="66" t="s">
        <v>456</v>
      </c>
      <c r="F85" s="159" t="s">
        <v>309</v>
      </c>
      <c r="G85" s="66" t="s">
        <v>457</v>
      </c>
      <c r="H85" s="159" t="s">
        <v>458</v>
      </c>
      <c r="I85" s="159" t="s">
        <v>311</v>
      </c>
      <c r="J85" s="66" t="s">
        <v>459</v>
      </c>
    </row>
    <row r="86" ht="20.25" customHeight="1" spans="1:10">
      <c r="A86" s="155"/>
      <c r="B86" s="156"/>
      <c r="C86" s="66" t="s">
        <v>306</v>
      </c>
      <c r="D86" s="66" t="s">
        <v>307</v>
      </c>
      <c r="E86" s="66" t="s">
        <v>460</v>
      </c>
      <c r="F86" s="159" t="s">
        <v>309</v>
      </c>
      <c r="G86" s="66" t="s">
        <v>461</v>
      </c>
      <c r="H86" s="159" t="s">
        <v>458</v>
      </c>
      <c r="I86" s="159" t="s">
        <v>311</v>
      </c>
      <c r="J86" s="66" t="s">
        <v>459</v>
      </c>
    </row>
    <row r="87" ht="20.25" customHeight="1" spans="1:10">
      <c r="A87" s="155"/>
      <c r="B87" s="156"/>
      <c r="C87" s="66" t="s">
        <v>306</v>
      </c>
      <c r="D87" s="66" t="s">
        <v>384</v>
      </c>
      <c r="E87" s="66" t="s">
        <v>462</v>
      </c>
      <c r="F87" s="159" t="s">
        <v>333</v>
      </c>
      <c r="G87" s="66" t="s">
        <v>327</v>
      </c>
      <c r="H87" s="159" t="s">
        <v>463</v>
      </c>
      <c r="I87" s="159" t="s">
        <v>311</v>
      </c>
      <c r="J87" s="66" t="s">
        <v>464</v>
      </c>
    </row>
    <row r="88" ht="20.25" customHeight="1" spans="1:10">
      <c r="A88" s="155"/>
      <c r="B88" s="156"/>
      <c r="C88" s="66" t="s">
        <v>306</v>
      </c>
      <c r="D88" s="66" t="s">
        <v>384</v>
      </c>
      <c r="E88" s="66" t="s">
        <v>465</v>
      </c>
      <c r="F88" s="159" t="s">
        <v>309</v>
      </c>
      <c r="G88" s="66" t="s">
        <v>386</v>
      </c>
      <c r="H88" s="159" t="s">
        <v>328</v>
      </c>
      <c r="I88" s="159" t="s">
        <v>311</v>
      </c>
      <c r="J88" s="66" t="s">
        <v>466</v>
      </c>
    </row>
    <row r="89" ht="20.25" customHeight="1" spans="1:10">
      <c r="A89" s="155"/>
      <c r="B89" s="156"/>
      <c r="C89" s="66" t="s">
        <v>306</v>
      </c>
      <c r="D89" s="66" t="s">
        <v>384</v>
      </c>
      <c r="E89" s="66" t="s">
        <v>467</v>
      </c>
      <c r="F89" s="159" t="s">
        <v>309</v>
      </c>
      <c r="G89" s="66" t="s">
        <v>386</v>
      </c>
      <c r="H89" s="159" t="s">
        <v>328</v>
      </c>
      <c r="I89" s="159" t="s">
        <v>311</v>
      </c>
      <c r="J89" s="66" t="s">
        <v>468</v>
      </c>
    </row>
    <row r="90" ht="20.25" customHeight="1" spans="1:10">
      <c r="A90" s="155"/>
      <c r="B90" s="156"/>
      <c r="C90" s="66" t="s">
        <v>306</v>
      </c>
      <c r="D90" s="66" t="s">
        <v>313</v>
      </c>
      <c r="E90" s="66" t="s">
        <v>469</v>
      </c>
      <c r="F90" s="159" t="s">
        <v>309</v>
      </c>
      <c r="G90" s="66" t="s">
        <v>86</v>
      </c>
      <c r="H90" s="159" t="s">
        <v>317</v>
      </c>
      <c r="I90" s="159" t="s">
        <v>311</v>
      </c>
      <c r="J90" s="66" t="s">
        <v>469</v>
      </c>
    </row>
    <row r="91" ht="20.25" customHeight="1" spans="1:10">
      <c r="A91" s="155"/>
      <c r="B91" s="156"/>
      <c r="C91" s="66" t="s">
        <v>306</v>
      </c>
      <c r="D91" s="66" t="s">
        <v>313</v>
      </c>
      <c r="E91" s="66" t="s">
        <v>470</v>
      </c>
      <c r="F91" s="159" t="s">
        <v>309</v>
      </c>
      <c r="G91" s="66" t="s">
        <v>86</v>
      </c>
      <c r="H91" s="159" t="s">
        <v>317</v>
      </c>
      <c r="I91" s="159" t="s">
        <v>311</v>
      </c>
      <c r="J91" s="66" t="s">
        <v>471</v>
      </c>
    </row>
    <row r="92" ht="20.25" customHeight="1" spans="1:10">
      <c r="A92" s="155"/>
      <c r="B92" s="156"/>
      <c r="C92" s="66" t="s">
        <v>306</v>
      </c>
      <c r="D92" s="66" t="s">
        <v>313</v>
      </c>
      <c r="E92" s="66" t="s">
        <v>472</v>
      </c>
      <c r="F92" s="159" t="s">
        <v>315</v>
      </c>
      <c r="G92" s="66" t="s">
        <v>473</v>
      </c>
      <c r="H92" s="159" t="s">
        <v>317</v>
      </c>
      <c r="I92" s="159" t="s">
        <v>435</v>
      </c>
      <c r="J92" s="66" t="s">
        <v>472</v>
      </c>
    </row>
    <row r="93" ht="20.25" customHeight="1" spans="1:10">
      <c r="A93" s="155"/>
      <c r="B93" s="156"/>
      <c r="C93" s="66" t="s">
        <v>306</v>
      </c>
      <c r="D93" s="66" t="s">
        <v>313</v>
      </c>
      <c r="E93" s="66" t="s">
        <v>474</v>
      </c>
      <c r="F93" s="159" t="s">
        <v>309</v>
      </c>
      <c r="G93" s="66" t="s">
        <v>386</v>
      </c>
      <c r="H93" s="159" t="s">
        <v>328</v>
      </c>
      <c r="I93" s="159" t="s">
        <v>311</v>
      </c>
      <c r="J93" s="66" t="s">
        <v>474</v>
      </c>
    </row>
    <row r="94" ht="20.25" customHeight="1" spans="1:10">
      <c r="A94" s="155"/>
      <c r="B94" s="156"/>
      <c r="C94" s="66" t="s">
        <v>306</v>
      </c>
      <c r="D94" s="66" t="s">
        <v>318</v>
      </c>
      <c r="E94" s="66" t="s">
        <v>319</v>
      </c>
      <c r="F94" s="159" t="s">
        <v>309</v>
      </c>
      <c r="G94" s="66" t="s">
        <v>475</v>
      </c>
      <c r="H94" s="159" t="s">
        <v>321</v>
      </c>
      <c r="I94" s="159" t="s">
        <v>311</v>
      </c>
      <c r="J94" s="66" t="s">
        <v>476</v>
      </c>
    </row>
    <row r="95" ht="20.25" customHeight="1" spans="1:10">
      <c r="A95" s="155"/>
      <c r="B95" s="156"/>
      <c r="C95" s="66" t="s">
        <v>323</v>
      </c>
      <c r="D95" s="66" t="s">
        <v>477</v>
      </c>
      <c r="E95" s="66" t="s">
        <v>478</v>
      </c>
      <c r="F95" s="159" t="s">
        <v>333</v>
      </c>
      <c r="G95" s="66" t="s">
        <v>479</v>
      </c>
      <c r="H95" s="159" t="s">
        <v>328</v>
      </c>
      <c r="I95" s="159" t="s">
        <v>311</v>
      </c>
      <c r="J95" s="66" t="s">
        <v>480</v>
      </c>
    </row>
    <row r="96" ht="99" customHeight="1" spans="1:10">
      <c r="A96" s="155"/>
      <c r="B96" s="156"/>
      <c r="C96" s="66" t="s">
        <v>323</v>
      </c>
      <c r="D96" s="66" t="s">
        <v>324</v>
      </c>
      <c r="E96" s="66" t="s">
        <v>481</v>
      </c>
      <c r="F96" s="159" t="s">
        <v>333</v>
      </c>
      <c r="G96" s="66" t="s">
        <v>479</v>
      </c>
      <c r="H96" s="159" t="s">
        <v>328</v>
      </c>
      <c r="I96" s="159" t="s">
        <v>435</v>
      </c>
      <c r="J96" s="66" t="s">
        <v>482</v>
      </c>
    </row>
    <row r="97" ht="100" customHeight="1" spans="1:10">
      <c r="A97" s="155"/>
      <c r="B97" s="156"/>
      <c r="C97" s="66" t="s">
        <v>323</v>
      </c>
      <c r="D97" s="66" t="s">
        <v>324</v>
      </c>
      <c r="E97" s="66" t="s">
        <v>483</v>
      </c>
      <c r="F97" s="159" t="s">
        <v>333</v>
      </c>
      <c r="G97" s="66" t="s">
        <v>327</v>
      </c>
      <c r="H97" s="159" t="s">
        <v>328</v>
      </c>
      <c r="I97" s="159" t="s">
        <v>435</v>
      </c>
      <c r="J97" s="66" t="s">
        <v>482</v>
      </c>
    </row>
    <row r="98" ht="141" customHeight="1" spans="1:10">
      <c r="A98" s="157"/>
      <c r="B98" s="158"/>
      <c r="C98" s="66" t="s">
        <v>330</v>
      </c>
      <c r="D98" s="66" t="s">
        <v>331</v>
      </c>
      <c r="E98" s="66" t="s">
        <v>484</v>
      </c>
      <c r="F98" s="159" t="s">
        <v>333</v>
      </c>
      <c r="G98" s="66" t="s">
        <v>485</v>
      </c>
      <c r="H98" s="159" t="s">
        <v>328</v>
      </c>
      <c r="I98" s="159" t="s">
        <v>311</v>
      </c>
      <c r="J98" s="66" t="s">
        <v>486</v>
      </c>
    </row>
    <row r="99" ht="20.25" customHeight="1" spans="1:10">
      <c r="A99" s="162" t="s">
        <v>225</v>
      </c>
      <c r="B99" s="163" t="s">
        <v>487</v>
      </c>
      <c r="C99" s="66" t="s">
        <v>306</v>
      </c>
      <c r="D99" s="66" t="s">
        <v>307</v>
      </c>
      <c r="E99" s="66" t="s">
        <v>488</v>
      </c>
      <c r="F99" s="159" t="s">
        <v>309</v>
      </c>
      <c r="G99" s="66" t="s">
        <v>489</v>
      </c>
      <c r="H99" s="159" t="s">
        <v>310</v>
      </c>
      <c r="I99" s="159" t="s">
        <v>311</v>
      </c>
      <c r="J99" s="66" t="s">
        <v>488</v>
      </c>
    </row>
    <row r="100" ht="20.25" customHeight="1" spans="1:10">
      <c r="A100" s="164"/>
      <c r="B100" s="165"/>
      <c r="C100" s="66" t="s">
        <v>306</v>
      </c>
      <c r="D100" s="66" t="s">
        <v>313</v>
      </c>
      <c r="E100" s="66" t="s">
        <v>314</v>
      </c>
      <c r="F100" s="159" t="s">
        <v>315</v>
      </c>
      <c r="G100" s="66" t="s">
        <v>316</v>
      </c>
      <c r="H100" s="159" t="s">
        <v>317</v>
      </c>
      <c r="I100" s="159" t="s">
        <v>311</v>
      </c>
      <c r="J100" s="66" t="s">
        <v>356</v>
      </c>
    </row>
    <row r="101" ht="20.25" customHeight="1" spans="1:10">
      <c r="A101" s="164"/>
      <c r="B101" s="165"/>
      <c r="C101" s="66" t="s">
        <v>306</v>
      </c>
      <c r="D101" s="66" t="s">
        <v>318</v>
      </c>
      <c r="E101" s="66" t="s">
        <v>319</v>
      </c>
      <c r="F101" s="159" t="s">
        <v>309</v>
      </c>
      <c r="G101" s="66" t="s">
        <v>490</v>
      </c>
      <c r="H101" s="159" t="s">
        <v>321</v>
      </c>
      <c r="I101" s="159" t="s">
        <v>311</v>
      </c>
      <c r="J101" s="66" t="s">
        <v>491</v>
      </c>
    </row>
    <row r="102" ht="30" customHeight="1" spans="1:10">
      <c r="A102" s="164"/>
      <c r="B102" s="165"/>
      <c r="C102" s="66" t="s">
        <v>323</v>
      </c>
      <c r="D102" s="66" t="s">
        <v>324</v>
      </c>
      <c r="E102" s="66" t="s">
        <v>492</v>
      </c>
      <c r="F102" s="159" t="s">
        <v>333</v>
      </c>
      <c r="G102" s="66" t="s">
        <v>327</v>
      </c>
      <c r="H102" s="159" t="s">
        <v>328</v>
      </c>
      <c r="I102" s="159" t="s">
        <v>311</v>
      </c>
      <c r="J102" s="66" t="s">
        <v>492</v>
      </c>
    </row>
    <row r="103" ht="20.25" customHeight="1" spans="1:10">
      <c r="A103" s="164"/>
      <c r="B103" s="165"/>
      <c r="C103" s="66" t="s">
        <v>323</v>
      </c>
      <c r="D103" s="66" t="s">
        <v>451</v>
      </c>
      <c r="E103" s="66" t="s">
        <v>493</v>
      </c>
      <c r="F103" s="159" t="s">
        <v>333</v>
      </c>
      <c r="G103" s="66" t="s">
        <v>327</v>
      </c>
      <c r="H103" s="159" t="s">
        <v>328</v>
      </c>
      <c r="I103" s="159" t="s">
        <v>311</v>
      </c>
      <c r="J103" s="66" t="s">
        <v>493</v>
      </c>
    </row>
    <row r="104" ht="46" customHeight="1" spans="1:10">
      <c r="A104" s="164"/>
      <c r="B104" s="165"/>
      <c r="C104" s="66" t="s">
        <v>330</v>
      </c>
      <c r="D104" s="66" t="s">
        <v>331</v>
      </c>
      <c r="E104" s="66" t="s">
        <v>494</v>
      </c>
      <c r="F104" s="159" t="s">
        <v>333</v>
      </c>
      <c r="G104" s="66" t="s">
        <v>327</v>
      </c>
      <c r="H104" s="159" t="s">
        <v>328</v>
      </c>
      <c r="I104" s="159" t="s">
        <v>311</v>
      </c>
      <c r="J104" s="66" t="s">
        <v>495</v>
      </c>
    </row>
  </sheetData>
  <autoFilter xmlns:etc="http://www.wps.cn/officeDocument/2017/etCustomData" ref="A5:J104" etc:filterBottomFollowUsedRange="0">
    <extLst/>
  </autoFilter>
  <mergeCells count="32">
    <mergeCell ref="A3:J3"/>
    <mergeCell ref="A4:H4"/>
    <mergeCell ref="A7:A11"/>
    <mergeCell ref="A12:A16"/>
    <mergeCell ref="A17:A21"/>
    <mergeCell ref="A22:A26"/>
    <mergeCell ref="A27:A31"/>
    <mergeCell ref="A32:A36"/>
    <mergeCell ref="A37:A41"/>
    <mergeCell ref="A42:A47"/>
    <mergeCell ref="A48:A52"/>
    <mergeCell ref="A53:A60"/>
    <mergeCell ref="A61:A66"/>
    <mergeCell ref="A67:A71"/>
    <mergeCell ref="A72:A84"/>
    <mergeCell ref="A85:A98"/>
    <mergeCell ref="A99:A104"/>
    <mergeCell ref="B7:B11"/>
    <mergeCell ref="B12:B16"/>
    <mergeCell ref="B17:B21"/>
    <mergeCell ref="B22:B26"/>
    <mergeCell ref="B27:B31"/>
    <mergeCell ref="B32:B36"/>
    <mergeCell ref="B37:B41"/>
    <mergeCell ref="B42:B47"/>
    <mergeCell ref="B48:B52"/>
    <mergeCell ref="B53:B60"/>
    <mergeCell ref="B61:B66"/>
    <mergeCell ref="B67:B71"/>
    <mergeCell ref="B72:B84"/>
    <mergeCell ref="B85:B98"/>
    <mergeCell ref="B99:B10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 ズZ ジY ネ</cp:lastModifiedBy>
  <dcterms:created xsi:type="dcterms:W3CDTF">2025-02-06T07:09:00Z</dcterms:created>
  <dcterms:modified xsi:type="dcterms:W3CDTF">2025-04-07T00:49:24Z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AA27E95B89E745A0B75C448C03B5EDC7_13</vt:lpwstr>
  </property>
  <property fmtid="{D5CDD505-2E9C-101B-9397-08002B2CF9AE}" pid="3" name="KSOProductBuildVer">
    <vt:lpwstr>2052-12.1.0.20305</vt:lpwstr>
  </property>
</Properties>
</file>