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4" firstSheet="1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<sst xmlns="http://schemas.openxmlformats.org/spreadsheetml/2006/main" count="1207" uniqueCount="444">
  <si>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</si>
  <si>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</si>
  <si>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</si>
  <si>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</si>
  <si>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</si>
  <si>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</si>
  <si>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</si>
  <si>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</si>
  <si>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</si>
  <si>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</si>
  <si>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</si>
  <si>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</si>
  <si>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</si>
  <si>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</si>
  <si>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</si>
  <si>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</si>
  <si>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</si>
  <si>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</si>
  <si>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</si>
  <si>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</si>
  <si>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</si>
  <si>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</si>
  <si>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</si>
  <si>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</si>
  <si>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</si>
  <si>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</si>
  <si>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</si>
  <si>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</si>
  <si>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</si>
  <si>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</si>
  <si>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</si>
  <si>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</si>
  <si>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</si>
  <si>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</si>
  <si>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</si>
  <si>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</si>
  <si>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</si>
  <si>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</si>
  <si>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</si>
  <si>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</si>
  <si>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</si>
  <si>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</si>
  <si>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</si>
  <si>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</si>
  <si>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</si>
  <si>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</si>
  <si>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</si>
  <si>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</si>
  <si>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</si>
  <si>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</si>
  <si>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</si>
  <si>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</si>
  <si>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</si>
  <si>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</si>
  <si>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</si>
  <si>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</si>
  <si>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</si>
  <si>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</si>
  <si>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</si>
  <si>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</si>
  <si>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</si>
  <si>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</si>
  <si>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</si>
  <si>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</si>
  <si>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</si>
  <si>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</si>
  <si>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</si>
  <si>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</si>
  <si>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</si>
  <si>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703</t>
  </si>
  <si>
    <t>昆明市西山区城市更新改造局</t>
  </si>
  <si>
    <t>703001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</si>
  <si>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</si>
  <si>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</si>
  <si>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</si>
  <si>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</si>
  <si>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</si>
  <si>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</si>
  <si>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</si>
  <si>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</si>
  <si>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</si>
  <si>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</si>
  <si>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</si>
  <si>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</si>
  <si>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</si>
  <si>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</si>
  <si>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</si>
  <si>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</si>
  <si>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</si>
  <si>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</si>
  <si>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</si>
  <si>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</si>
  <si>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</si>
  <si>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</si>
  <si>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</si>
  <si>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</si>
  <si>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</si>
  <si>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</si>
  <si>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</si>
  <si>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</si>
  <si>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</si>
  <si>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</si>
  <si>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</si>
  <si>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</si>
  <si>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</si>
  <si>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</si>
  <si>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</si>
  <si>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</si>
  <si>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</si>
  <si>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</si>
  <si>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</si>
  <si>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</si>
  <si>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</si>
  <si>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</si>
  <si>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</si>
  <si>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</si>
  <si>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</si>
  <si>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</si>
  <si>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</si>
  <si>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</si>
  <si>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</si>
  <si>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行政运行</t>
  </si>
  <si>
    <t>2120102</t>
  </si>
  <si>
    <t>一般行政管理事务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</si>
  <si>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</si>
  <si>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</si>
  <si>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</si>
  <si>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</si>
  <si>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</si>
  <si>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</si>
  <si>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</si>
  <si>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</si>
  <si>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</si>
  <si>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</si>
  <si>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</si>
  <si>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</si>
  <si>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</si>
  <si>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</si>
  <si>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</si>
  <si>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</si>
  <si>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</si>
  <si>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</si>
  <si>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</si>
  <si>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</si>
  <si>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</si>
  <si>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</si>
  <si>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</si>
  <si>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</si>
  <si>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</si>
  <si>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</si>
  <si>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</si>
  <si>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</si>
  <si>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</si>
  <si>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</si>
  <si>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</si>
  <si>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</si>
  <si>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</si>
  <si>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</si>
  <si>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</si>
  <si>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</si>
  <si>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</si>
  <si>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</si>
  <si>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</si>
  <si>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</si>
  <si>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</si>
  <si>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</si>
  <si>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</si>
  <si>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</si>
  <si>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</si>
  <si>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</si>
  <si>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</si>
  <si>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</si>
  <si>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</si>
  <si>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</si>
  <si>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</si>
  <si>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</si>
  <si>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本部门无一般公共预算“三公”经费支出，此表无数据。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</si>
  <si>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</si>
  <si>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</si>
  <si>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</si>
  <si>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</si>
  <si>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</si>
  <si>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</si>
  <si>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</si>
  <si>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</si>
  <si>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</si>
  <si>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</si>
  <si>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</si>
  <si>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</si>
  <si>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</si>
  <si>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</si>
  <si>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</si>
  <si>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</si>
  <si>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</si>
  <si>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</si>
  <si>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</si>
  <si>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530112221100000264480</t>
  </si>
  <si>
    <t>事业公务交通补贴</t>
  </si>
  <si>
    <t>30239</t>
  </si>
  <si>
    <t>其他交通费用</t>
  </si>
  <si>
    <t>530112210000000002429</t>
  </si>
  <si>
    <t>30113</t>
  </si>
  <si>
    <t>530112210000000002426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</si>
  <si>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</si>
  <si>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</si>
  <si>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</si>
  <si>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</si>
  <si>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</si>
  <si>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</si>
  <si>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</si>
  <si>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530112231100001441331</t>
  </si>
  <si>
    <t>行政人员绩效奖励</t>
  </si>
  <si>
    <t>530112251100003677843</t>
  </si>
  <si>
    <t>残疾人保障金</t>
  </si>
  <si>
    <t>30299</t>
  </si>
  <si>
    <t>其他商品和服务支出</t>
  </si>
  <si>
    <t>530112210000000002432</t>
  </si>
  <si>
    <t>公务交通补贴</t>
  </si>
  <si>
    <t>530112210000000002434</t>
  </si>
  <si>
    <t>一般公用经费支出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</si>
  <si>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</si>
  <si>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</si>
  <si>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</si>
  <si>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</si>
  <si>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</si>
  <si>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</si>
  <si>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</si>
  <si>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</si>
  <si>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</si>
  <si>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</si>
  <si>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30229</t>
  </si>
  <si>
    <t>福利费</t>
  </si>
  <si>
    <t>30215</t>
  </si>
  <si>
    <t>会议费</t>
  </si>
  <si>
    <t>30216</t>
  </si>
  <si>
    <t>培训费</t>
  </si>
  <si>
    <t>30213</t>
  </si>
  <si>
    <t>维修（护）费</t>
  </si>
  <si>
    <t>530112210000000002433</t>
  </si>
  <si>
    <t>工会经费</t>
  </si>
  <si>
    <t>30228</t>
  </si>
  <si>
    <t>530112210000000002427</t>
  </si>
  <si>
    <t>事业人员工资支出</t>
  </si>
  <si>
    <t>30107</t>
  </si>
  <si>
    <t>绩效工资</t>
  </si>
  <si>
    <t>530112210000000002428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</si>
  <si>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</si>
  <si>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</si>
  <si>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</si>
  <si>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</si>
  <si>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</si>
  <si>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</si>
  <si>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</si>
  <si>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</si>
  <si>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</si>
  <si>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530112231100001441316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</si>
  <si>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</si>
  <si>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</si>
  <si>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</si>
  <si>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</si>
  <si>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</si>
  <si>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</si>
  <si>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</si>
  <si>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</si>
  <si>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</si>
  <si>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530112231100001224093</t>
  </si>
  <si>
    <t>法律顾问服务经费</t>
  </si>
  <si>
    <t>30227</t>
  </si>
  <si>
    <t>委托业务费</t>
  </si>
  <si>
    <t>530112241100002254063</t>
  </si>
  <si>
    <t>党建工作经费</t>
  </si>
  <si>
    <t>530112241100002254607</t>
  </si>
  <si>
    <t>烂尾楼化解工作经费</t>
  </si>
  <si>
    <t>530112251100003916191</t>
  </si>
  <si>
    <t>城中村改造专项工作经费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</si>
  <si>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</si>
  <si>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</si>
  <si>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</si>
  <si>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</si>
  <si>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</si>
  <si>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</si>
  <si>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</si>
  <si>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</si>
  <si>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</si>
  <si>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</si>
  <si>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通过项目实施，保障局党支部党建工作顺利开展，按要求完成上级制定目标。</t>
  </si>
  <si>
    <t>产出指标</t>
  </si>
  <si>
    <t>数量指标</t>
  </si>
  <si>
    <t>党的基层建设六项制度</t>
  </si>
  <si>
    <t>&gt;=</t>
  </si>
  <si>
    <t>每月/次</t>
  </si>
  <si>
    <t>人/人次</t>
  </si>
  <si>
    <t>定性指标</t>
  </si>
  <si>
    <t>1.党支部每个月至少组织召开1次支委会，每季度至少组织召开1次支部党员大会；固定“党日”活动时间，结合工作实际每月开展1次“主题党日”活动；不断丰富拓展“X”活动内涵，组织开展特色活动。2.严格落实“党费日”制度、公示制度等要求，每月至少公示1次当月党费收支情况。3.党员领导干部带头年内到联系党支部调研不少于2次、讲授党课每人不少于1次；邀请专家授课1次。</t>
  </si>
  <si>
    <t>质量指标</t>
  </si>
  <si>
    <t>区委组织部关于印发《西山区全面加强新时代机关党建工作的若干措施》的通知</t>
  </si>
  <si>
    <t>=</t>
  </si>
  <si>
    <t>%</t>
  </si>
  <si>
    <t>1.用好“全国党员管理信息系统"和"云岭先锋”全平台系统，及时做好网上转移和接收组织关系、党代表管理、党员涉嫌违纪违法信息管理、基层党组织按期换届管理、发展党员等工作。
2.做好每月“党员积分管理”考核、年度党员民主测评、党员对支部班子总体工作评议等工作，及时公示考核结果。
3.开展党员志愿服务，做好走访慰问荣誉党员、生活困难党员、老党员、老干部等关心关爱工作。</t>
  </si>
  <si>
    <t>成本指标</t>
  </si>
  <si>
    <t>社会成本指标</t>
  </si>
  <si>
    <t>党员积分管理考核</t>
  </si>
  <si>
    <t>月</t>
  </si>
  <si>
    <t>定量指标</t>
  </si>
  <si>
    <t>1.及时做好对“全国党员管理信息系统"和"云岭先锋”全平台系统的使用维护，每年按规定对“云岭先锋”党建（电视）盒子及时缴费。
2.结合实际开展“一机关一品牌、一支部一特色”创建活动，配合制作支部“党员积分管理考核信息卡”、党员（上墙）公示信息，及时更新政策理论宣传教育公示信息，按要求做好党员活动室软件、硬件维护提升等工作。
3.在“七一”“国庆”等特殊时间节点，开展慰问。</t>
  </si>
  <si>
    <t>效益指标</t>
  </si>
  <si>
    <t>可持续影响</t>
  </si>
  <si>
    <t>1.深入开展“模范机关”创建工作。2.持续巩固党支部标准化规范化建设成果。
3.持续深化机关作风革命、效能革命。4.以西山区“五联共建 双务融合”联享融合式机关党建联盟为依托，每季度至少开展一期活动，助力中心重点工作。5.开展党组织书记抓基层党建工作述职评议考核。</t>
  </si>
  <si>
    <t>满意度指标</t>
  </si>
  <si>
    <t>服务对象满意度</t>
  </si>
  <si>
    <t>95</t>
  </si>
  <si>
    <t>1.积极申报创建各级模范机关，开展“昆明市模范机关创建示范单位”创建，开展“云南省模范机关创建示范单位”创建。2.开展“西山红旗党支部”创建，开展“春城先锋示范党支部”创建。3.继续开展“当好排头兵”高质量发展大竞赛活动和“对标先进、争创一流”主题实践活动，推动机关党组织和党员服务保障产业培育、招商引资、营商环境建设等中心工作。4.党组织书记每年向上级党组织述职1次，向支部述职1次。</t>
  </si>
  <si>
    <t>通过项目实施，保证我局及下属服务中心依法行使职能职责，保障城市更新改造工作顺利开展，按要求完成上级制定目标。</t>
  </si>
  <si>
    <t>出席我局重要决策会议</t>
  </si>
  <si>
    <t>次</t>
  </si>
  <si>
    <t>参与决策论证提出法律意见或者建议次数及参与领导接待日、突发事件处置信访接待次数</t>
  </si>
  <si>
    <t>其他法律方面工作</t>
  </si>
  <si>
    <t>按要求完成上级制定目标</t>
  </si>
  <si>
    <t>起草或审查合同协议</t>
  </si>
  <si>
    <t>20</t>
  </si>
  <si>
    <t>次（件）</t>
  </si>
  <si>
    <t>出具法律意见书件数</t>
  </si>
  <si>
    <t>按时完成率</t>
  </si>
  <si>
    <t>99</t>
  </si>
  <si>
    <t>分</t>
  </si>
  <si>
    <t>时效指标</t>
  </si>
  <si>
    <t>法律服务服务期限1-12月</t>
  </si>
  <si>
    <t>年</t>
  </si>
  <si>
    <t>按进度及时支出法律顾问费</t>
  </si>
  <si>
    <t>回复及时率</t>
  </si>
  <si>
    <t>经济成本指标</t>
  </si>
  <si>
    <t>按已签订法律顾问合同支付法律顾问费80000元</t>
  </si>
  <si>
    <t>元</t>
  </si>
  <si>
    <t>根据已签订法律顾问合同，支付法律咨询机构费用80000元</t>
  </si>
  <si>
    <t>依法行政考核达标</t>
  </si>
  <si>
    <t>经过聘请专业法律顾问，依法行政水平进一步提高</t>
  </si>
  <si>
    <t>社会效益</t>
  </si>
  <si>
    <t>法律顾问依据法律法规提出可行性指导意见，为我局及下属服务中心在行使职能职责过程提供强有力的法律保障，提高城市更新改造效率，提高依法治区水平。</t>
  </si>
  <si>
    <t>100</t>
  </si>
  <si>
    <t>通过在重大事项的谈判、制定新的政策、土地交易等工作中研究分析存在的或可能存在的法律问题，实现我局的业务工作有法可依、有法可循的顺利开展。</t>
  </si>
  <si>
    <t>90</t>
  </si>
  <si>
    <t>投诉率</t>
  </si>
  <si>
    <t>持平或下降</t>
  </si>
  <si>
    <t>按要求完成工作任务，并让服务对象满意</t>
  </si>
  <si>
    <t>加强对法律顾问工作的管理，明确法律顾问职责范围、工作内容和考核办法</t>
  </si>
  <si>
    <t>加强管理，明确职责</t>
  </si>
  <si>
    <t>工作人员对法律顾问及时回复情况的满意度</t>
  </si>
  <si>
    <t>保证我局及下属服务中心依法行使职能职责，保障城市更新改造工作顺利开展。</t>
  </si>
  <si>
    <t>稳步推进城中村改造</t>
  </si>
  <si>
    <t>工程完成改造率</t>
  </si>
  <si>
    <t>100000</t>
  </si>
  <si>
    <t>指标反映后续批复工作要求在实际建设中是否完成</t>
  </si>
  <si>
    <t>工程改造验收合格率</t>
  </si>
  <si>
    <t>反映项目改造质量合格情况</t>
  </si>
  <si>
    <t>工程改造完成及时性</t>
  </si>
  <si>
    <t>及时</t>
  </si>
  <si>
    <t>反映项目改造完成的及时情况</t>
  </si>
  <si>
    <t>&lt;=</t>
  </si>
  <si>
    <t>反映项目成本控制情况</t>
  </si>
  <si>
    <t>安全事故发生率</t>
  </si>
  <si>
    <t>0</t>
  </si>
  <si>
    <t>起</t>
  </si>
  <si>
    <t>依据国家、省、市有关政策，建立完善全区城市更新改造配套规定、办法和工作流程，报区政府批准后组织实施。负责城市更新改造的调查研究、宣传教育、经验总结及推广工作。负责街道办事处城市更新改造的监督检查和考核工作。</t>
  </si>
  <si>
    <t>群众满意度</t>
  </si>
  <si>
    <t>反映群众对项目实施后满意度情况</t>
  </si>
  <si>
    <t>预计2024年完成总目标的60%。</t>
  </si>
  <si>
    <t>烂尾楼化解</t>
  </si>
  <si>
    <t>个</t>
  </si>
  <si>
    <t>通过开展烂尾楼化解工作，推动停工烂尾项目复工续建，直至交房办证。实现购房群众及回迁群众尽早入住愿望，确保社会和谐稳定，有效提升城市形象。</t>
  </si>
  <si>
    <t>安全、质量</t>
  </si>
  <si>
    <t>完成项目复工续建，取得质量检测合格报告，达到交房入住条件。</t>
  </si>
  <si>
    <t>2027</t>
  </si>
  <si>
    <t>3000000000</t>
  </si>
  <si>
    <t>完成烂尾楼项目化解，直至交付</t>
  </si>
  <si>
    <t>7129</t>
  </si>
  <si>
    <t>户</t>
  </si>
  <si>
    <t>交房</t>
  </si>
  <si>
    <t>生态环境成本指标</t>
  </si>
  <si>
    <t>平方米</t>
  </si>
  <si>
    <t>完成烂尾楼片区绿化工程</t>
  </si>
  <si>
    <t>经济效益</t>
  </si>
  <si>
    <t>带动房地产项目投资</t>
  </si>
  <si>
    <t>完成烂尾片区开发</t>
  </si>
  <si>
    <t>确保社会和谐稳定</t>
  </si>
  <si>
    <t>恶性群体事件</t>
  </si>
  <si>
    <t>人次</t>
  </si>
  <si>
    <t>有序推动烂尾楼化解，认真做好群众维稳工作，防止发生恶性群体事件。</t>
  </si>
  <si>
    <t>生态效益</t>
  </si>
  <si>
    <t>有效提升城市形象，完善项目公建配套</t>
  </si>
  <si>
    <t>绿化</t>
  </si>
  <si>
    <t>完成烂尾楼处置化解，完善项目公建配套</t>
  </si>
  <si>
    <t>切实提升城市形象，保障群众利益</t>
  </si>
  <si>
    <t>完成烂尾楼项目化解，让购房群众、回迁群众有家可归</t>
  </si>
  <si>
    <t>通过开展烂尾楼化解工作，推动停工烂尾项目复工续建，直至交房办证。实现购房群众及回迁群众尽早入住愿望，实现保交楼、保民生、保稳定，有效提升城市形象。</t>
  </si>
  <si>
    <t>预算06表</t>
  </si>
  <si>
    <t>政府性基金预算支出预算表</t>
  </si>
  <si>
    <t>单位名称：昆明市发展和改革委员会</t>
  </si>
  <si>
    <t>政府性基金预算支出</t>
  </si>
  <si>
    <t>本部门无政府性基金预算支出，此表无数据。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</si>
  <si>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</si>
  <si>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</si>
  <si>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</si>
  <si>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</si>
  <si>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</si>
  <si>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</si>
  <si>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</si>
  <si>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</si>
  <si>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</si>
  <si>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</si>
  <si>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</si>
  <si>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</t>
  </si>
  <si>
    <t>购买打印纸</t>
  </si>
  <si>
    <t>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</si>
  <si>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</si>
  <si>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</si>
  <si>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</si>
  <si>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</si>
  <si>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</si>
  <si>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</si>
  <si>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</si>
  <si>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</si>
  <si>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本部门无政府购买服务，此表无数据。</t>
  </si>
  <si>
    <t>预算09-1表</t>
  </si>
  <si>
    <t>单位名称（项目）</t>
  </si>
  <si>
    <t>地区</t>
  </si>
  <si>
    <t>本部门无对下转移支付，此表无数据。</t>
  </si>
  <si>
    <t>预算09-2表</t>
  </si>
  <si>
    <t>本部门无对下转移支付绩效目标，此表无数据。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</si>
  <si>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</si>
  <si>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</si>
  <si>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</si>
  <si>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</si>
  <si>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</si>
  <si>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</si>
  <si>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</si>
  <si>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</si>
  <si>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本部门无新增资产配置，此表无数据。</t>
  </si>
  <si>
    <t>预算11表</t>
  </si>
  <si>
    <t>上级补助</t>
  </si>
  <si>
    <t>本部门无上级转移支付补助项目支出，此表无数据。</t>
  </si>
  <si>
    <t>预算12表</t>
  </si>
  <si>
    <t>项目级次</t>
  </si>
  <si>
    <t>311 专项业务类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</si>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</sst>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8" applyNumberFormat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6" borderId="20" applyNumberFormat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11" fillId="0" borderId="7">
      <alignment horizontal="right" vertical="center"/>
    </xf>
    <xf numFmtId="177" fontId="11" fillId="0" borderId="7">
      <alignment horizontal="right" vertical="center"/>
    </xf>
    <xf numFmtId="10" fontId="11" fillId="0" borderId="7">
      <alignment horizontal="right" vertical="center"/>
    </xf>
    <xf numFmtId="178" fontId="11" fillId="0" borderId="7">
      <alignment horizontal="right" vertical="center"/>
    </xf>
    <xf numFmtId="49" fontId="11" fillId="0" borderId="7">
      <alignment horizontal="left" vertical="center" wrapText="1"/>
    </xf>
    <xf numFmtId="178" fontId="11" fillId="0" borderId="7">
      <alignment horizontal="right" vertical="center"/>
    </xf>
    <xf numFmtId="179" fontId="11" fillId="0" borderId="7">
      <alignment horizontal="right" vertical="center"/>
    </xf>
    <xf numFmtId="180" fontId="11" fillId="0" borderId="7">
      <alignment horizontal="right" vertical="center"/>
    </xf>
  </cellStyleXfs>
  <cellXfs count="250">
    <xf numFmtId="0" fontId="0" fillId="0" borderId="0" xfId="0" applyFont="1" applyBorder="1"/>
    <xf numFmtId="0" fontId="0" fillId="0" borderId="0" xfId="0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8" fontId="5" fillId="0" borderId="7" xfId="54" applyFont="1" applyAlignment="1">
      <alignment horizontal="left" vertical="center"/>
    </xf>
    <xf numFmtId="178" fontId="5" fillId="0" borderId="7" xfId="54" applyFont="1">
      <alignment horizontal="right" vertical="center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178" fontId="5" fillId="0" borderId="7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Fill="1" applyBorder="1" applyAlignment="1">
      <alignment horizontal="right"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4" fontId="5" fillId="0" borderId="7" xfId="54" applyNumberFormat="1" applyFont="1" applyFill="1" applyBorder="1">
      <alignment horizontal="right" vertical="center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Border="1"/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right" vertical="center"/>
      <protection locked="0"/>
    </xf>
    <xf numFmtId="0" fontId="1" fillId="0" borderId="7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wrapText="1"/>
      <protection locked="0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/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/>
      <protection locked="0"/>
    </xf>
    <xf numFmtId="3" fontId="2" fillId="0" borderId="7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4" fontId="2" fillId="0" borderId="7" xfId="0" applyNumberFormat="1" applyFont="1" applyFill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right"/>
    </xf>
    <xf numFmtId="0" fontId="9" fillId="0" borderId="0" xfId="0" applyFont="1" applyFill="1" applyBorder="1" applyAlignment="1" applyProtection="1">
      <alignment horizontal="right"/>
      <protection locked="0"/>
    </xf>
    <xf numFmtId="49" fontId="9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 wrapText="1" indent="1"/>
    </xf>
    <xf numFmtId="49" fontId="5" fillId="0" borderId="7" xfId="53" applyFont="1">
      <alignment horizontal="left" vertical="center" wrapText="1"/>
    </xf>
    <xf numFmtId="49" fontId="5" fillId="0" borderId="7" xfId="53" applyFont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49" fontId="1" fillId="0" borderId="0" xfId="0" applyNumberFormat="1" applyFont="1" applyBorder="1"/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  <protection locked="0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left" vertical="center"/>
      <protection locked="0"/>
    </xf>
    <xf numFmtId="0" fontId="11" fillId="0" borderId="7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11" fillId="0" borderId="7" xfId="54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 indent="2"/>
    </xf>
    <xf numFmtId="0" fontId="6" fillId="0" borderId="0" xfId="0" applyFont="1" applyFill="1" applyBorder="1" applyAlignment="1">
      <alignment horizontal="left" vertical="center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right" vertical="center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4" fontId="14" fillId="0" borderId="7" xfId="0" applyNumberFormat="1" applyFont="1" applyFill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right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49" fontId="5" fillId="0" borderId="7" xfId="53" applyFont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178" fontId="15" fillId="0" borderId="7" xfId="0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 applyProtection="1" quotePrefix="1">
      <alignment horizontal="left" vertical="center"/>
      <protection locked="0"/>
    </xf>
    <xf numFmtId="0" fontId="1" fillId="0" borderId="7" xfId="0" applyFont="1" applyBorder="1" applyAlignment="1" quotePrefix="1">
      <alignment horizontal="center" vertical="center"/>
    </xf>
    <xf numFmtId="0" fontId="2" fillId="0" borderId="7" xfId="0" applyFont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G16" sqref="G16"/>
    </sheetView>
  </sheetViews>
  <sheetFormatPr defaultColWidth="8.575" defaultRowHeight="12.75" customHeight="1" outlineLevelCol="3"/>
  <cols>
    <col min="1" max="4" width="41" style="2" customWidth="1"/>
    <col min="5" max="16384" width="8.575" style="2"/>
  </cols>
  <sheetData>
    <row r="1" customHeight="1" spans="1:4">
      <c r="A1" s="3"/>
      <c r="B1" s="3"/>
      <c r="C1" s="3"/>
      <c r="D1" s="3"/>
    </row>
    <row r="2" ht="15" customHeight="1" spans="1:4">
      <c r="A2" s="49"/>
      <c r="B2" s="49"/>
      <c r="C2" s="49"/>
      <c r="D2" s="64" t="s">
        <v>0</v>
      </c>
    </row>
    <row r="3" ht="41.25" customHeight="1" spans="1:1">
      <c r="A3" s="44" t="str">
        <f>"2025"&amp;"年部门财务收支预算总表"</f>
        <v>2025年部门财务收支预算总表</v>
      </c>
    </row>
    <row r="4" ht="17.25" customHeight="1" spans="1:4">
      <c r="A4" s="47" t="str">
        <f>"单位名称："&amp;"昆明市西山区城市更新改造局"</f>
        <v>单位名称：昆明市西山区城市更新改造局</v>
      </c>
      <c r="B4" s="209"/>
      <c r="D4" s="201" t="s">
        <v>1</v>
      </c>
    </row>
    <row r="5" ht="23.25" customHeight="1" spans="1:4">
      <c r="A5" s="210" t="s">
        <v>2</v>
      </c>
      <c r="B5" s="211"/>
      <c r="C5" s="210" t="s">
        <v>3</v>
      </c>
      <c r="D5" s="211"/>
    </row>
    <row r="6" ht="24" customHeight="1" spans="1:4">
      <c r="A6" s="210" t="s">
        <v>4</v>
      </c>
      <c r="B6" s="210" t="s">
        <v>5</v>
      </c>
      <c r="C6" s="210" t="s">
        <v>6</v>
      </c>
      <c r="D6" s="210" t="s">
        <v>5</v>
      </c>
    </row>
    <row r="7" ht="17.25" customHeight="1" spans="1:4">
      <c r="A7" s="212" t="s">
        <v>7</v>
      </c>
      <c r="B7" s="27">
        <v>4224532.88</v>
      </c>
      <c r="C7" s="212" t="s">
        <v>8</v>
      </c>
      <c r="D7" s="59"/>
    </row>
    <row r="8" ht="17.25" customHeight="1" spans="1:4">
      <c r="A8" s="212" t="s">
        <v>9</v>
      </c>
      <c r="B8" s="27"/>
      <c r="C8" s="212" t="s">
        <v>10</v>
      </c>
      <c r="D8" s="59"/>
    </row>
    <row r="9" ht="17.25" customHeight="1" spans="1:4">
      <c r="A9" s="212" t="s">
        <v>11</v>
      </c>
      <c r="B9" s="27"/>
      <c r="C9" s="248" t="s">
        <v>12</v>
      </c>
      <c r="D9" s="59"/>
    </row>
    <row r="10" ht="17.25" customHeight="1" spans="1:4">
      <c r="A10" s="212" t="s">
        <v>13</v>
      </c>
      <c r="B10" s="27"/>
      <c r="C10" s="248" t="s">
        <v>14</v>
      </c>
      <c r="D10" s="59"/>
    </row>
    <row r="11" ht="17.25" customHeight="1" spans="1:4">
      <c r="A11" s="212" t="s">
        <v>15</v>
      </c>
      <c r="B11" s="27"/>
      <c r="C11" s="248" t="s">
        <v>16</v>
      </c>
      <c r="D11" s="59"/>
    </row>
    <row r="12" ht="17.25" customHeight="1" spans="1:4">
      <c r="A12" s="212" t="s">
        <v>17</v>
      </c>
      <c r="B12" s="27"/>
      <c r="C12" s="248" t="s">
        <v>18</v>
      </c>
      <c r="D12" s="59"/>
    </row>
    <row r="13" ht="17.25" customHeight="1" spans="1:4">
      <c r="A13" s="212" t="s">
        <v>19</v>
      </c>
      <c r="B13" s="27"/>
      <c r="C13" s="33" t="s">
        <v>20</v>
      </c>
      <c r="D13" s="59"/>
    </row>
    <row r="14" ht="17.25" customHeight="1" spans="1:4">
      <c r="A14" s="212" t="s">
        <v>21</v>
      </c>
      <c r="B14" s="27"/>
      <c r="C14" s="33" t="s">
        <v>22</v>
      </c>
      <c r="D14" s="59">
        <v>364230</v>
      </c>
    </row>
    <row r="15" ht="17.25" customHeight="1" spans="1:4">
      <c r="A15" s="212" t="s">
        <v>23</v>
      </c>
      <c r="B15" s="27"/>
      <c r="C15" s="33" t="s">
        <v>24</v>
      </c>
      <c r="D15" s="59">
        <v>258578.76</v>
      </c>
    </row>
    <row r="16" ht="17.25" customHeight="1" spans="1:4">
      <c r="A16" s="212" t="s">
        <v>25</v>
      </c>
      <c r="B16" s="27"/>
      <c r="C16" s="33" t="s">
        <v>26</v>
      </c>
      <c r="D16" s="59"/>
    </row>
    <row r="17" ht="17.25" customHeight="1" spans="1:4">
      <c r="A17" s="213"/>
      <c r="B17" s="27"/>
      <c r="C17" s="33" t="s">
        <v>27</v>
      </c>
      <c r="D17" s="131">
        <v>3314492.12</v>
      </c>
    </row>
    <row r="18" ht="17.25" customHeight="1" spans="1:4">
      <c r="A18" s="214"/>
      <c r="B18" s="27"/>
      <c r="C18" s="33" t="s">
        <v>28</v>
      </c>
      <c r="D18" s="131"/>
    </row>
    <row r="19" ht="17.25" customHeight="1" spans="1:4">
      <c r="A19" s="214"/>
      <c r="B19" s="27"/>
      <c r="C19" s="33" t="s">
        <v>29</v>
      </c>
      <c r="D19" s="131"/>
    </row>
    <row r="20" ht="17.25" customHeight="1" spans="1:4">
      <c r="A20" s="214"/>
      <c r="B20" s="27"/>
      <c r="C20" s="33" t="s">
        <v>30</v>
      </c>
      <c r="D20" s="131"/>
    </row>
    <row r="21" ht="17.25" customHeight="1" spans="1:4">
      <c r="A21" s="214"/>
      <c r="B21" s="27"/>
      <c r="C21" s="33" t="s">
        <v>31</v>
      </c>
      <c r="D21" s="131"/>
    </row>
    <row r="22" ht="17.25" customHeight="1" spans="1:4">
      <c r="A22" s="214"/>
      <c r="B22" s="27"/>
      <c r="C22" s="33" t="s">
        <v>32</v>
      </c>
      <c r="D22" s="131"/>
    </row>
    <row r="23" ht="17.25" customHeight="1" spans="1:4">
      <c r="A23" s="214"/>
      <c r="B23" s="27"/>
      <c r="C23" s="33" t="s">
        <v>33</v>
      </c>
      <c r="D23" s="131"/>
    </row>
    <row r="24" ht="17.25" customHeight="1" spans="1:4">
      <c r="A24" s="214"/>
      <c r="B24" s="27"/>
      <c r="C24" s="33" t="s">
        <v>34</v>
      </c>
      <c r="D24" s="131"/>
    </row>
    <row r="25" ht="17.25" customHeight="1" spans="1:4">
      <c r="A25" s="214"/>
      <c r="B25" s="27"/>
      <c r="C25" s="33" t="s">
        <v>35</v>
      </c>
      <c r="D25" s="131">
        <v>287232</v>
      </c>
    </row>
    <row r="26" ht="17.25" customHeight="1" spans="1:4">
      <c r="A26" s="214"/>
      <c r="B26" s="27"/>
      <c r="C26" s="33" t="s">
        <v>36</v>
      </c>
      <c r="D26" s="131"/>
    </row>
    <row r="27" ht="17.25" customHeight="1" spans="1:4">
      <c r="A27" s="214"/>
      <c r="B27" s="27"/>
      <c r="C27" s="213" t="s">
        <v>37</v>
      </c>
      <c r="D27" s="131"/>
    </row>
    <row r="28" ht="17.25" customHeight="1" spans="1:4">
      <c r="A28" s="214"/>
      <c r="B28" s="27"/>
      <c r="C28" s="33" t="s">
        <v>38</v>
      </c>
      <c r="D28" s="131"/>
    </row>
    <row r="29" ht="16.5" customHeight="1" spans="1:4">
      <c r="A29" s="214"/>
      <c r="B29" s="27"/>
      <c r="C29" s="33" t="s">
        <v>39</v>
      </c>
      <c r="D29" s="131"/>
    </row>
    <row r="30" ht="16.5" customHeight="1" spans="1:4">
      <c r="A30" s="214"/>
      <c r="B30" s="27"/>
      <c r="C30" s="213" t="s">
        <v>40</v>
      </c>
      <c r="D30" s="131"/>
    </row>
    <row r="31" ht="17.25" customHeight="1" spans="1:4">
      <c r="A31" s="214"/>
      <c r="B31" s="27"/>
      <c r="C31" s="213" t="s">
        <v>41</v>
      </c>
      <c r="D31" s="131"/>
    </row>
    <row r="32" ht="17.25" customHeight="1" spans="1:4">
      <c r="A32" s="214"/>
      <c r="B32" s="27"/>
      <c r="C32" s="33" t="s">
        <v>42</v>
      </c>
      <c r="D32" s="131"/>
    </row>
    <row r="33" ht="16.5" customHeight="1" spans="1:4">
      <c r="A33" s="214" t="s">
        <v>43</v>
      </c>
      <c r="B33" s="249">
        <v>4224532.88</v>
      </c>
      <c r="C33" s="214" t="s">
        <v>44</v>
      </c>
      <c r="D33" s="249">
        <v>4224532.88</v>
      </c>
    </row>
    <row r="34" ht="16.5" customHeight="1" spans="1:4">
      <c r="A34" s="213" t="s">
        <v>45</v>
      </c>
      <c r="B34" s="27"/>
      <c r="C34" s="213" t="s">
        <v>46</v>
      </c>
      <c r="D34" s="27"/>
    </row>
    <row r="35" ht="16.5" customHeight="1" spans="1:4">
      <c r="A35" s="33" t="s">
        <v>47</v>
      </c>
      <c r="B35" s="27"/>
      <c r="C35" s="33" t="s">
        <v>47</v>
      </c>
      <c r="D35" s="27"/>
    </row>
    <row r="36" ht="16.5" customHeight="1" spans="1:4">
      <c r="A36" s="33" t="s">
        <v>48</v>
      </c>
      <c r="B36" s="27"/>
      <c r="C36" s="33" t="s">
        <v>49</v>
      </c>
      <c r="D36" s="27"/>
    </row>
    <row r="37" ht="16.5" customHeight="1" spans="1:4">
      <c r="A37" s="216" t="s">
        <v>50</v>
      </c>
      <c r="B37" s="249">
        <v>4224532.88</v>
      </c>
      <c r="C37" s="216" t="s">
        <v>51</v>
      </c>
      <c r="D37" s="249">
        <v>4224532.88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B22" sqref="B22"/>
    </sheetView>
  </sheetViews>
  <sheetFormatPr defaultColWidth="9.14166666666667" defaultRowHeight="14.25" customHeight="1" outlineLevelCol="5"/>
  <cols>
    <col min="1" max="1" width="32.1416666666667" style="2" customWidth="1"/>
    <col min="2" max="2" width="20.7083333333333" style="2" customWidth="1"/>
    <col min="3" max="3" width="32.1416666666667" style="2" customWidth="1"/>
    <col min="4" max="4" width="27.7083333333333" style="2" customWidth="1"/>
    <col min="5" max="6" width="36.7083333333333" style="2" customWidth="1"/>
    <col min="7" max="16384" width="9.14166666666667" style="2"/>
  </cols>
  <sheetData>
    <row r="1" customHeight="1" spans="1:6">
      <c r="A1" s="3"/>
      <c r="B1" s="3"/>
      <c r="C1" s="3"/>
      <c r="D1" s="3"/>
      <c r="E1" s="3"/>
      <c r="F1" s="3"/>
    </row>
    <row r="2" ht="12" customHeight="1" spans="1:6">
      <c r="A2" s="135"/>
      <c r="B2" s="136"/>
      <c r="C2" s="135"/>
      <c r="D2" s="137"/>
      <c r="E2" s="137"/>
      <c r="F2" s="138" t="s">
        <v>394</v>
      </c>
    </row>
    <row r="3" ht="42" customHeight="1" spans="1:6">
      <c r="A3" s="139" t="str">
        <f>"2025"&amp;"年部门政府性基金预算支出预算表"</f>
        <v>2025年部门政府性基金预算支出预算表</v>
      </c>
      <c r="B3" s="139" t="s">
        <v>395</v>
      </c>
      <c r="C3" s="140"/>
      <c r="D3" s="141"/>
      <c r="E3" s="141"/>
      <c r="F3" s="141"/>
    </row>
    <row r="4" ht="13.5" customHeight="1" spans="1:6">
      <c r="A4" s="7" t="str">
        <f>"单位名称："&amp;"昆明市西山区城市更新改造局"</f>
        <v>单位名称：昆明市西山区城市更新改造局</v>
      </c>
      <c r="B4" s="7" t="s">
        <v>396</v>
      </c>
      <c r="C4" s="135"/>
      <c r="D4" s="137"/>
      <c r="E4" s="137"/>
      <c r="F4" s="138" t="s">
        <v>1</v>
      </c>
    </row>
    <row r="5" ht="19.5" customHeight="1" spans="1:6">
      <c r="A5" s="142" t="s">
        <v>179</v>
      </c>
      <c r="B5" s="143" t="s">
        <v>73</v>
      </c>
      <c r="C5" s="142" t="s">
        <v>74</v>
      </c>
      <c r="D5" s="13" t="s">
        <v>397</v>
      </c>
      <c r="E5" s="14"/>
      <c r="F5" s="15"/>
    </row>
    <row r="6" ht="18.75" customHeight="1" spans="1:6">
      <c r="A6" s="144"/>
      <c r="B6" s="145"/>
      <c r="C6" s="144"/>
      <c r="D6" s="18" t="s">
        <v>55</v>
      </c>
      <c r="E6" s="13" t="s">
        <v>76</v>
      </c>
      <c r="F6" s="18" t="s">
        <v>77</v>
      </c>
    </row>
    <row r="7" ht="18.75" customHeight="1" spans="1:6">
      <c r="A7" s="68">
        <v>1</v>
      </c>
      <c r="B7" s="146" t="s">
        <v>84</v>
      </c>
      <c r="C7" s="68">
        <v>3</v>
      </c>
      <c r="D7" s="147">
        <v>4</v>
      </c>
      <c r="E7" s="147">
        <v>5</v>
      </c>
      <c r="F7" s="147">
        <v>6</v>
      </c>
    </row>
    <row r="8" ht="21" customHeight="1" spans="1:6">
      <c r="A8" s="33"/>
      <c r="B8" s="33"/>
      <c r="C8" s="33"/>
      <c r="D8" s="27"/>
      <c r="E8" s="27"/>
      <c r="F8" s="27"/>
    </row>
    <row r="9" ht="21" customHeight="1" spans="1:6">
      <c r="A9" s="33"/>
      <c r="B9" s="33"/>
      <c r="C9" s="33"/>
      <c r="D9" s="27"/>
      <c r="E9" s="27"/>
      <c r="F9" s="27"/>
    </row>
    <row r="10" ht="18.75" customHeight="1" spans="1:6">
      <c r="A10" s="148" t="s">
        <v>168</v>
      </c>
      <c r="B10" s="148" t="s">
        <v>168</v>
      </c>
      <c r="C10" s="149" t="s">
        <v>168</v>
      </c>
      <c r="D10" s="27"/>
      <c r="E10" s="27"/>
      <c r="F10" s="27"/>
    </row>
    <row r="12" customHeight="1" spans="1:1">
      <c r="A12" s="2" t="s">
        <v>398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H17" sqref="H17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83333333333" customWidth="1"/>
  </cols>
  <sheetData>
    <row r="1" customHeight="1" spans="1:19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ht="15.75" customHeight="1" spans="2:19">
      <c r="B2" s="82"/>
      <c r="C2" s="82"/>
      <c r="R2" s="132"/>
      <c r="S2" s="132" t="s">
        <v>399</v>
      </c>
    </row>
    <row r="3" ht="41.25" customHeight="1" spans="1:19">
      <c r="A3" s="83" t="str">
        <f>"2025"&amp;"年部门政府采购预算表"</f>
        <v>2025年部门政府采购预算表</v>
      </c>
      <c r="B3" s="84"/>
      <c r="C3" s="84"/>
      <c r="D3" s="120"/>
      <c r="E3" s="120"/>
      <c r="F3" s="120"/>
      <c r="G3" s="120"/>
      <c r="H3" s="120"/>
      <c r="I3" s="120"/>
      <c r="J3" s="120"/>
      <c r="K3" s="120"/>
      <c r="L3" s="120"/>
      <c r="M3" s="84"/>
      <c r="N3" s="120"/>
      <c r="O3" s="120"/>
      <c r="P3" s="84"/>
      <c r="Q3" s="120"/>
      <c r="R3" s="84"/>
      <c r="S3" s="84"/>
    </row>
    <row r="4" ht="18.75" customHeight="1" spans="1:19">
      <c r="A4" s="121" t="str">
        <f>"单位名称："&amp;"昆明市西山区城市更新改造局"</f>
        <v>单位名称：昆明市西山区城市更新改造局</v>
      </c>
      <c r="B4" s="87"/>
      <c r="C4" s="87"/>
      <c r="D4" s="122"/>
      <c r="E4" s="122"/>
      <c r="F4" s="122"/>
      <c r="G4" s="122"/>
      <c r="H4" s="122"/>
      <c r="I4" s="122"/>
      <c r="J4" s="122"/>
      <c r="K4" s="122"/>
      <c r="L4" s="122"/>
      <c r="R4" s="133"/>
      <c r="S4" s="134" t="s">
        <v>1</v>
      </c>
    </row>
    <row r="5" ht="15.75" customHeight="1" spans="1:19">
      <c r="A5" s="89" t="s">
        <v>178</v>
      </c>
      <c r="B5" s="90" t="s">
        <v>179</v>
      </c>
      <c r="C5" s="90" t="s">
        <v>400</v>
      </c>
      <c r="D5" s="91" t="s">
        <v>401</v>
      </c>
      <c r="E5" s="91" t="s">
        <v>402</v>
      </c>
      <c r="F5" s="91" t="s">
        <v>403</v>
      </c>
      <c r="G5" s="91" t="s">
        <v>404</v>
      </c>
      <c r="H5" s="91" t="s">
        <v>405</v>
      </c>
      <c r="I5" s="107" t="s">
        <v>186</v>
      </c>
      <c r="J5" s="107"/>
      <c r="K5" s="107"/>
      <c r="L5" s="107"/>
      <c r="M5" s="108"/>
      <c r="N5" s="107"/>
      <c r="O5" s="107"/>
      <c r="P5" s="116"/>
      <c r="Q5" s="107"/>
      <c r="R5" s="108"/>
      <c r="S5" s="117"/>
    </row>
    <row r="6" ht="17.25" customHeight="1" spans="1:19">
      <c r="A6" s="92"/>
      <c r="B6" s="93"/>
      <c r="C6" s="93"/>
      <c r="D6" s="94"/>
      <c r="E6" s="94"/>
      <c r="F6" s="94"/>
      <c r="G6" s="94"/>
      <c r="H6" s="94"/>
      <c r="I6" s="94" t="s">
        <v>55</v>
      </c>
      <c r="J6" s="94" t="s">
        <v>58</v>
      </c>
      <c r="K6" s="94" t="s">
        <v>406</v>
      </c>
      <c r="L6" s="94" t="s">
        <v>407</v>
      </c>
      <c r="M6" s="109" t="s">
        <v>408</v>
      </c>
      <c r="N6" s="110" t="s">
        <v>409</v>
      </c>
      <c r="O6" s="110"/>
      <c r="P6" s="118"/>
      <c r="Q6" s="110"/>
      <c r="R6" s="119"/>
      <c r="S6" s="96"/>
    </row>
    <row r="7" ht="54" customHeight="1" spans="1:19">
      <c r="A7" s="95"/>
      <c r="B7" s="96"/>
      <c r="C7" s="96"/>
      <c r="D7" s="97"/>
      <c r="E7" s="97"/>
      <c r="F7" s="97"/>
      <c r="G7" s="97"/>
      <c r="H7" s="97"/>
      <c r="I7" s="97"/>
      <c r="J7" s="97" t="s">
        <v>57</v>
      </c>
      <c r="K7" s="97"/>
      <c r="L7" s="97"/>
      <c r="M7" s="111"/>
      <c r="N7" s="97" t="s">
        <v>57</v>
      </c>
      <c r="O7" s="97" t="s">
        <v>64</v>
      </c>
      <c r="P7" s="96" t="s">
        <v>65</v>
      </c>
      <c r="Q7" s="97" t="s">
        <v>66</v>
      </c>
      <c r="R7" s="111" t="s">
        <v>67</v>
      </c>
      <c r="S7" s="96" t="s">
        <v>68</v>
      </c>
    </row>
    <row r="8" ht="18" customHeight="1" spans="1:19">
      <c r="A8" s="123">
        <v>1</v>
      </c>
      <c r="B8" s="123" t="s">
        <v>84</v>
      </c>
      <c r="C8" s="124">
        <v>3</v>
      </c>
      <c r="D8" s="124">
        <v>4</v>
      </c>
      <c r="E8" s="123">
        <v>5</v>
      </c>
      <c r="F8" s="123">
        <v>6</v>
      </c>
      <c r="G8" s="123">
        <v>7</v>
      </c>
      <c r="H8" s="123">
        <v>8</v>
      </c>
      <c r="I8" s="123">
        <v>9</v>
      </c>
      <c r="J8" s="123">
        <v>10</v>
      </c>
      <c r="K8" s="123">
        <v>11</v>
      </c>
      <c r="L8" s="123">
        <v>12</v>
      </c>
      <c r="M8" s="123">
        <v>13</v>
      </c>
      <c r="N8" s="123">
        <v>14</v>
      </c>
      <c r="O8" s="123">
        <v>15</v>
      </c>
      <c r="P8" s="123">
        <v>16</v>
      </c>
      <c r="Q8" s="123">
        <v>17</v>
      </c>
      <c r="R8" s="123">
        <v>18</v>
      </c>
      <c r="S8" s="123">
        <v>19</v>
      </c>
    </row>
    <row r="9" ht="21" customHeight="1" spans="1:19">
      <c r="A9" s="125" t="s">
        <v>70</v>
      </c>
      <c r="B9" s="125" t="s">
        <v>70</v>
      </c>
      <c r="C9" s="100" t="s">
        <v>219</v>
      </c>
      <c r="D9" s="32" t="s">
        <v>410</v>
      </c>
      <c r="E9" s="32" t="s">
        <v>411</v>
      </c>
      <c r="F9" s="32" t="s">
        <v>412</v>
      </c>
      <c r="G9" s="126">
        <v>1</v>
      </c>
      <c r="H9" s="112"/>
      <c r="I9" s="131">
        <v>15000</v>
      </c>
      <c r="J9" s="131">
        <v>15000</v>
      </c>
      <c r="K9" s="112"/>
      <c r="L9" s="112"/>
      <c r="M9" s="112"/>
      <c r="N9" s="112"/>
      <c r="O9" s="112"/>
      <c r="P9" s="112"/>
      <c r="Q9" s="112"/>
      <c r="R9" s="112"/>
      <c r="S9" s="112"/>
    </row>
    <row r="10" ht="21" customHeight="1" spans="1:19">
      <c r="A10" s="102" t="s">
        <v>168</v>
      </c>
      <c r="B10" s="103"/>
      <c r="C10" s="103"/>
      <c r="D10" s="104"/>
      <c r="E10" s="104"/>
      <c r="F10" s="104"/>
      <c r="G10" s="127"/>
      <c r="H10" s="112"/>
      <c r="I10" s="131">
        <v>15000</v>
      </c>
      <c r="J10" s="131">
        <v>15000</v>
      </c>
      <c r="K10" s="112"/>
      <c r="L10" s="112"/>
      <c r="M10" s="112"/>
      <c r="N10" s="112"/>
      <c r="O10" s="112"/>
      <c r="P10" s="112"/>
      <c r="Q10" s="112"/>
      <c r="R10" s="112"/>
      <c r="S10" s="112"/>
    </row>
    <row r="11" ht="21" customHeight="1" spans="1:19">
      <c r="A11" s="121" t="s">
        <v>413</v>
      </c>
      <c r="B11" s="128"/>
      <c r="C11" s="128"/>
      <c r="D11" s="121"/>
      <c r="E11" s="121"/>
      <c r="F11" s="121"/>
      <c r="G11" s="129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/>
      <selection pane="bottomLeft" activeCell="B26" sqref="B26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ht="16.5" customHeight="1" spans="1:20">
      <c r="A2" s="81"/>
      <c r="B2" s="82"/>
      <c r="C2" s="82"/>
      <c r="D2" s="82"/>
      <c r="E2" s="82"/>
      <c r="F2" s="82"/>
      <c r="G2" s="82"/>
      <c r="H2" s="81"/>
      <c r="I2" s="81"/>
      <c r="J2" s="81"/>
      <c r="K2" s="81"/>
      <c r="L2" s="81"/>
      <c r="M2" s="81"/>
      <c r="N2" s="105"/>
      <c r="O2" s="81"/>
      <c r="P2" s="81"/>
      <c r="Q2" s="82"/>
      <c r="R2" s="81"/>
      <c r="S2" s="114"/>
      <c r="T2" s="114" t="s">
        <v>414</v>
      </c>
    </row>
    <row r="3" ht="41.25" customHeight="1" spans="1:20">
      <c r="A3" s="83" t="str">
        <f>"2025"&amp;"年部门政府购买服务预算表"</f>
        <v>2025年部门政府购买服务预算表</v>
      </c>
      <c r="B3" s="84"/>
      <c r="C3" s="84"/>
      <c r="D3" s="84"/>
      <c r="E3" s="84"/>
      <c r="F3" s="84"/>
      <c r="G3" s="84"/>
      <c r="H3" s="85"/>
      <c r="I3" s="85"/>
      <c r="J3" s="85"/>
      <c r="K3" s="85"/>
      <c r="L3" s="85"/>
      <c r="M3" s="85"/>
      <c r="N3" s="106"/>
      <c r="O3" s="85"/>
      <c r="P3" s="85"/>
      <c r="Q3" s="84"/>
      <c r="R3" s="85"/>
      <c r="S3" s="106"/>
      <c r="T3" s="84"/>
    </row>
    <row r="4" ht="22.5" customHeight="1" spans="1:20">
      <c r="A4" s="86" t="str">
        <f>"单位名称："&amp;"昆明市西山区城市更新改造局"</f>
        <v>单位名称：昆明市西山区城市更新改造局</v>
      </c>
      <c r="B4" s="87"/>
      <c r="C4" s="87"/>
      <c r="D4" s="87"/>
      <c r="E4" s="87"/>
      <c r="F4" s="87"/>
      <c r="G4" s="87"/>
      <c r="H4" s="88"/>
      <c r="I4" s="88"/>
      <c r="J4" s="88"/>
      <c r="K4" s="88"/>
      <c r="L4" s="88"/>
      <c r="M4" s="88"/>
      <c r="N4" s="105"/>
      <c r="O4" s="81"/>
      <c r="P4" s="81"/>
      <c r="Q4" s="82"/>
      <c r="R4" s="81"/>
      <c r="S4" s="115"/>
      <c r="T4" s="114" t="s">
        <v>1</v>
      </c>
    </row>
    <row r="5" ht="24" customHeight="1" spans="1:20">
      <c r="A5" s="89" t="s">
        <v>178</v>
      </c>
      <c r="B5" s="90" t="s">
        <v>179</v>
      </c>
      <c r="C5" s="90" t="s">
        <v>400</v>
      </c>
      <c r="D5" s="90" t="s">
        <v>415</v>
      </c>
      <c r="E5" s="90" t="s">
        <v>416</v>
      </c>
      <c r="F5" s="90" t="s">
        <v>417</v>
      </c>
      <c r="G5" s="90" t="s">
        <v>418</v>
      </c>
      <c r="H5" s="91" t="s">
        <v>419</v>
      </c>
      <c r="I5" s="91" t="s">
        <v>420</v>
      </c>
      <c r="J5" s="107" t="s">
        <v>186</v>
      </c>
      <c r="K5" s="107"/>
      <c r="L5" s="107"/>
      <c r="M5" s="107"/>
      <c r="N5" s="108"/>
      <c r="O5" s="107"/>
      <c r="P5" s="107"/>
      <c r="Q5" s="116"/>
      <c r="R5" s="107"/>
      <c r="S5" s="108"/>
      <c r="T5" s="117"/>
    </row>
    <row r="6" ht="24" customHeight="1" spans="1:20">
      <c r="A6" s="92"/>
      <c r="B6" s="93"/>
      <c r="C6" s="93"/>
      <c r="D6" s="93"/>
      <c r="E6" s="93"/>
      <c r="F6" s="93"/>
      <c r="G6" s="93"/>
      <c r="H6" s="94"/>
      <c r="I6" s="94"/>
      <c r="J6" s="94" t="s">
        <v>55</v>
      </c>
      <c r="K6" s="94" t="s">
        <v>58</v>
      </c>
      <c r="L6" s="94" t="s">
        <v>406</v>
      </c>
      <c r="M6" s="94" t="s">
        <v>407</v>
      </c>
      <c r="N6" s="109" t="s">
        <v>408</v>
      </c>
      <c r="O6" s="110" t="s">
        <v>409</v>
      </c>
      <c r="P6" s="110"/>
      <c r="Q6" s="118"/>
      <c r="R6" s="110"/>
      <c r="S6" s="119"/>
      <c r="T6" s="96"/>
    </row>
    <row r="7" ht="54" customHeight="1" spans="1:20">
      <c r="A7" s="95"/>
      <c r="B7" s="96"/>
      <c r="C7" s="96"/>
      <c r="D7" s="96"/>
      <c r="E7" s="96"/>
      <c r="F7" s="96"/>
      <c r="G7" s="96"/>
      <c r="H7" s="97"/>
      <c r="I7" s="97"/>
      <c r="J7" s="97"/>
      <c r="K7" s="97" t="s">
        <v>57</v>
      </c>
      <c r="L7" s="97"/>
      <c r="M7" s="97"/>
      <c r="N7" s="111"/>
      <c r="O7" s="97" t="s">
        <v>57</v>
      </c>
      <c r="P7" s="97" t="s">
        <v>64</v>
      </c>
      <c r="Q7" s="96" t="s">
        <v>65</v>
      </c>
      <c r="R7" s="97" t="s">
        <v>66</v>
      </c>
      <c r="S7" s="111" t="s">
        <v>67</v>
      </c>
      <c r="T7" s="96" t="s">
        <v>68</v>
      </c>
    </row>
    <row r="8" ht="17.25" customHeight="1" spans="1:20">
      <c r="A8" s="98">
        <v>1</v>
      </c>
      <c r="B8" s="96">
        <v>2</v>
      </c>
      <c r="C8" s="98">
        <v>3</v>
      </c>
      <c r="D8" s="98">
        <v>4</v>
      </c>
      <c r="E8" s="96">
        <v>5</v>
      </c>
      <c r="F8" s="98">
        <v>6</v>
      </c>
      <c r="G8" s="98">
        <v>7</v>
      </c>
      <c r="H8" s="96">
        <v>8</v>
      </c>
      <c r="I8" s="98">
        <v>9</v>
      </c>
      <c r="J8" s="98">
        <v>10</v>
      </c>
      <c r="K8" s="96">
        <v>11</v>
      </c>
      <c r="L8" s="98">
        <v>12</v>
      </c>
      <c r="M8" s="98">
        <v>13</v>
      </c>
      <c r="N8" s="96">
        <v>14</v>
      </c>
      <c r="O8" s="98">
        <v>15</v>
      </c>
      <c r="P8" s="98">
        <v>16</v>
      </c>
      <c r="Q8" s="96">
        <v>17</v>
      </c>
      <c r="R8" s="98">
        <v>18</v>
      </c>
      <c r="S8" s="98">
        <v>19</v>
      </c>
      <c r="T8" s="98">
        <v>20</v>
      </c>
    </row>
    <row r="9" ht="21" customHeight="1" spans="1:20">
      <c r="A9" s="99"/>
      <c r="B9" s="100"/>
      <c r="C9" s="100"/>
      <c r="D9" s="100"/>
      <c r="E9" s="100"/>
      <c r="F9" s="100"/>
      <c r="G9" s="100"/>
      <c r="H9" s="101"/>
      <c r="I9" s="101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</row>
    <row r="10" ht="21" customHeight="1" spans="1:20">
      <c r="A10" s="102" t="s">
        <v>168</v>
      </c>
      <c r="B10" s="103"/>
      <c r="C10" s="103"/>
      <c r="D10" s="103"/>
      <c r="E10" s="103"/>
      <c r="F10" s="103"/>
      <c r="G10" s="103"/>
      <c r="H10" s="104"/>
      <c r="I10" s="113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</row>
    <row r="12" customHeight="1" spans="1:1">
      <c r="A12" t="s">
        <v>421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2"/>
  <sheetViews>
    <sheetView showZeros="0" workbookViewId="0">
      <pane ySplit="1" topLeftCell="A2" activePane="bottomLeft" state="frozen"/>
      <selection/>
      <selection pane="bottomLeft" activeCell="C14" sqref="C14"/>
    </sheetView>
  </sheetViews>
  <sheetFormatPr defaultColWidth="9.14166666666667" defaultRowHeight="14.25" customHeight="1" outlineLevelCol="4"/>
  <cols>
    <col min="1" max="1" width="37.7083333333333" style="2" customWidth="1"/>
    <col min="2" max="5" width="20" style="2" customWidth="1"/>
    <col min="6" max="16384" width="9.14166666666667" style="2"/>
  </cols>
  <sheetData>
    <row r="1" customHeight="1" spans="1:5">
      <c r="A1" s="3"/>
      <c r="B1" s="3"/>
      <c r="C1" s="3"/>
      <c r="D1" s="3"/>
      <c r="E1" s="3"/>
    </row>
    <row r="2" ht="17.25" customHeight="1" spans="4:5">
      <c r="D2" s="71"/>
      <c r="E2" s="5" t="s">
        <v>422</v>
      </c>
    </row>
    <row r="3" ht="41.25" customHeight="1" spans="1:5">
      <c r="A3" s="72" t="str">
        <f>"2025"&amp;"年对下转移支付预算表"</f>
        <v>2025年对下转移支付预算表</v>
      </c>
      <c r="B3" s="6"/>
      <c r="C3" s="6"/>
      <c r="D3" s="6"/>
      <c r="E3" s="66"/>
    </row>
    <row r="4" ht="18" customHeight="1" spans="1:5">
      <c r="A4" s="73" t="str">
        <f>"单位名称："&amp;"昆明市西山区城市更新改造局"</f>
        <v>单位名称：昆明市西山区城市更新改造局</v>
      </c>
      <c r="B4" s="74"/>
      <c r="C4" s="74"/>
      <c r="D4" s="75"/>
      <c r="E4" s="10" t="s">
        <v>1</v>
      </c>
    </row>
    <row r="5" ht="19.5" customHeight="1" spans="1:5">
      <c r="A5" s="18" t="s">
        <v>423</v>
      </c>
      <c r="B5" s="13" t="s">
        <v>186</v>
      </c>
      <c r="C5" s="14"/>
      <c r="D5" s="14"/>
      <c r="E5" s="76" t="s">
        <v>424</v>
      </c>
    </row>
    <row r="6" ht="40.5" customHeight="1" spans="1:5">
      <c r="A6" s="21"/>
      <c r="B6" s="31" t="s">
        <v>55</v>
      </c>
      <c r="C6" s="12" t="s">
        <v>58</v>
      </c>
      <c r="D6" s="77" t="s">
        <v>406</v>
      </c>
      <c r="E6" s="76"/>
    </row>
    <row r="7" ht="19.5" customHeight="1" spans="1:5">
      <c r="A7" s="22">
        <v>1</v>
      </c>
      <c r="B7" s="22">
        <v>2</v>
      </c>
      <c r="C7" s="22">
        <v>3</v>
      </c>
      <c r="D7" s="78">
        <v>4</v>
      </c>
      <c r="E7" s="79">
        <v>5</v>
      </c>
    </row>
    <row r="8" ht="19.5" customHeight="1" spans="1:5">
      <c r="A8" s="32"/>
      <c r="B8" s="27"/>
      <c r="C8" s="27"/>
      <c r="D8" s="27"/>
      <c r="E8" s="27"/>
    </row>
    <row r="9" ht="19.5" customHeight="1" spans="1:5">
      <c r="A9" s="69"/>
      <c r="B9" s="27"/>
      <c r="C9" s="27"/>
      <c r="D9" s="27"/>
      <c r="E9" s="27"/>
    </row>
    <row r="12" customHeight="1" spans="1:1">
      <c r="A12" s="2" t="s">
        <v>425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B25" sqref="B25"/>
    </sheetView>
  </sheetViews>
  <sheetFormatPr defaultColWidth="9.14166666666667" defaultRowHeight="12" customHeight="1"/>
  <cols>
    <col min="1" max="1" width="34.2833333333333" style="2" customWidth="1"/>
    <col min="2" max="2" width="29" style="2" customWidth="1"/>
    <col min="3" max="5" width="23.575" style="2" customWidth="1"/>
    <col min="6" max="6" width="11.2833333333333" style="2" customWidth="1"/>
    <col min="7" max="7" width="25.1416666666667" style="2" customWidth="1"/>
    <col min="8" max="8" width="15.575" style="2" customWidth="1"/>
    <col min="9" max="9" width="13.425" style="2" customWidth="1"/>
    <col min="10" max="10" width="18.8583333333333" style="2" customWidth="1"/>
    <col min="11" max="16384" width="9.14166666666667" style="2"/>
  </cols>
  <sheetData>
    <row r="1" customHeight="1" spans="1:10">
      <c r="A1" s="3"/>
      <c r="B1" s="3"/>
      <c r="C1" s="3"/>
      <c r="D1" s="3"/>
      <c r="E1" s="3"/>
      <c r="F1" s="3"/>
      <c r="G1" s="3"/>
      <c r="H1" s="3"/>
      <c r="I1" s="3"/>
      <c r="J1" s="3"/>
    </row>
    <row r="2" ht="16.5" customHeight="1" spans="10:10">
      <c r="J2" s="5" t="s">
        <v>426</v>
      </c>
    </row>
    <row r="3" ht="41.25" customHeight="1" spans="1:10">
      <c r="A3" s="65" t="str">
        <f>"2025"&amp;"年对下转移支付绩效目标表"</f>
        <v>2025年对下转移支付绩效目标表</v>
      </c>
      <c r="B3" s="6"/>
      <c r="C3" s="6"/>
      <c r="D3" s="6"/>
      <c r="E3" s="6"/>
      <c r="F3" s="66"/>
      <c r="G3" s="6"/>
      <c r="H3" s="66"/>
      <c r="I3" s="66"/>
      <c r="J3" s="6"/>
    </row>
    <row r="4" ht="17.25" customHeight="1" spans="1:1">
      <c r="A4" s="7" t="str">
        <f>"单位名称："&amp;"昆明市西山区城市更新改造局"</f>
        <v>单位名称：昆明市西山区城市更新改造局</v>
      </c>
    </row>
    <row r="5" ht="44.25" customHeight="1" spans="1:10">
      <c r="A5" s="67" t="s">
        <v>423</v>
      </c>
      <c r="B5" s="67" t="s">
        <v>276</v>
      </c>
      <c r="C5" s="67" t="s">
        <v>277</v>
      </c>
      <c r="D5" s="67" t="s">
        <v>278</v>
      </c>
      <c r="E5" s="67" t="s">
        <v>279</v>
      </c>
      <c r="F5" s="68" t="s">
        <v>280</v>
      </c>
      <c r="G5" s="67" t="s">
        <v>281</v>
      </c>
      <c r="H5" s="68" t="s">
        <v>282</v>
      </c>
      <c r="I5" s="68" t="s">
        <v>283</v>
      </c>
      <c r="J5" s="67" t="s">
        <v>284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2"/>
      <c r="B7" s="69"/>
      <c r="C7" s="69"/>
      <c r="D7" s="69"/>
      <c r="E7" s="53"/>
      <c r="F7" s="70"/>
      <c r="G7" s="53"/>
      <c r="H7" s="70"/>
      <c r="I7" s="70"/>
      <c r="J7" s="53"/>
    </row>
    <row r="8" ht="42" customHeight="1" spans="1:10">
      <c r="A8" s="32"/>
      <c r="B8" s="33"/>
      <c r="C8" s="33"/>
      <c r="D8" s="33"/>
      <c r="E8" s="32"/>
      <c r="F8" s="33"/>
      <c r="G8" s="32"/>
      <c r="H8" s="33"/>
      <c r="I8" s="33"/>
      <c r="J8" s="32"/>
    </row>
    <row r="10" customHeight="1" spans="1:1">
      <c r="A10" s="2" t="s">
        <v>427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5" activePane="bottomLeft" state="frozen"/>
      <selection/>
      <selection pane="bottomLeft" activeCell="D34" sqref="D34"/>
    </sheetView>
  </sheetViews>
  <sheetFormatPr defaultColWidth="10.425" defaultRowHeight="14.25" customHeight="1"/>
  <cols>
    <col min="1" max="3" width="33.7083333333333" style="2" customWidth="1"/>
    <col min="4" max="4" width="45.575" style="2" customWidth="1"/>
    <col min="5" max="5" width="27.575" style="2" customWidth="1"/>
    <col min="6" max="6" width="21.7083333333333" style="2" customWidth="1"/>
    <col min="7" max="9" width="26.2833333333333" style="2" customWidth="1"/>
    <col min="10" max="16384" width="10.425" style="2"/>
  </cols>
  <sheetData>
    <row r="1" customHeight="1" spans="1:9">
      <c r="A1" s="3"/>
      <c r="B1" s="3"/>
      <c r="C1" s="3"/>
      <c r="D1" s="3"/>
      <c r="E1" s="3"/>
      <c r="F1" s="3"/>
      <c r="G1" s="3"/>
      <c r="H1" s="3"/>
      <c r="I1" s="3"/>
    </row>
    <row r="2" customHeight="1" spans="1:9">
      <c r="A2" s="41" t="s">
        <v>428</v>
      </c>
      <c r="B2" s="42"/>
      <c r="C2" s="42"/>
      <c r="D2" s="43"/>
      <c r="E2" s="43"/>
      <c r="F2" s="43"/>
      <c r="G2" s="42"/>
      <c r="H2" s="42"/>
      <c r="I2" s="43"/>
    </row>
    <row r="3" ht="41.25" customHeight="1" spans="1:9">
      <c r="A3" s="44" t="str">
        <f>"2025"&amp;"年新增资产配置预算表"</f>
        <v>2025年新增资产配置预算表</v>
      </c>
      <c r="B3" s="45"/>
      <c r="C3" s="45"/>
      <c r="D3" s="46"/>
      <c r="E3" s="46"/>
      <c r="F3" s="46"/>
      <c r="G3" s="45"/>
      <c r="H3" s="45"/>
      <c r="I3" s="46"/>
    </row>
    <row r="4" customHeight="1" spans="1:9">
      <c r="A4" s="47" t="str">
        <f>"单位名称："&amp;"昆明市西山区城市更新改造局"</f>
        <v>单位名称：昆明市西山区城市更新改造局</v>
      </c>
      <c r="B4" s="48"/>
      <c r="C4" s="48"/>
      <c r="D4" s="49"/>
      <c r="F4" s="46"/>
      <c r="G4" s="45"/>
      <c r="H4" s="45"/>
      <c r="I4" s="64" t="s">
        <v>1</v>
      </c>
    </row>
    <row r="5" ht="28.5" customHeight="1" spans="1:9">
      <c r="A5" s="50" t="s">
        <v>178</v>
      </c>
      <c r="B5" s="39" t="s">
        <v>179</v>
      </c>
      <c r="C5" s="50" t="s">
        <v>429</v>
      </c>
      <c r="D5" s="50" t="s">
        <v>430</v>
      </c>
      <c r="E5" s="50" t="s">
        <v>431</v>
      </c>
      <c r="F5" s="50" t="s">
        <v>432</v>
      </c>
      <c r="G5" s="39" t="s">
        <v>433</v>
      </c>
      <c r="H5" s="39"/>
      <c r="I5" s="50"/>
    </row>
    <row r="6" ht="21" customHeight="1" spans="1:9">
      <c r="A6" s="50"/>
      <c r="B6" s="51"/>
      <c r="C6" s="51"/>
      <c r="D6" s="52"/>
      <c r="E6" s="51"/>
      <c r="F6" s="51"/>
      <c r="G6" s="39" t="s">
        <v>404</v>
      </c>
      <c r="H6" s="39" t="s">
        <v>434</v>
      </c>
      <c r="I6" s="39" t="s">
        <v>435</v>
      </c>
    </row>
    <row r="7" ht="17.25" customHeight="1" spans="1:9">
      <c r="A7" s="53" t="s">
        <v>83</v>
      </c>
      <c r="B7" s="54"/>
      <c r="C7" s="55" t="s">
        <v>84</v>
      </c>
      <c r="D7" s="53" t="s">
        <v>85</v>
      </c>
      <c r="E7" s="56" t="s">
        <v>86</v>
      </c>
      <c r="F7" s="53" t="s">
        <v>87</v>
      </c>
      <c r="G7" s="55" t="s">
        <v>88</v>
      </c>
      <c r="H7" s="57" t="s">
        <v>89</v>
      </c>
      <c r="I7" s="56" t="s">
        <v>90</v>
      </c>
    </row>
    <row r="8" ht="19.5" customHeight="1" spans="1:9">
      <c r="A8" s="32"/>
      <c r="B8" s="33"/>
      <c r="C8" s="33"/>
      <c r="D8" s="32"/>
      <c r="E8" s="33"/>
      <c r="F8" s="57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  <row r="11" customHeight="1" spans="1:1">
      <c r="A11" s="2" t="s">
        <v>436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B26" sqref="B26"/>
    </sheetView>
  </sheetViews>
  <sheetFormatPr defaultColWidth="9.14166666666667" defaultRowHeight="14.25" customHeight="1"/>
  <cols>
    <col min="1" max="1" width="19.2833333333333" style="2" customWidth="1"/>
    <col min="2" max="2" width="33.8416666666667" style="2" customWidth="1"/>
    <col min="3" max="3" width="23.8583333333333" style="2" customWidth="1"/>
    <col min="4" max="4" width="11.1416666666667" style="2" customWidth="1"/>
    <col min="5" max="5" width="17.7083333333333" style="2" customWidth="1"/>
    <col min="6" max="6" width="9.85833333333333" style="2" customWidth="1"/>
    <col min="7" max="7" width="17.7083333333333" style="2" customWidth="1"/>
    <col min="8" max="11" width="23.1416666666667" style="2" customWidth="1"/>
    <col min="12" max="16384" width="9.14166666666667" style="2"/>
  </cols>
  <sheetData>
    <row r="1" customHeight="1" spans="1:1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4:11">
      <c r="D2" s="4"/>
      <c r="E2" s="4"/>
      <c r="F2" s="4"/>
      <c r="G2" s="4"/>
      <c r="K2" s="5" t="s">
        <v>437</v>
      </c>
    </row>
    <row r="3" ht="41.25" customHeight="1" spans="1:11">
      <c r="A3" s="6" t="str">
        <f>"2025"&amp;"年上级转移支付补助项目支出预算表"</f>
        <v>2025年上级转移支付补助项目支出预算表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ht="13.5" customHeight="1" spans="1:11">
      <c r="A4" s="7" t="str">
        <f>"单位名称："&amp;"昆明市西山区城市更新改造局"</f>
        <v>单位名称：昆明市西山区城市更新改造局</v>
      </c>
      <c r="B4" s="8"/>
      <c r="C4" s="8"/>
      <c r="D4" s="8"/>
      <c r="E4" s="8"/>
      <c r="F4" s="8"/>
      <c r="G4" s="8"/>
      <c r="H4" s="9"/>
      <c r="I4" s="9"/>
      <c r="J4" s="9"/>
      <c r="K4" s="10" t="s">
        <v>1</v>
      </c>
    </row>
    <row r="5" ht="21.75" customHeight="1" spans="1:11">
      <c r="A5" s="11" t="s">
        <v>258</v>
      </c>
      <c r="B5" s="11" t="s">
        <v>181</v>
      </c>
      <c r="C5" s="11" t="s">
        <v>259</v>
      </c>
      <c r="D5" s="12" t="s">
        <v>182</v>
      </c>
      <c r="E5" s="12" t="s">
        <v>183</v>
      </c>
      <c r="F5" s="12" t="s">
        <v>260</v>
      </c>
      <c r="G5" s="12" t="s">
        <v>261</v>
      </c>
      <c r="H5" s="18" t="s">
        <v>55</v>
      </c>
      <c r="I5" s="13" t="s">
        <v>438</v>
      </c>
      <c r="J5" s="14"/>
      <c r="K5" s="15"/>
    </row>
    <row r="6" ht="21.75" customHeight="1" spans="1:11">
      <c r="A6" s="16"/>
      <c r="B6" s="16"/>
      <c r="C6" s="16"/>
      <c r="D6" s="17"/>
      <c r="E6" s="17"/>
      <c r="F6" s="17"/>
      <c r="G6" s="17"/>
      <c r="H6" s="31"/>
      <c r="I6" s="12" t="s">
        <v>58</v>
      </c>
      <c r="J6" s="12" t="s">
        <v>59</v>
      </c>
      <c r="K6" s="12" t="s">
        <v>60</v>
      </c>
    </row>
    <row r="7" ht="40.5" customHeight="1" spans="1:11">
      <c r="A7" s="19"/>
      <c r="B7" s="19"/>
      <c r="C7" s="19"/>
      <c r="D7" s="20"/>
      <c r="E7" s="20"/>
      <c r="F7" s="20"/>
      <c r="G7" s="20"/>
      <c r="H7" s="21"/>
      <c r="I7" s="20" t="s">
        <v>57</v>
      </c>
      <c r="J7" s="20"/>
      <c r="K7" s="20"/>
    </row>
    <row r="8" ht="15" customHeight="1" spans="1:11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39">
        <v>10</v>
      </c>
      <c r="K8" s="39">
        <v>11</v>
      </c>
    </row>
    <row r="9" ht="18.75" customHeight="1" spans="1:11">
      <c r="A9" s="32"/>
      <c r="B9" s="33"/>
      <c r="C9" s="32"/>
      <c r="D9" s="32"/>
      <c r="E9" s="32"/>
      <c r="F9" s="32"/>
      <c r="G9" s="32"/>
      <c r="H9" s="34"/>
      <c r="I9" s="40"/>
      <c r="J9" s="40"/>
      <c r="K9" s="34"/>
    </row>
    <row r="10" ht="18.75" customHeight="1" spans="1:11">
      <c r="A10" s="33"/>
      <c r="B10" s="33"/>
      <c r="C10" s="33"/>
      <c r="D10" s="33"/>
      <c r="E10" s="33"/>
      <c r="F10" s="33"/>
      <c r="G10" s="33"/>
      <c r="H10" s="35"/>
      <c r="I10" s="35"/>
      <c r="J10" s="35"/>
      <c r="K10" s="34"/>
    </row>
    <row r="11" ht="18.75" customHeight="1" spans="1:11">
      <c r="A11" s="36" t="s">
        <v>168</v>
      </c>
      <c r="B11" s="37"/>
      <c r="C11" s="37"/>
      <c r="D11" s="37"/>
      <c r="E11" s="37"/>
      <c r="F11" s="37"/>
      <c r="G11" s="38"/>
      <c r="H11" s="35"/>
      <c r="I11" s="35"/>
      <c r="J11" s="35"/>
      <c r="K11" s="34"/>
    </row>
    <row r="13" customHeight="1" spans="1:1">
      <c r="A13" s="2" t="s">
        <v>439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workbookViewId="0">
      <pane ySplit="1" topLeftCell="A2" activePane="bottomLeft" state="frozen"/>
      <selection/>
      <selection pane="bottomLeft" activeCell="D28" sqref="D28"/>
    </sheetView>
  </sheetViews>
  <sheetFormatPr defaultColWidth="9.14166666666667" defaultRowHeight="14.25" customHeight="1" outlineLevelCol="6"/>
  <cols>
    <col min="1" max="1" width="35.2833333333333" style="2" customWidth="1"/>
    <col min="2" max="4" width="28" style="2" customWidth="1"/>
    <col min="5" max="7" width="23.8583333333333" style="2" customWidth="1"/>
    <col min="8" max="16384" width="9.14166666666667" style="2"/>
  </cols>
  <sheetData>
    <row r="1" customHeight="1" spans="1:7">
      <c r="A1" s="3"/>
      <c r="B1" s="3"/>
      <c r="C1" s="3"/>
      <c r="D1" s="3"/>
      <c r="E1" s="3"/>
      <c r="F1" s="3"/>
      <c r="G1" s="3"/>
    </row>
    <row r="2" ht="13.5" customHeight="1" spans="4:7">
      <c r="D2" s="4"/>
      <c r="G2" s="5" t="s">
        <v>440</v>
      </c>
    </row>
    <row r="3" ht="41.25" customHeight="1" spans="1:7">
      <c r="A3" s="6" t="str">
        <f>"2025"&amp;"年部门项目中期规划预算表"</f>
        <v>2025年部门项目中期规划预算表</v>
      </c>
      <c r="B3" s="6"/>
      <c r="C3" s="6"/>
      <c r="D3" s="6"/>
      <c r="E3" s="6"/>
      <c r="F3" s="6"/>
      <c r="G3" s="6"/>
    </row>
    <row r="4" ht="13.5" customHeight="1" spans="1:7">
      <c r="A4" s="7" t="str">
        <f>"单位名称："&amp;"昆明市西山区城市更新改造局"</f>
        <v>单位名称：昆明市西山区城市更新改造局</v>
      </c>
      <c r="B4" s="8"/>
      <c r="C4" s="8"/>
      <c r="D4" s="8"/>
      <c r="E4" s="9"/>
      <c r="F4" s="9"/>
      <c r="G4" s="10" t="s">
        <v>1</v>
      </c>
    </row>
    <row r="5" ht="21.75" customHeight="1" spans="1:7">
      <c r="A5" s="11" t="s">
        <v>259</v>
      </c>
      <c r="B5" s="11" t="s">
        <v>258</v>
      </c>
      <c r="C5" s="11" t="s">
        <v>181</v>
      </c>
      <c r="D5" s="12" t="s">
        <v>441</v>
      </c>
      <c r="E5" s="13" t="s">
        <v>58</v>
      </c>
      <c r="F5" s="14"/>
      <c r="G5" s="15"/>
    </row>
    <row r="6" ht="21.75" customHeight="1" spans="1:7">
      <c r="A6" s="16"/>
      <c r="B6" s="16"/>
      <c r="C6" s="16"/>
      <c r="D6" s="17"/>
      <c r="E6" s="18" t="str">
        <f>"2025"&amp;"年"</f>
        <v>2025年</v>
      </c>
      <c r="F6" s="12" t="str">
        <f>("2025"+1)&amp;"年"</f>
        <v>2026年</v>
      </c>
      <c r="G6" s="12" t="str">
        <f>("2025"+2)&amp;"年"</f>
        <v>2027年</v>
      </c>
    </row>
    <row r="7" ht="40.5" customHeight="1" spans="1:7">
      <c r="A7" s="19"/>
      <c r="B7" s="19"/>
      <c r="C7" s="19"/>
      <c r="D7" s="20"/>
      <c r="E7" s="21"/>
      <c r="F7" s="20" t="s">
        <v>57</v>
      </c>
      <c r="G7" s="20"/>
    </row>
    <row r="8" ht="15" customHeight="1" spans="1:7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</row>
    <row r="9" s="1" customFormat="1" customHeight="1" spans="1:7">
      <c r="A9" s="23" t="s">
        <v>70</v>
      </c>
      <c r="B9" s="24"/>
      <c r="C9" s="24"/>
      <c r="D9" s="24"/>
      <c r="E9" s="24">
        <v>330000</v>
      </c>
      <c r="F9" s="24">
        <v>330000</v>
      </c>
      <c r="G9" s="24">
        <v>330000</v>
      </c>
    </row>
    <row r="10" s="1" customFormat="1" ht="17.25" customHeight="1" spans="1:7">
      <c r="A10" s="23" t="s">
        <v>70</v>
      </c>
      <c r="B10" s="25" t="s">
        <v>442</v>
      </c>
      <c r="C10" s="25" t="s">
        <v>266</v>
      </c>
      <c r="D10" s="26" t="s">
        <v>443</v>
      </c>
      <c r="E10" s="27">
        <v>80000</v>
      </c>
      <c r="F10" s="27">
        <v>80000</v>
      </c>
      <c r="G10" s="27">
        <v>80000</v>
      </c>
    </row>
    <row r="11" s="1" customFormat="1" ht="17.25" customHeight="1" spans="1:7">
      <c r="A11" s="23" t="s">
        <v>70</v>
      </c>
      <c r="B11" s="25" t="s">
        <v>442</v>
      </c>
      <c r="C11" s="25" t="s">
        <v>270</v>
      </c>
      <c r="D11" s="26" t="s">
        <v>443</v>
      </c>
      <c r="E11" s="27">
        <v>50000</v>
      </c>
      <c r="F11" s="27">
        <v>50000</v>
      </c>
      <c r="G11" s="27">
        <v>50000</v>
      </c>
    </row>
    <row r="12" s="1" customFormat="1" ht="17.25" customHeight="1" spans="1:7">
      <c r="A12" s="23" t="s">
        <v>70</v>
      </c>
      <c r="B12" s="25" t="s">
        <v>442</v>
      </c>
      <c r="C12" s="25" t="s">
        <v>272</v>
      </c>
      <c r="D12" s="26" t="s">
        <v>443</v>
      </c>
      <c r="E12" s="27">
        <v>100000</v>
      </c>
      <c r="F12" s="27">
        <v>100000</v>
      </c>
      <c r="G12" s="27">
        <v>100000</v>
      </c>
    </row>
    <row r="13" s="1" customFormat="1" ht="17.25" customHeight="1" spans="1:7">
      <c r="A13" s="23" t="s">
        <v>70</v>
      </c>
      <c r="B13" s="25" t="s">
        <v>442</v>
      </c>
      <c r="C13" s="25" t="s">
        <v>274</v>
      </c>
      <c r="D13" s="26" t="s">
        <v>443</v>
      </c>
      <c r="E13" s="27">
        <v>100000</v>
      </c>
      <c r="F13" s="27">
        <v>100000</v>
      </c>
      <c r="G13" s="27">
        <v>100000</v>
      </c>
    </row>
    <row r="14" s="1" customFormat="1" ht="18.75" customHeight="1" spans="1:7">
      <c r="A14" s="28" t="s">
        <v>55</v>
      </c>
      <c r="B14" s="29"/>
      <c r="C14" s="29"/>
      <c r="D14" s="30"/>
      <c r="E14" s="27">
        <v>330000</v>
      </c>
      <c r="F14" s="27">
        <v>330000</v>
      </c>
      <c r="G14" s="27">
        <v>330000</v>
      </c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GridLines="0" showZeros="0" workbookViewId="0">
      <pane ySplit="1" topLeftCell="A2" activePane="bottomLeft" state="frozen"/>
      <selection/>
      <selection pane="bottomLeft" activeCell="B25" sqref="B25"/>
    </sheetView>
  </sheetViews>
  <sheetFormatPr defaultColWidth="8.575" defaultRowHeight="12.75" customHeight="1"/>
  <cols>
    <col min="1" max="1" width="15.8916666666667" style="2" customWidth="1"/>
    <col min="2" max="2" width="35" style="2" customWidth="1"/>
    <col min="3" max="19" width="22" style="2" customWidth="1"/>
    <col min="20" max="16384" width="8.575" style="2"/>
  </cols>
  <sheetData>
    <row r="1" customHeight="1" spans="1:1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17.25" customHeight="1" spans="1:1">
      <c r="A2" s="64" t="s">
        <v>52</v>
      </c>
    </row>
    <row r="3" ht="41.25" customHeight="1" spans="1:1">
      <c r="A3" s="44" t="str">
        <f>"2025"&amp;"年部门收入预算表"</f>
        <v>2025年部门收入预算表</v>
      </c>
    </row>
    <row r="4" ht="17.25" customHeight="1" spans="1:19">
      <c r="A4" s="47" t="str">
        <f>"单位名称："&amp;"昆明市西山区城市更新改造局"</f>
        <v>单位名称：昆明市西山区城市更新改造局</v>
      </c>
      <c r="S4" s="49" t="s">
        <v>1</v>
      </c>
    </row>
    <row r="5" ht="21.75" customHeight="1" spans="1:19">
      <c r="A5" s="233" t="s">
        <v>53</v>
      </c>
      <c r="B5" s="234" t="s">
        <v>54</v>
      </c>
      <c r="C5" s="234" t="s">
        <v>55</v>
      </c>
      <c r="D5" s="235" t="s">
        <v>56</v>
      </c>
      <c r="E5" s="235"/>
      <c r="F5" s="235"/>
      <c r="G5" s="235"/>
      <c r="H5" s="235"/>
      <c r="I5" s="148"/>
      <c r="J5" s="235"/>
      <c r="K5" s="235"/>
      <c r="L5" s="235"/>
      <c r="M5" s="235"/>
      <c r="N5" s="243"/>
      <c r="O5" s="235" t="s">
        <v>45</v>
      </c>
      <c r="P5" s="235"/>
      <c r="Q5" s="235"/>
      <c r="R5" s="235"/>
      <c r="S5" s="243"/>
    </row>
    <row r="6" ht="27" customHeight="1" spans="1:19">
      <c r="A6" s="236"/>
      <c r="B6" s="237"/>
      <c r="C6" s="237"/>
      <c r="D6" s="237" t="s">
        <v>57</v>
      </c>
      <c r="E6" s="237" t="s">
        <v>58</v>
      </c>
      <c r="F6" s="237" t="s">
        <v>59</v>
      </c>
      <c r="G6" s="237" t="s">
        <v>60</v>
      </c>
      <c r="H6" s="237" t="s">
        <v>61</v>
      </c>
      <c r="I6" s="244" t="s">
        <v>62</v>
      </c>
      <c r="J6" s="245"/>
      <c r="K6" s="245"/>
      <c r="L6" s="245"/>
      <c r="M6" s="245"/>
      <c r="N6" s="246"/>
      <c r="O6" s="237" t="s">
        <v>57</v>
      </c>
      <c r="P6" s="237" t="s">
        <v>58</v>
      </c>
      <c r="Q6" s="237" t="s">
        <v>59</v>
      </c>
      <c r="R6" s="237" t="s">
        <v>60</v>
      </c>
      <c r="S6" s="237" t="s">
        <v>63</v>
      </c>
    </row>
    <row r="7" ht="30" customHeight="1" spans="1:19">
      <c r="A7" s="238"/>
      <c r="B7" s="239"/>
      <c r="C7" s="240"/>
      <c r="D7" s="240"/>
      <c r="E7" s="240"/>
      <c r="F7" s="240"/>
      <c r="G7" s="240"/>
      <c r="H7" s="240"/>
      <c r="I7" s="70" t="s">
        <v>57</v>
      </c>
      <c r="J7" s="246" t="s">
        <v>64</v>
      </c>
      <c r="K7" s="246" t="s">
        <v>65</v>
      </c>
      <c r="L7" s="246" t="s">
        <v>66</v>
      </c>
      <c r="M7" s="246" t="s">
        <v>67</v>
      </c>
      <c r="N7" s="246" t="s">
        <v>68</v>
      </c>
      <c r="O7" s="247"/>
      <c r="P7" s="247"/>
      <c r="Q7" s="247"/>
      <c r="R7" s="247"/>
      <c r="S7" s="240"/>
    </row>
    <row r="8" ht="15" customHeight="1" spans="1:19">
      <c r="A8" s="60">
        <v>1</v>
      </c>
      <c r="B8" s="60">
        <v>2</v>
      </c>
      <c r="C8" s="60">
        <v>3</v>
      </c>
      <c r="D8" s="60">
        <v>4</v>
      </c>
      <c r="E8" s="60">
        <v>5</v>
      </c>
      <c r="F8" s="60">
        <v>6</v>
      </c>
      <c r="G8" s="60">
        <v>7</v>
      </c>
      <c r="H8" s="60">
        <v>8</v>
      </c>
      <c r="I8" s="70">
        <v>9</v>
      </c>
      <c r="J8" s="60">
        <v>10</v>
      </c>
      <c r="K8" s="60">
        <v>11</v>
      </c>
      <c r="L8" s="60">
        <v>12</v>
      </c>
      <c r="M8" s="60">
        <v>13</v>
      </c>
      <c r="N8" s="60">
        <v>14</v>
      </c>
      <c r="O8" s="60">
        <v>15</v>
      </c>
      <c r="P8" s="60">
        <v>16</v>
      </c>
      <c r="Q8" s="60">
        <v>17</v>
      </c>
      <c r="R8" s="60">
        <v>18</v>
      </c>
      <c r="S8" s="60">
        <v>19</v>
      </c>
    </row>
    <row r="9" s="1" customFormat="1" ht="18" customHeight="1" spans="1:20">
      <c r="A9" s="26" t="s">
        <v>69</v>
      </c>
      <c r="B9" s="26" t="s">
        <v>70</v>
      </c>
      <c r="C9" s="177">
        <v>4224532.88</v>
      </c>
      <c r="D9" s="177">
        <v>4224532.88</v>
      </c>
      <c r="E9" s="177">
        <v>4224532.88</v>
      </c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</row>
    <row r="10" s="1" customFormat="1" ht="18" customHeight="1" spans="1:20">
      <c r="A10" s="241" t="s">
        <v>71</v>
      </c>
      <c r="B10" s="241" t="s">
        <v>70</v>
      </c>
      <c r="C10" s="177">
        <v>4224532.88</v>
      </c>
      <c r="D10" s="177">
        <v>4224532.88</v>
      </c>
      <c r="E10" s="177">
        <v>4224532.88</v>
      </c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</row>
    <row r="11" s="1" customFormat="1" ht="18" customHeight="1" spans="1:20">
      <c r="A11" s="242" t="s">
        <v>55</v>
      </c>
      <c r="B11" s="242"/>
      <c r="C11" s="177">
        <v>4224532.88</v>
      </c>
      <c r="D11" s="177">
        <v>4224532.88</v>
      </c>
      <c r="E11" s="177">
        <v>4224532.88</v>
      </c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pane ySplit="1" topLeftCell="A2" activePane="bottomLeft" state="frozen"/>
      <selection/>
      <selection pane="bottomLeft" activeCell="D30" sqref="D30"/>
    </sheetView>
  </sheetViews>
  <sheetFormatPr defaultColWidth="8.575" defaultRowHeight="12.75" customHeight="1"/>
  <cols>
    <col min="1" max="1" width="14.2833333333333" style="2" customWidth="1"/>
    <col min="2" max="2" width="37.575" style="2" customWidth="1"/>
    <col min="3" max="8" width="24.575" style="2" customWidth="1"/>
    <col min="9" max="9" width="26.7083333333333" style="2" customWidth="1"/>
    <col min="10" max="11" width="24.425" style="2" customWidth="1"/>
    <col min="12" max="15" width="24.575" style="2" customWidth="1"/>
    <col min="16" max="16384" width="8.575" style="2"/>
  </cols>
  <sheetData>
    <row r="1" customHeight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7.25" customHeight="1" spans="1:1">
      <c r="A2" s="49" t="s">
        <v>72</v>
      </c>
    </row>
    <row r="3" ht="41.25" customHeight="1" spans="1:1">
      <c r="A3" s="44" t="str">
        <f>"2025"&amp;"年部门支出预算表"</f>
        <v>2025年部门支出预算表</v>
      </c>
    </row>
    <row r="4" ht="17.25" customHeight="1" spans="1:15">
      <c r="A4" s="47" t="str">
        <f>"单位名称："&amp;"昆明市西山区城市更新改造局"</f>
        <v>单位名称：昆明市西山区城市更新改造局</v>
      </c>
      <c r="O4" s="49" t="s">
        <v>1</v>
      </c>
    </row>
    <row r="5" ht="27" customHeight="1" spans="1:15">
      <c r="A5" s="218" t="s">
        <v>73</v>
      </c>
      <c r="B5" s="218" t="s">
        <v>74</v>
      </c>
      <c r="C5" s="218" t="s">
        <v>55</v>
      </c>
      <c r="D5" s="219" t="s">
        <v>58</v>
      </c>
      <c r="E5" s="220"/>
      <c r="F5" s="221"/>
      <c r="G5" s="222" t="s">
        <v>59</v>
      </c>
      <c r="H5" s="222" t="s">
        <v>60</v>
      </c>
      <c r="I5" s="222" t="s">
        <v>75</v>
      </c>
      <c r="J5" s="219" t="s">
        <v>62</v>
      </c>
      <c r="K5" s="220"/>
      <c r="L5" s="220"/>
      <c r="M5" s="220"/>
      <c r="N5" s="231"/>
      <c r="O5" s="232"/>
    </row>
    <row r="6" ht="42" customHeight="1" spans="1:15">
      <c r="A6" s="223"/>
      <c r="B6" s="223"/>
      <c r="C6" s="224"/>
      <c r="D6" s="225" t="s">
        <v>57</v>
      </c>
      <c r="E6" s="225" t="s">
        <v>76</v>
      </c>
      <c r="F6" s="225" t="s">
        <v>77</v>
      </c>
      <c r="G6" s="224"/>
      <c r="H6" s="224"/>
      <c r="I6" s="223"/>
      <c r="J6" s="225" t="s">
        <v>57</v>
      </c>
      <c r="K6" s="210" t="s">
        <v>78</v>
      </c>
      <c r="L6" s="210" t="s">
        <v>79</v>
      </c>
      <c r="M6" s="210" t="s">
        <v>80</v>
      </c>
      <c r="N6" s="210" t="s">
        <v>81</v>
      </c>
      <c r="O6" s="210" t="s">
        <v>82</v>
      </c>
    </row>
    <row r="7" ht="18" customHeight="1" spans="1:15">
      <c r="A7" s="53" t="s">
        <v>83</v>
      </c>
      <c r="B7" s="53" t="s">
        <v>84</v>
      </c>
      <c r="C7" s="53" t="s">
        <v>85</v>
      </c>
      <c r="D7" s="57" t="s">
        <v>86</v>
      </c>
      <c r="E7" s="57" t="s">
        <v>87</v>
      </c>
      <c r="F7" s="57" t="s">
        <v>88</v>
      </c>
      <c r="G7" s="57" t="s">
        <v>89</v>
      </c>
      <c r="H7" s="57" t="s">
        <v>90</v>
      </c>
      <c r="I7" s="57" t="s">
        <v>91</v>
      </c>
      <c r="J7" s="57" t="s">
        <v>92</v>
      </c>
      <c r="K7" s="57" t="s">
        <v>93</v>
      </c>
      <c r="L7" s="57" t="s">
        <v>94</v>
      </c>
      <c r="M7" s="57" t="s">
        <v>95</v>
      </c>
      <c r="N7" s="53" t="s">
        <v>96</v>
      </c>
      <c r="O7" s="57" t="s">
        <v>97</v>
      </c>
    </row>
    <row r="8" s="1" customFormat="1" ht="21" customHeight="1" spans="1:15">
      <c r="A8" s="226" t="s">
        <v>98</v>
      </c>
      <c r="B8" s="226" t="s">
        <v>99</v>
      </c>
      <c r="C8" s="131">
        <v>364230</v>
      </c>
      <c r="D8" s="177">
        <v>364230</v>
      </c>
      <c r="E8" s="177">
        <v>364230</v>
      </c>
      <c r="F8" s="177"/>
      <c r="G8" s="177"/>
      <c r="H8" s="177"/>
      <c r="I8" s="177"/>
      <c r="J8" s="177"/>
      <c r="K8" s="177"/>
      <c r="L8" s="177"/>
      <c r="M8" s="177"/>
      <c r="N8" s="131"/>
      <c r="O8" s="131"/>
    </row>
    <row r="9" s="1" customFormat="1" ht="21" customHeight="1" spans="1:15">
      <c r="A9" s="227" t="s">
        <v>100</v>
      </c>
      <c r="B9" s="227" t="s">
        <v>101</v>
      </c>
      <c r="C9" s="131">
        <v>364230</v>
      </c>
      <c r="D9" s="177">
        <v>364230</v>
      </c>
      <c r="E9" s="177">
        <v>364230</v>
      </c>
      <c r="F9" s="177"/>
      <c r="G9" s="177"/>
      <c r="H9" s="177"/>
      <c r="I9" s="177"/>
      <c r="J9" s="177"/>
      <c r="K9" s="177"/>
      <c r="L9" s="177"/>
      <c r="M9" s="177"/>
      <c r="N9" s="131"/>
      <c r="O9" s="131"/>
    </row>
    <row r="10" s="1" customFormat="1" ht="21" customHeight="1" spans="1:15">
      <c r="A10" s="228" t="s">
        <v>102</v>
      </c>
      <c r="B10" s="228" t="s">
        <v>103</v>
      </c>
      <c r="C10" s="131">
        <v>364230</v>
      </c>
      <c r="D10" s="177">
        <v>364230</v>
      </c>
      <c r="E10" s="177">
        <v>364230</v>
      </c>
      <c r="F10" s="177"/>
      <c r="G10" s="177"/>
      <c r="H10" s="177"/>
      <c r="I10" s="177"/>
      <c r="J10" s="177"/>
      <c r="K10" s="177"/>
      <c r="L10" s="177"/>
      <c r="M10" s="177"/>
      <c r="N10" s="131"/>
      <c r="O10" s="131"/>
    </row>
    <row r="11" s="1" customFormat="1" ht="21" customHeight="1" spans="1:15">
      <c r="A11" s="226" t="s">
        <v>104</v>
      </c>
      <c r="B11" s="226" t="s">
        <v>105</v>
      </c>
      <c r="C11" s="131">
        <v>258578.76</v>
      </c>
      <c r="D11" s="177">
        <v>258578.76</v>
      </c>
      <c r="E11" s="177">
        <v>258578.76</v>
      </c>
      <c r="F11" s="177"/>
      <c r="G11" s="177"/>
      <c r="H11" s="177"/>
      <c r="I11" s="177"/>
      <c r="J11" s="177"/>
      <c r="K11" s="177"/>
      <c r="L11" s="177"/>
      <c r="M11" s="177"/>
      <c r="N11" s="131"/>
      <c r="O11" s="131"/>
    </row>
    <row r="12" s="1" customFormat="1" ht="21" customHeight="1" spans="1:15">
      <c r="A12" s="227" t="s">
        <v>106</v>
      </c>
      <c r="B12" s="227" t="s">
        <v>107</v>
      </c>
      <c r="C12" s="131">
        <v>258578.76</v>
      </c>
      <c r="D12" s="177">
        <v>258578.76</v>
      </c>
      <c r="E12" s="177">
        <v>258578.76</v>
      </c>
      <c r="F12" s="177"/>
      <c r="G12" s="177"/>
      <c r="H12" s="177"/>
      <c r="I12" s="177"/>
      <c r="J12" s="177"/>
      <c r="K12" s="177"/>
      <c r="L12" s="177"/>
      <c r="M12" s="177"/>
      <c r="N12" s="131"/>
      <c r="O12" s="131"/>
    </row>
    <row r="13" s="1" customFormat="1" ht="21" customHeight="1" spans="1:15">
      <c r="A13" s="228" t="s">
        <v>108</v>
      </c>
      <c r="B13" s="228" t="s">
        <v>109</v>
      </c>
      <c r="C13" s="131">
        <v>78363</v>
      </c>
      <c r="D13" s="177">
        <v>78363</v>
      </c>
      <c r="E13" s="177">
        <v>78363</v>
      </c>
      <c r="F13" s="177"/>
      <c r="G13" s="177"/>
      <c r="H13" s="177"/>
      <c r="I13" s="177"/>
      <c r="J13" s="177"/>
      <c r="K13" s="177"/>
      <c r="L13" s="177"/>
      <c r="M13" s="177"/>
      <c r="N13" s="131"/>
      <c r="O13" s="131"/>
    </row>
    <row r="14" s="1" customFormat="1" ht="21" customHeight="1" spans="1:15">
      <c r="A14" s="228" t="s">
        <v>110</v>
      </c>
      <c r="B14" s="228" t="s">
        <v>111</v>
      </c>
      <c r="C14" s="131">
        <v>78363</v>
      </c>
      <c r="D14" s="177">
        <v>78363</v>
      </c>
      <c r="E14" s="177">
        <v>78363</v>
      </c>
      <c r="F14" s="177"/>
      <c r="G14" s="177"/>
      <c r="H14" s="177"/>
      <c r="I14" s="177"/>
      <c r="J14" s="177"/>
      <c r="K14" s="177"/>
      <c r="L14" s="177"/>
      <c r="M14" s="177"/>
      <c r="N14" s="131"/>
      <c r="O14" s="131"/>
    </row>
    <row r="15" s="1" customFormat="1" ht="21" customHeight="1" spans="1:15">
      <c r="A15" s="228" t="s">
        <v>112</v>
      </c>
      <c r="B15" s="228" t="s">
        <v>113</v>
      </c>
      <c r="C15" s="131">
        <v>89406</v>
      </c>
      <c r="D15" s="177">
        <v>89406</v>
      </c>
      <c r="E15" s="177">
        <v>89406</v>
      </c>
      <c r="F15" s="177"/>
      <c r="G15" s="177"/>
      <c r="H15" s="177"/>
      <c r="I15" s="177"/>
      <c r="J15" s="177"/>
      <c r="K15" s="177"/>
      <c r="L15" s="177"/>
      <c r="M15" s="177"/>
      <c r="N15" s="131"/>
      <c r="O15" s="131"/>
    </row>
    <row r="16" s="1" customFormat="1" ht="21" customHeight="1" spans="1:15">
      <c r="A16" s="228" t="s">
        <v>114</v>
      </c>
      <c r="B16" s="228" t="s">
        <v>115</v>
      </c>
      <c r="C16" s="131">
        <v>12446.76</v>
      </c>
      <c r="D16" s="177">
        <v>12446.76</v>
      </c>
      <c r="E16" s="177">
        <v>12446.76</v>
      </c>
      <c r="F16" s="177"/>
      <c r="G16" s="177"/>
      <c r="H16" s="177"/>
      <c r="I16" s="177"/>
      <c r="J16" s="177"/>
      <c r="K16" s="177"/>
      <c r="L16" s="177"/>
      <c r="M16" s="177"/>
      <c r="N16" s="131"/>
      <c r="O16" s="131"/>
    </row>
    <row r="17" s="1" customFormat="1" ht="21" customHeight="1" spans="1:15">
      <c r="A17" s="226" t="s">
        <v>116</v>
      </c>
      <c r="B17" s="226" t="s">
        <v>117</v>
      </c>
      <c r="C17" s="131">
        <v>3314492.12</v>
      </c>
      <c r="D17" s="177">
        <v>3314492.12</v>
      </c>
      <c r="E17" s="177">
        <v>2984492.12</v>
      </c>
      <c r="F17" s="177">
        <v>330000</v>
      </c>
      <c r="G17" s="177"/>
      <c r="H17" s="177"/>
      <c r="I17" s="177"/>
      <c r="J17" s="177"/>
      <c r="K17" s="177"/>
      <c r="L17" s="177"/>
      <c r="M17" s="177"/>
      <c r="N17" s="131"/>
      <c r="O17" s="131"/>
    </row>
    <row r="18" s="1" customFormat="1" ht="21" customHeight="1" spans="1:15">
      <c r="A18" s="227" t="s">
        <v>118</v>
      </c>
      <c r="B18" s="227" t="s">
        <v>119</v>
      </c>
      <c r="C18" s="131">
        <v>3314492.12</v>
      </c>
      <c r="D18" s="177">
        <v>3314492.12</v>
      </c>
      <c r="E18" s="177">
        <v>2984492.12</v>
      </c>
      <c r="F18" s="177">
        <v>330000</v>
      </c>
      <c r="G18" s="177"/>
      <c r="H18" s="177"/>
      <c r="I18" s="177"/>
      <c r="J18" s="177"/>
      <c r="K18" s="177"/>
      <c r="L18" s="177"/>
      <c r="M18" s="177"/>
      <c r="N18" s="131"/>
      <c r="O18" s="131"/>
    </row>
    <row r="19" s="1" customFormat="1" ht="21" customHeight="1" spans="1:15">
      <c r="A19" s="228" t="s">
        <v>120</v>
      </c>
      <c r="B19" s="228" t="s">
        <v>121</v>
      </c>
      <c r="C19" s="131">
        <v>2984492.12</v>
      </c>
      <c r="D19" s="177">
        <v>2984492.12</v>
      </c>
      <c r="E19" s="177">
        <v>2984492.12</v>
      </c>
      <c r="F19" s="177"/>
      <c r="G19" s="177"/>
      <c r="H19" s="177"/>
      <c r="I19" s="177"/>
      <c r="J19" s="177"/>
      <c r="K19" s="177"/>
      <c r="L19" s="177"/>
      <c r="M19" s="177"/>
      <c r="N19" s="131"/>
      <c r="O19" s="131"/>
    </row>
    <row r="20" s="1" customFormat="1" ht="21" customHeight="1" spans="1:15">
      <c r="A20" s="228" t="s">
        <v>122</v>
      </c>
      <c r="B20" s="228" t="s">
        <v>123</v>
      </c>
      <c r="C20" s="131">
        <v>330000</v>
      </c>
      <c r="D20" s="177">
        <v>330000</v>
      </c>
      <c r="E20" s="177"/>
      <c r="F20" s="177">
        <v>330000</v>
      </c>
      <c r="G20" s="177"/>
      <c r="H20" s="177"/>
      <c r="I20" s="177"/>
      <c r="J20" s="177"/>
      <c r="K20" s="177"/>
      <c r="L20" s="177"/>
      <c r="M20" s="177"/>
      <c r="N20" s="131"/>
      <c r="O20" s="131"/>
    </row>
    <row r="21" s="1" customFormat="1" ht="21" customHeight="1" spans="1:15">
      <c r="A21" s="226" t="s">
        <v>124</v>
      </c>
      <c r="B21" s="226" t="s">
        <v>125</v>
      </c>
      <c r="C21" s="131">
        <v>287232</v>
      </c>
      <c r="D21" s="177">
        <v>287232</v>
      </c>
      <c r="E21" s="177">
        <v>287232</v>
      </c>
      <c r="F21" s="177"/>
      <c r="G21" s="177"/>
      <c r="H21" s="177"/>
      <c r="I21" s="177"/>
      <c r="J21" s="177"/>
      <c r="K21" s="177"/>
      <c r="L21" s="177"/>
      <c r="M21" s="177"/>
      <c r="N21" s="131"/>
      <c r="O21" s="131"/>
    </row>
    <row r="22" s="1" customFormat="1" ht="21" customHeight="1" spans="1:15">
      <c r="A22" s="227" t="s">
        <v>126</v>
      </c>
      <c r="B22" s="227" t="s">
        <v>127</v>
      </c>
      <c r="C22" s="131">
        <v>287232</v>
      </c>
      <c r="D22" s="177">
        <v>287232</v>
      </c>
      <c r="E22" s="177">
        <v>287232</v>
      </c>
      <c r="F22" s="177"/>
      <c r="G22" s="177"/>
      <c r="H22" s="177"/>
      <c r="I22" s="177"/>
      <c r="J22" s="177"/>
      <c r="K22" s="177"/>
      <c r="L22" s="177"/>
      <c r="M22" s="177"/>
      <c r="N22" s="131"/>
      <c r="O22" s="131"/>
    </row>
    <row r="23" s="1" customFormat="1" ht="21" customHeight="1" spans="1:15">
      <c r="A23" s="228" t="s">
        <v>128</v>
      </c>
      <c r="B23" s="228" t="s">
        <v>129</v>
      </c>
      <c r="C23" s="131">
        <v>287232</v>
      </c>
      <c r="D23" s="177">
        <v>287232</v>
      </c>
      <c r="E23" s="177">
        <v>287232</v>
      </c>
      <c r="F23" s="177"/>
      <c r="G23" s="177"/>
      <c r="H23" s="177"/>
      <c r="I23" s="177"/>
      <c r="J23" s="177"/>
      <c r="K23" s="177"/>
      <c r="L23" s="177"/>
      <c r="M23" s="177"/>
      <c r="N23" s="131"/>
      <c r="O23" s="131"/>
    </row>
    <row r="24" s="1" customFormat="1" ht="21" customHeight="1" spans="1:15">
      <c r="A24" s="229" t="s">
        <v>55</v>
      </c>
      <c r="B24" s="230"/>
      <c r="C24" s="177">
        <v>4224532.88</v>
      </c>
      <c r="D24" s="177">
        <v>4224532.88</v>
      </c>
      <c r="E24" s="177">
        <v>3894532.88</v>
      </c>
      <c r="F24" s="177">
        <v>330000</v>
      </c>
      <c r="G24" s="177"/>
      <c r="H24" s="177"/>
      <c r="I24" s="177"/>
      <c r="J24" s="177"/>
      <c r="K24" s="177"/>
      <c r="L24" s="177"/>
      <c r="M24" s="177"/>
      <c r="N24" s="177"/>
      <c r="O24" s="177"/>
    </row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J15" sqref="J15"/>
    </sheetView>
  </sheetViews>
  <sheetFormatPr defaultColWidth="8.575" defaultRowHeight="12.75" customHeight="1" outlineLevelCol="3"/>
  <cols>
    <col min="1" max="4" width="35.575" style="2" customWidth="1"/>
    <col min="5" max="16384" width="8.575" style="2"/>
  </cols>
  <sheetData>
    <row r="1" customHeight="1" spans="1:4">
      <c r="A1" s="3"/>
      <c r="B1" s="3"/>
      <c r="C1" s="3"/>
      <c r="D1" s="3"/>
    </row>
    <row r="2" ht="15" customHeight="1" spans="1:4">
      <c r="A2" s="45"/>
      <c r="B2" s="49"/>
      <c r="C2" s="49"/>
      <c r="D2" s="49" t="s">
        <v>130</v>
      </c>
    </row>
    <row r="3" ht="41.25" customHeight="1" spans="1:1">
      <c r="A3" s="44" t="str">
        <f>"2025"&amp;"年部门财政拨款收支预算总表"</f>
        <v>2025年部门财政拨款收支预算总表</v>
      </c>
    </row>
    <row r="4" ht="17.25" customHeight="1" spans="1:4">
      <c r="A4" s="47" t="str">
        <f>"单位名称："&amp;"昆明市西山区城市更新改造局"</f>
        <v>单位名称：昆明市西山区城市更新改造局</v>
      </c>
      <c r="B4" s="209"/>
      <c r="D4" s="49" t="s">
        <v>1</v>
      </c>
    </row>
    <row r="5" ht="17.25" customHeight="1" spans="1:4">
      <c r="A5" s="210" t="s">
        <v>2</v>
      </c>
      <c r="B5" s="211"/>
      <c r="C5" s="210" t="s">
        <v>3</v>
      </c>
      <c r="D5" s="211"/>
    </row>
    <row r="6" ht="18.75" customHeight="1" spans="1:4">
      <c r="A6" s="210" t="s">
        <v>4</v>
      </c>
      <c r="B6" s="210" t="s">
        <v>5</v>
      </c>
      <c r="C6" s="210" t="s">
        <v>6</v>
      </c>
      <c r="D6" s="210" t="s">
        <v>5</v>
      </c>
    </row>
    <row r="7" ht="16.5" customHeight="1" spans="1:4">
      <c r="A7" s="212" t="s">
        <v>131</v>
      </c>
      <c r="B7" s="59">
        <v>4224532.88</v>
      </c>
      <c r="C7" s="212" t="s">
        <v>132</v>
      </c>
      <c r="D7" s="59">
        <v>4224532.88</v>
      </c>
    </row>
    <row r="8" ht="16.5" customHeight="1" spans="1:4">
      <c r="A8" s="212" t="s">
        <v>133</v>
      </c>
      <c r="B8" s="59">
        <v>4224532.88</v>
      </c>
      <c r="C8" s="212" t="s">
        <v>134</v>
      </c>
      <c r="D8" s="59"/>
    </row>
    <row r="9" ht="16.5" customHeight="1" spans="1:4">
      <c r="A9" s="212" t="s">
        <v>135</v>
      </c>
      <c r="B9" s="59"/>
      <c r="C9" s="212" t="s">
        <v>136</v>
      </c>
      <c r="D9" s="59"/>
    </row>
    <row r="10" ht="16.5" customHeight="1" spans="1:4">
      <c r="A10" s="212" t="s">
        <v>137</v>
      </c>
      <c r="B10" s="59"/>
      <c r="C10" s="212" t="s">
        <v>138</v>
      </c>
      <c r="D10" s="59"/>
    </row>
    <row r="11" ht="16.5" customHeight="1" spans="1:4">
      <c r="A11" s="212" t="s">
        <v>139</v>
      </c>
      <c r="B11" s="59"/>
      <c r="C11" s="212" t="s">
        <v>140</v>
      </c>
      <c r="D11" s="59"/>
    </row>
    <row r="12" ht="16.5" customHeight="1" spans="1:4">
      <c r="A12" s="212" t="s">
        <v>133</v>
      </c>
      <c r="B12" s="59"/>
      <c r="C12" s="212" t="s">
        <v>141</v>
      </c>
      <c r="D12" s="59"/>
    </row>
    <row r="13" ht="16.5" customHeight="1" spans="1:4">
      <c r="A13" s="213" t="s">
        <v>135</v>
      </c>
      <c r="B13" s="131"/>
      <c r="C13" s="69" t="s">
        <v>142</v>
      </c>
      <c r="D13" s="131"/>
    </row>
    <row r="14" ht="16.5" customHeight="1" spans="1:4">
      <c r="A14" s="213" t="s">
        <v>137</v>
      </c>
      <c r="B14" s="131"/>
      <c r="C14" s="69" t="s">
        <v>143</v>
      </c>
      <c r="D14" s="131"/>
    </row>
    <row r="15" ht="16.5" customHeight="1" spans="1:4">
      <c r="A15" s="214"/>
      <c r="B15" s="215"/>
      <c r="C15" s="69" t="s">
        <v>144</v>
      </c>
      <c r="D15" s="131">
        <v>364230</v>
      </c>
    </row>
    <row r="16" ht="16.5" customHeight="1" spans="1:4">
      <c r="A16" s="214"/>
      <c r="B16" s="215"/>
      <c r="C16" s="69" t="s">
        <v>145</v>
      </c>
      <c r="D16" s="131">
        <v>258578.76</v>
      </c>
    </row>
    <row r="17" ht="16.5" customHeight="1" spans="1:4">
      <c r="A17" s="214"/>
      <c r="B17" s="215"/>
      <c r="C17" s="69" t="s">
        <v>146</v>
      </c>
      <c r="D17" s="131"/>
    </row>
    <row r="18" ht="16.5" customHeight="1" spans="1:4">
      <c r="A18" s="214"/>
      <c r="B18" s="215"/>
      <c r="C18" s="69" t="s">
        <v>147</v>
      </c>
      <c r="D18" s="131">
        <v>3314492.12</v>
      </c>
    </row>
    <row r="19" ht="16.5" customHeight="1" spans="1:4">
      <c r="A19" s="214"/>
      <c r="B19" s="215"/>
      <c r="C19" s="69" t="s">
        <v>148</v>
      </c>
      <c r="D19" s="131"/>
    </row>
    <row r="20" ht="16.5" customHeight="1" spans="1:4">
      <c r="A20" s="214"/>
      <c r="B20" s="215"/>
      <c r="C20" s="69" t="s">
        <v>149</v>
      </c>
      <c r="D20" s="131"/>
    </row>
    <row r="21" ht="16.5" customHeight="1" spans="1:4">
      <c r="A21" s="214"/>
      <c r="B21" s="215"/>
      <c r="C21" s="69" t="s">
        <v>150</v>
      </c>
      <c r="D21" s="131"/>
    </row>
    <row r="22" ht="16.5" customHeight="1" spans="1:4">
      <c r="A22" s="214"/>
      <c r="B22" s="215"/>
      <c r="C22" s="69" t="s">
        <v>151</v>
      </c>
      <c r="D22" s="131"/>
    </row>
    <row r="23" ht="16.5" customHeight="1" spans="1:4">
      <c r="A23" s="214"/>
      <c r="B23" s="215"/>
      <c r="C23" s="69" t="s">
        <v>152</v>
      </c>
      <c r="D23" s="131"/>
    </row>
    <row r="24" ht="16.5" customHeight="1" spans="1:4">
      <c r="A24" s="214"/>
      <c r="B24" s="215"/>
      <c r="C24" s="69" t="s">
        <v>153</v>
      </c>
      <c r="D24" s="131"/>
    </row>
    <row r="25" ht="16.5" customHeight="1" spans="1:4">
      <c r="A25" s="214"/>
      <c r="B25" s="215"/>
      <c r="C25" s="69" t="s">
        <v>154</v>
      </c>
      <c r="D25" s="131"/>
    </row>
    <row r="26" ht="16.5" customHeight="1" spans="1:4">
      <c r="A26" s="214"/>
      <c r="B26" s="215"/>
      <c r="C26" s="69" t="s">
        <v>155</v>
      </c>
      <c r="D26" s="131">
        <v>287232</v>
      </c>
    </row>
    <row r="27" ht="16.5" customHeight="1" spans="1:4">
      <c r="A27" s="214"/>
      <c r="B27" s="215"/>
      <c r="C27" s="69" t="s">
        <v>156</v>
      </c>
      <c r="D27" s="131"/>
    </row>
    <row r="28" ht="16.5" customHeight="1" spans="1:4">
      <c r="A28" s="214"/>
      <c r="B28" s="215"/>
      <c r="C28" s="69" t="s">
        <v>157</v>
      </c>
      <c r="D28" s="131"/>
    </row>
    <row r="29" ht="16.5" customHeight="1" spans="1:4">
      <c r="A29" s="214"/>
      <c r="B29" s="215"/>
      <c r="C29" s="69" t="s">
        <v>158</v>
      </c>
      <c r="D29" s="131"/>
    </row>
    <row r="30" ht="16.5" customHeight="1" spans="1:4">
      <c r="A30" s="214"/>
      <c r="B30" s="215"/>
      <c r="C30" s="69" t="s">
        <v>159</v>
      </c>
      <c r="D30" s="131"/>
    </row>
    <row r="31" ht="16.5" customHeight="1" spans="1:4">
      <c r="A31" s="214"/>
      <c r="B31" s="215"/>
      <c r="C31" s="69" t="s">
        <v>160</v>
      </c>
      <c r="D31" s="131"/>
    </row>
    <row r="32" ht="16.5" customHeight="1" spans="1:4">
      <c r="A32" s="214"/>
      <c r="B32" s="215"/>
      <c r="C32" s="213" t="s">
        <v>161</v>
      </c>
      <c r="D32" s="131"/>
    </row>
    <row r="33" ht="16.5" customHeight="1" spans="1:4">
      <c r="A33" s="214"/>
      <c r="B33" s="215"/>
      <c r="C33" s="213" t="s">
        <v>162</v>
      </c>
      <c r="D33" s="131"/>
    </row>
    <row r="34" ht="16.5" customHeight="1" spans="1:4">
      <c r="A34" s="214"/>
      <c r="B34" s="215"/>
      <c r="C34" s="32" t="s">
        <v>163</v>
      </c>
      <c r="D34" s="63"/>
    </row>
    <row r="35" ht="15" customHeight="1" spans="1:4">
      <c r="A35" s="216" t="s">
        <v>50</v>
      </c>
      <c r="B35" s="217">
        <v>4224532.88</v>
      </c>
      <c r="C35" s="216" t="s">
        <v>51</v>
      </c>
      <c r="D35" s="217">
        <v>4224532.88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J15" sqref="J15"/>
    </sheetView>
  </sheetViews>
  <sheetFormatPr defaultColWidth="9.14166666666667" defaultRowHeight="14.25" customHeight="1" outlineLevelCol="6"/>
  <cols>
    <col min="1" max="1" width="20.1416666666667" style="2" customWidth="1"/>
    <col min="2" max="2" width="44" style="2" customWidth="1"/>
    <col min="3" max="7" width="24.1416666666667" style="2" customWidth="1"/>
    <col min="8" max="16384" width="9.14166666666667" style="2"/>
  </cols>
  <sheetData>
    <row r="1" customHeight="1" spans="1:7">
      <c r="A1" s="3"/>
      <c r="B1" s="3"/>
      <c r="C1" s="3"/>
      <c r="D1" s="3"/>
      <c r="E1" s="3"/>
      <c r="F1" s="3"/>
      <c r="G1" s="3"/>
    </row>
    <row r="2" customHeight="1" spans="4:7">
      <c r="D2" s="200"/>
      <c r="F2" s="71"/>
      <c r="G2" s="201" t="s">
        <v>164</v>
      </c>
    </row>
    <row r="3" ht="41.25" customHeight="1" spans="1:7">
      <c r="A3" s="141" t="str">
        <f>"2025"&amp;"年一般公共预算支出预算表（按功能科目分类）"</f>
        <v>2025年一般公共预算支出预算表（按功能科目分类）</v>
      </c>
      <c r="B3" s="141"/>
      <c r="C3" s="141"/>
      <c r="D3" s="141"/>
      <c r="E3" s="141"/>
      <c r="F3" s="141"/>
      <c r="G3" s="141"/>
    </row>
    <row r="4" ht="18" customHeight="1" spans="1:7">
      <c r="A4" s="7" t="str">
        <f>"单位名称："&amp;"昆明市西山区城市更新改造局"</f>
        <v>单位名称：昆明市西山区城市更新改造局</v>
      </c>
      <c r="F4" s="137"/>
      <c r="G4" s="201" t="s">
        <v>1</v>
      </c>
    </row>
    <row r="5" ht="20.25" customHeight="1" spans="1:7">
      <c r="A5" s="202" t="s">
        <v>165</v>
      </c>
      <c r="B5" s="203"/>
      <c r="C5" s="142" t="s">
        <v>55</v>
      </c>
      <c r="D5" s="204" t="s">
        <v>76</v>
      </c>
      <c r="E5" s="14"/>
      <c r="F5" s="15"/>
      <c r="G5" s="205" t="s">
        <v>77</v>
      </c>
    </row>
    <row r="6" ht="20.25" customHeight="1" spans="1:7">
      <c r="A6" s="206" t="s">
        <v>73</v>
      </c>
      <c r="B6" s="206" t="s">
        <v>74</v>
      </c>
      <c r="C6" s="21"/>
      <c r="D6" s="147" t="s">
        <v>57</v>
      </c>
      <c r="E6" s="147" t="s">
        <v>166</v>
      </c>
      <c r="F6" s="147" t="s">
        <v>167</v>
      </c>
      <c r="G6" s="207"/>
    </row>
    <row r="7" ht="15" customHeight="1" spans="1:7">
      <c r="A7" s="60" t="s">
        <v>83</v>
      </c>
      <c r="B7" s="60" t="s">
        <v>84</v>
      </c>
      <c r="C7" s="60" t="s">
        <v>85</v>
      </c>
      <c r="D7" s="60" t="s">
        <v>86</v>
      </c>
      <c r="E7" s="60" t="s">
        <v>87</v>
      </c>
      <c r="F7" s="60" t="s">
        <v>88</v>
      </c>
      <c r="G7" s="60" t="s">
        <v>89</v>
      </c>
    </row>
    <row r="8" s="1" customFormat="1" ht="18" customHeight="1" spans="1:7">
      <c r="A8" s="32" t="s">
        <v>98</v>
      </c>
      <c r="B8" s="32" t="s">
        <v>99</v>
      </c>
      <c r="C8" s="35">
        <v>364230</v>
      </c>
      <c r="D8" s="34">
        <v>364230</v>
      </c>
      <c r="E8" s="34">
        <v>364230</v>
      </c>
      <c r="F8" s="34"/>
      <c r="G8" s="34"/>
    </row>
    <row r="9" s="1" customFormat="1" ht="18" customHeight="1" spans="1:7">
      <c r="A9" s="152" t="s">
        <v>100</v>
      </c>
      <c r="B9" s="152" t="s">
        <v>101</v>
      </c>
      <c r="C9" s="35">
        <v>364230</v>
      </c>
      <c r="D9" s="34">
        <v>364230</v>
      </c>
      <c r="E9" s="34">
        <v>364230</v>
      </c>
      <c r="F9" s="34"/>
      <c r="G9" s="34"/>
    </row>
    <row r="10" s="1" customFormat="1" ht="18" customHeight="1" spans="1:7">
      <c r="A10" s="208" t="s">
        <v>102</v>
      </c>
      <c r="B10" s="208" t="s">
        <v>103</v>
      </c>
      <c r="C10" s="35">
        <v>364230</v>
      </c>
      <c r="D10" s="34">
        <v>364230</v>
      </c>
      <c r="E10" s="34">
        <v>364230</v>
      </c>
      <c r="F10" s="34"/>
      <c r="G10" s="34"/>
    </row>
    <row r="11" s="1" customFormat="1" ht="18" customHeight="1" spans="1:7">
      <c r="A11" s="32" t="s">
        <v>104</v>
      </c>
      <c r="B11" s="32" t="s">
        <v>105</v>
      </c>
      <c r="C11" s="35">
        <v>258578.76</v>
      </c>
      <c r="D11" s="34">
        <v>258578.76</v>
      </c>
      <c r="E11" s="34">
        <v>258578.76</v>
      </c>
      <c r="F11" s="34"/>
      <c r="G11" s="34"/>
    </row>
    <row r="12" s="1" customFormat="1" ht="18" customHeight="1" spans="1:7">
      <c r="A12" s="152" t="s">
        <v>106</v>
      </c>
      <c r="B12" s="152" t="s">
        <v>107</v>
      </c>
      <c r="C12" s="35">
        <v>258578.76</v>
      </c>
      <c r="D12" s="34">
        <v>258578.76</v>
      </c>
      <c r="E12" s="34">
        <v>258578.76</v>
      </c>
      <c r="F12" s="34"/>
      <c r="G12" s="34"/>
    </row>
    <row r="13" s="1" customFormat="1" ht="18" customHeight="1" spans="1:7">
      <c r="A13" s="208" t="s">
        <v>108</v>
      </c>
      <c r="B13" s="208" t="s">
        <v>109</v>
      </c>
      <c r="C13" s="35">
        <v>78363</v>
      </c>
      <c r="D13" s="34">
        <v>78363</v>
      </c>
      <c r="E13" s="34">
        <v>78363</v>
      </c>
      <c r="F13" s="34"/>
      <c r="G13" s="34"/>
    </row>
    <row r="14" s="1" customFormat="1" ht="18" customHeight="1" spans="1:7">
      <c r="A14" s="208" t="s">
        <v>110</v>
      </c>
      <c r="B14" s="208" t="s">
        <v>111</v>
      </c>
      <c r="C14" s="35">
        <v>78363</v>
      </c>
      <c r="D14" s="34">
        <v>78363</v>
      </c>
      <c r="E14" s="34">
        <v>78363</v>
      </c>
      <c r="F14" s="34"/>
      <c r="G14" s="34"/>
    </row>
    <row r="15" s="1" customFormat="1" ht="18" customHeight="1" spans="1:7">
      <c r="A15" s="208" t="s">
        <v>112</v>
      </c>
      <c r="B15" s="208" t="s">
        <v>113</v>
      </c>
      <c r="C15" s="35">
        <v>89406</v>
      </c>
      <c r="D15" s="34">
        <v>89406</v>
      </c>
      <c r="E15" s="34">
        <v>89406</v>
      </c>
      <c r="F15" s="34"/>
      <c r="G15" s="34"/>
    </row>
    <row r="16" s="1" customFormat="1" ht="18" customHeight="1" spans="1:7">
      <c r="A16" s="208" t="s">
        <v>114</v>
      </c>
      <c r="B16" s="208" t="s">
        <v>115</v>
      </c>
      <c r="C16" s="35">
        <v>12446.76</v>
      </c>
      <c r="D16" s="34">
        <v>12446.76</v>
      </c>
      <c r="E16" s="34">
        <v>12446.76</v>
      </c>
      <c r="F16" s="34"/>
      <c r="G16" s="34"/>
    </row>
    <row r="17" s="1" customFormat="1" ht="18" customHeight="1" spans="1:7">
      <c r="A17" s="32" t="s">
        <v>116</v>
      </c>
      <c r="B17" s="32" t="s">
        <v>117</v>
      </c>
      <c r="C17" s="35">
        <v>3314492.12</v>
      </c>
      <c r="D17" s="34">
        <v>2984492.12</v>
      </c>
      <c r="E17" s="34">
        <v>2586929.56</v>
      </c>
      <c r="F17" s="34">
        <v>397562.56</v>
      </c>
      <c r="G17" s="34">
        <v>330000</v>
      </c>
    </row>
    <row r="18" s="1" customFormat="1" ht="18" customHeight="1" spans="1:7">
      <c r="A18" s="152" t="s">
        <v>118</v>
      </c>
      <c r="B18" s="152" t="s">
        <v>119</v>
      </c>
      <c r="C18" s="35">
        <v>3314492.12</v>
      </c>
      <c r="D18" s="34">
        <v>2984492.12</v>
      </c>
      <c r="E18" s="34">
        <v>2586929.56</v>
      </c>
      <c r="F18" s="34">
        <v>397562.56</v>
      </c>
      <c r="G18" s="34">
        <v>330000</v>
      </c>
    </row>
    <row r="19" s="1" customFormat="1" ht="18" customHeight="1" spans="1:7">
      <c r="A19" s="208" t="s">
        <v>120</v>
      </c>
      <c r="B19" s="208" t="s">
        <v>121</v>
      </c>
      <c r="C19" s="35">
        <v>2984492.12</v>
      </c>
      <c r="D19" s="34">
        <v>2984492.12</v>
      </c>
      <c r="E19" s="34">
        <v>2586929.56</v>
      </c>
      <c r="F19" s="34">
        <v>397562.56</v>
      </c>
      <c r="G19" s="34"/>
    </row>
    <row r="20" s="1" customFormat="1" ht="18" customHeight="1" spans="1:7">
      <c r="A20" s="208" t="s">
        <v>122</v>
      </c>
      <c r="B20" s="208" t="s">
        <v>123</v>
      </c>
      <c r="C20" s="35">
        <v>330000</v>
      </c>
      <c r="D20" s="34"/>
      <c r="E20" s="34"/>
      <c r="F20" s="34"/>
      <c r="G20" s="34">
        <v>330000</v>
      </c>
    </row>
    <row r="21" s="1" customFormat="1" ht="18" customHeight="1" spans="1:7">
      <c r="A21" s="32" t="s">
        <v>124</v>
      </c>
      <c r="B21" s="32" t="s">
        <v>125</v>
      </c>
      <c r="C21" s="35">
        <v>287232</v>
      </c>
      <c r="D21" s="34">
        <v>287232</v>
      </c>
      <c r="E21" s="34">
        <v>287232</v>
      </c>
      <c r="F21" s="34"/>
      <c r="G21" s="34"/>
    </row>
    <row r="22" s="1" customFormat="1" ht="18" customHeight="1" spans="1:7">
      <c r="A22" s="152" t="s">
        <v>126</v>
      </c>
      <c r="B22" s="152" t="s">
        <v>127</v>
      </c>
      <c r="C22" s="35">
        <v>287232</v>
      </c>
      <c r="D22" s="34">
        <v>287232</v>
      </c>
      <c r="E22" s="34">
        <v>287232</v>
      </c>
      <c r="F22" s="34"/>
      <c r="G22" s="34"/>
    </row>
    <row r="23" s="1" customFormat="1" ht="18" customHeight="1" spans="1:7">
      <c r="A23" s="208" t="s">
        <v>128</v>
      </c>
      <c r="B23" s="208" t="s">
        <v>129</v>
      </c>
      <c r="C23" s="35">
        <v>287232</v>
      </c>
      <c r="D23" s="34">
        <v>287232</v>
      </c>
      <c r="E23" s="34">
        <v>287232</v>
      </c>
      <c r="F23" s="34"/>
      <c r="G23" s="34"/>
    </row>
    <row r="24" s="1" customFormat="1" ht="18" customHeight="1" spans="1:7">
      <c r="A24" s="22" t="s">
        <v>168</v>
      </c>
      <c r="B24" s="22"/>
      <c r="C24" s="35">
        <v>4224532.88</v>
      </c>
      <c r="D24" s="34">
        <v>3894532.88</v>
      </c>
      <c r="E24" s="35">
        <v>3496970.32</v>
      </c>
      <c r="F24" s="35">
        <v>397562.56</v>
      </c>
      <c r="G24" s="35">
        <v>330000</v>
      </c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10.425" defaultRowHeight="14.25" customHeight="1" outlineLevelCol="5"/>
  <cols>
    <col min="1" max="6" width="28.1416666666667" style="2" customWidth="1"/>
    <col min="7" max="16384" width="10.425" style="2"/>
  </cols>
  <sheetData>
    <row r="1" customHeight="1" spans="1:6">
      <c r="A1" s="3"/>
      <c r="B1" s="3"/>
      <c r="C1" s="3"/>
      <c r="D1" s="3"/>
      <c r="E1" s="3"/>
      <c r="F1" s="3"/>
    </row>
    <row r="2" customHeight="1" spans="1:6">
      <c r="A2" s="46"/>
      <c r="B2" s="46"/>
      <c r="C2" s="46"/>
      <c r="D2" s="46"/>
      <c r="E2" s="45"/>
      <c r="F2" s="195" t="s">
        <v>169</v>
      </c>
    </row>
    <row r="3" ht="41.25" customHeight="1" spans="1:6">
      <c r="A3" s="196" t="str">
        <f>"2025"&amp;"年一般公共预算“三公”经费支出预算表"</f>
        <v>2025年一般公共预算“三公”经费支出预算表</v>
      </c>
      <c r="B3" s="46"/>
      <c r="C3" s="46"/>
      <c r="D3" s="46"/>
      <c r="E3" s="45"/>
      <c r="F3" s="46"/>
    </row>
    <row r="4" customHeight="1" spans="1:6">
      <c r="A4" s="197" t="str">
        <f>"单位名称："&amp;"昆明市西山区城市更新改造局"</f>
        <v>单位名称：昆明市西山区城市更新改造局</v>
      </c>
      <c r="B4" s="198"/>
      <c r="D4" s="46"/>
      <c r="E4" s="45"/>
      <c r="F4" s="64" t="s">
        <v>1</v>
      </c>
    </row>
    <row r="5" ht="27" customHeight="1" spans="1:6">
      <c r="A5" s="50" t="s">
        <v>170</v>
      </c>
      <c r="B5" s="50" t="s">
        <v>171</v>
      </c>
      <c r="C5" s="50" t="s">
        <v>172</v>
      </c>
      <c r="D5" s="50"/>
      <c r="E5" s="39"/>
      <c r="F5" s="50" t="s">
        <v>173</v>
      </c>
    </row>
    <row r="6" ht="28.5" customHeight="1" spans="1:6">
      <c r="A6" s="199"/>
      <c r="B6" s="52"/>
      <c r="C6" s="39" t="s">
        <v>57</v>
      </c>
      <c r="D6" s="39" t="s">
        <v>174</v>
      </c>
      <c r="E6" s="39" t="s">
        <v>175</v>
      </c>
      <c r="F6" s="51"/>
    </row>
    <row r="7" ht="17.25" customHeight="1" spans="1:6">
      <c r="A7" s="57" t="s">
        <v>83</v>
      </c>
      <c r="B7" s="57" t="s">
        <v>84</v>
      </c>
      <c r="C7" s="57" t="s">
        <v>85</v>
      </c>
      <c r="D7" s="57" t="s">
        <v>86</v>
      </c>
      <c r="E7" s="57" t="s">
        <v>87</v>
      </c>
      <c r="F7" s="57" t="s">
        <v>88</v>
      </c>
    </row>
    <row r="8" ht="17.25" customHeight="1" spans="1:6">
      <c r="A8" s="27"/>
      <c r="B8" s="27"/>
      <c r="C8" s="27"/>
      <c r="D8" s="27"/>
      <c r="E8" s="27"/>
      <c r="F8" s="27"/>
    </row>
    <row r="10" customHeight="1" spans="1:1">
      <c r="A10" s="2" t="s">
        <v>176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5"/>
  <sheetViews>
    <sheetView showZeros="0" workbookViewId="0">
      <pane ySplit="1" topLeftCell="A2" activePane="bottomLeft" state="frozen"/>
      <selection/>
      <selection pane="bottomLeft" activeCell="D59" sqref="D59"/>
    </sheetView>
  </sheetViews>
  <sheetFormatPr defaultColWidth="9.14166666666667" defaultRowHeight="14.25" customHeight="1"/>
  <cols>
    <col min="1" max="2" width="32.8416666666667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ht="13.5" customHeight="1" spans="2:24">
      <c r="B2" s="155"/>
      <c r="C2" s="180"/>
      <c r="E2" s="181"/>
      <c r="F2" s="181"/>
      <c r="G2" s="181"/>
      <c r="H2" s="181"/>
      <c r="I2" s="82"/>
      <c r="J2" s="82"/>
      <c r="K2" s="82"/>
      <c r="L2" s="82"/>
      <c r="M2" s="82"/>
      <c r="N2" s="82"/>
      <c r="R2" s="82"/>
      <c r="V2" s="180"/>
      <c r="X2" s="132" t="s">
        <v>177</v>
      </c>
    </row>
    <row r="3" ht="45.75" customHeight="1" spans="1:24">
      <c r="A3" s="84" t="str">
        <f>"2025"&amp;"年部门基本支出预算表"</f>
        <v>2025年部门基本支出预算表</v>
      </c>
      <c r="B3" s="120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20"/>
      <c r="P3" s="120"/>
      <c r="Q3" s="120"/>
      <c r="R3" s="84"/>
      <c r="S3" s="84"/>
      <c r="T3" s="84"/>
      <c r="U3" s="84"/>
      <c r="V3" s="84"/>
      <c r="W3" s="84"/>
      <c r="X3" s="84"/>
    </row>
    <row r="4" ht="18.75" customHeight="1" spans="1:24">
      <c r="A4" s="128" t="str">
        <f>"单位名称："&amp;"昆明市西山区城市更新改造局"</f>
        <v>单位名称：昆明市西山区城市更新改造局</v>
      </c>
      <c r="B4" s="157"/>
      <c r="C4" s="182"/>
      <c r="D4" s="182"/>
      <c r="E4" s="182"/>
      <c r="F4" s="182"/>
      <c r="G4" s="182"/>
      <c r="H4" s="182"/>
      <c r="I4" s="87"/>
      <c r="J4" s="87"/>
      <c r="K4" s="87"/>
      <c r="L4" s="87"/>
      <c r="M4" s="87"/>
      <c r="N4" s="87"/>
      <c r="O4" s="122"/>
      <c r="P4" s="122"/>
      <c r="Q4" s="122"/>
      <c r="R4" s="87"/>
      <c r="V4" s="180"/>
      <c r="X4" s="132" t="s">
        <v>1</v>
      </c>
    </row>
    <row r="5" ht="18" customHeight="1" spans="1:24">
      <c r="A5" s="158" t="s">
        <v>178</v>
      </c>
      <c r="B5" s="158" t="s">
        <v>179</v>
      </c>
      <c r="C5" s="158" t="s">
        <v>180</v>
      </c>
      <c r="D5" s="158" t="s">
        <v>181</v>
      </c>
      <c r="E5" s="158" t="s">
        <v>182</v>
      </c>
      <c r="F5" s="158" t="s">
        <v>183</v>
      </c>
      <c r="G5" s="158" t="s">
        <v>184</v>
      </c>
      <c r="H5" s="158" t="s">
        <v>185</v>
      </c>
      <c r="I5" s="189" t="s">
        <v>186</v>
      </c>
      <c r="J5" s="116" t="s">
        <v>186</v>
      </c>
      <c r="K5" s="116"/>
      <c r="L5" s="116"/>
      <c r="M5" s="116"/>
      <c r="N5" s="116"/>
      <c r="O5" s="169"/>
      <c r="P5" s="169"/>
      <c r="Q5" s="169"/>
      <c r="R5" s="108" t="s">
        <v>61</v>
      </c>
      <c r="S5" s="116" t="s">
        <v>62</v>
      </c>
      <c r="T5" s="116"/>
      <c r="U5" s="116"/>
      <c r="V5" s="116"/>
      <c r="W5" s="116"/>
      <c r="X5" s="117"/>
    </row>
    <row r="6" ht="18" customHeight="1" spans="1:24">
      <c r="A6" s="159"/>
      <c r="B6" s="160"/>
      <c r="C6" s="183"/>
      <c r="D6" s="159"/>
      <c r="E6" s="159"/>
      <c r="F6" s="159"/>
      <c r="G6" s="159"/>
      <c r="H6" s="159"/>
      <c r="I6" s="190" t="s">
        <v>187</v>
      </c>
      <c r="J6" s="189" t="s">
        <v>58</v>
      </c>
      <c r="K6" s="116"/>
      <c r="L6" s="116"/>
      <c r="M6" s="116"/>
      <c r="N6" s="117"/>
      <c r="O6" s="168" t="s">
        <v>188</v>
      </c>
      <c r="P6" s="169"/>
      <c r="Q6" s="170"/>
      <c r="R6" s="158" t="s">
        <v>61</v>
      </c>
      <c r="S6" s="189" t="s">
        <v>62</v>
      </c>
      <c r="T6" s="108" t="s">
        <v>64</v>
      </c>
      <c r="U6" s="116" t="s">
        <v>62</v>
      </c>
      <c r="V6" s="108" t="s">
        <v>66</v>
      </c>
      <c r="W6" s="108" t="s">
        <v>67</v>
      </c>
      <c r="X6" s="194" t="s">
        <v>68</v>
      </c>
    </row>
    <row r="7" ht="19.5" customHeight="1" spans="1:24">
      <c r="A7" s="160"/>
      <c r="B7" s="160"/>
      <c r="C7" s="160"/>
      <c r="D7" s="160"/>
      <c r="E7" s="160"/>
      <c r="F7" s="160"/>
      <c r="G7" s="160"/>
      <c r="H7" s="160"/>
      <c r="I7" s="160"/>
      <c r="J7" s="191" t="s">
        <v>189</v>
      </c>
      <c r="K7" s="158" t="s">
        <v>190</v>
      </c>
      <c r="L7" s="158" t="s">
        <v>191</v>
      </c>
      <c r="M7" s="158" t="s">
        <v>192</v>
      </c>
      <c r="N7" s="158" t="s">
        <v>193</v>
      </c>
      <c r="O7" s="158" t="s">
        <v>58</v>
      </c>
      <c r="P7" s="158" t="s">
        <v>59</v>
      </c>
      <c r="Q7" s="158" t="s">
        <v>60</v>
      </c>
      <c r="R7" s="160"/>
      <c r="S7" s="158" t="s">
        <v>57</v>
      </c>
      <c r="T7" s="158" t="s">
        <v>64</v>
      </c>
      <c r="U7" s="158" t="s">
        <v>194</v>
      </c>
      <c r="V7" s="158" t="s">
        <v>66</v>
      </c>
      <c r="W7" s="158" t="s">
        <v>67</v>
      </c>
      <c r="X7" s="158" t="s">
        <v>68</v>
      </c>
    </row>
    <row r="8" ht="37.5" customHeight="1" spans="1:24">
      <c r="A8" s="184"/>
      <c r="B8" s="98"/>
      <c r="C8" s="184"/>
      <c r="D8" s="184"/>
      <c r="E8" s="184"/>
      <c r="F8" s="184"/>
      <c r="G8" s="184"/>
      <c r="H8" s="184"/>
      <c r="I8" s="184"/>
      <c r="J8" s="192" t="s">
        <v>57</v>
      </c>
      <c r="K8" s="161" t="s">
        <v>195</v>
      </c>
      <c r="L8" s="161" t="s">
        <v>191</v>
      </c>
      <c r="M8" s="161" t="s">
        <v>192</v>
      </c>
      <c r="N8" s="161" t="s">
        <v>193</v>
      </c>
      <c r="O8" s="161" t="s">
        <v>191</v>
      </c>
      <c r="P8" s="161" t="s">
        <v>192</v>
      </c>
      <c r="Q8" s="161" t="s">
        <v>193</v>
      </c>
      <c r="R8" s="161" t="s">
        <v>61</v>
      </c>
      <c r="S8" s="161" t="s">
        <v>57</v>
      </c>
      <c r="T8" s="161" t="s">
        <v>64</v>
      </c>
      <c r="U8" s="161" t="s">
        <v>194</v>
      </c>
      <c r="V8" s="161" t="s">
        <v>66</v>
      </c>
      <c r="W8" s="161" t="s">
        <v>67</v>
      </c>
      <c r="X8" s="161" t="s">
        <v>68</v>
      </c>
    </row>
    <row r="9" customHeight="1" spans="1:24">
      <c r="A9" s="176">
        <v>1</v>
      </c>
      <c r="B9" s="176">
        <v>2</v>
      </c>
      <c r="C9" s="176">
        <v>3</v>
      </c>
      <c r="D9" s="176">
        <v>4</v>
      </c>
      <c r="E9" s="176">
        <v>5</v>
      </c>
      <c r="F9" s="176">
        <v>6</v>
      </c>
      <c r="G9" s="176">
        <v>7</v>
      </c>
      <c r="H9" s="176">
        <v>8</v>
      </c>
      <c r="I9" s="176">
        <v>9</v>
      </c>
      <c r="J9" s="176">
        <v>10</v>
      </c>
      <c r="K9" s="176">
        <v>11</v>
      </c>
      <c r="L9" s="176">
        <v>12</v>
      </c>
      <c r="M9" s="176">
        <v>13</v>
      </c>
      <c r="N9" s="176">
        <v>14</v>
      </c>
      <c r="O9" s="176">
        <v>15</v>
      </c>
      <c r="P9" s="176">
        <v>16</v>
      </c>
      <c r="Q9" s="176">
        <v>17</v>
      </c>
      <c r="R9" s="176">
        <v>18</v>
      </c>
      <c r="S9" s="176">
        <v>19</v>
      </c>
      <c r="T9" s="176">
        <v>20</v>
      </c>
      <c r="U9" s="176">
        <v>21</v>
      </c>
      <c r="V9" s="176">
        <v>22</v>
      </c>
      <c r="W9" s="176">
        <v>23</v>
      </c>
      <c r="X9" s="176">
        <v>24</v>
      </c>
    </row>
    <row r="10" ht="17" customHeight="1" spans="1:24">
      <c r="A10" s="185" t="s">
        <v>70</v>
      </c>
      <c r="B10" s="185" t="s">
        <v>70</v>
      </c>
      <c r="C10" s="250" t="s">
        <v>196</v>
      </c>
      <c r="D10" s="186" t="s">
        <v>197</v>
      </c>
      <c r="E10" s="185" t="s">
        <v>120</v>
      </c>
      <c r="F10" s="185" t="s">
        <v>121</v>
      </c>
      <c r="G10" s="185" t="s">
        <v>198</v>
      </c>
      <c r="H10" s="185" t="s">
        <v>199</v>
      </c>
      <c r="I10" s="193">
        <v>43200</v>
      </c>
      <c r="J10" s="193">
        <v>43200</v>
      </c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</row>
    <row r="11" ht="17" customHeight="1" spans="1:24">
      <c r="A11" s="185" t="s">
        <v>70</v>
      </c>
      <c r="B11" s="185" t="s">
        <v>70</v>
      </c>
      <c r="C11" s="250" t="s">
        <v>200</v>
      </c>
      <c r="D11" s="186" t="s">
        <v>129</v>
      </c>
      <c r="E11" s="185" t="s">
        <v>128</v>
      </c>
      <c r="F11" s="185" t="s">
        <v>129</v>
      </c>
      <c r="G11" s="185" t="s">
        <v>201</v>
      </c>
      <c r="H11" s="185" t="s">
        <v>129</v>
      </c>
      <c r="I11" s="193">
        <v>287232</v>
      </c>
      <c r="J11" s="193">
        <v>287232</v>
      </c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</row>
    <row r="12" ht="17" customHeight="1" spans="1:24">
      <c r="A12" s="185" t="s">
        <v>70</v>
      </c>
      <c r="B12" s="185" t="s">
        <v>70</v>
      </c>
      <c r="C12" s="250" t="s">
        <v>202</v>
      </c>
      <c r="D12" s="186" t="s">
        <v>203</v>
      </c>
      <c r="E12" s="185" t="s">
        <v>120</v>
      </c>
      <c r="F12" s="185" t="s">
        <v>121</v>
      </c>
      <c r="G12" s="185" t="s">
        <v>204</v>
      </c>
      <c r="H12" s="185" t="s">
        <v>205</v>
      </c>
      <c r="I12" s="193">
        <v>389556</v>
      </c>
      <c r="J12" s="193">
        <v>389556</v>
      </c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</row>
    <row r="13" ht="17" customHeight="1" spans="1:24">
      <c r="A13" s="185" t="s">
        <v>70</v>
      </c>
      <c r="B13" s="185" t="s">
        <v>70</v>
      </c>
      <c r="C13" s="250" t="s">
        <v>202</v>
      </c>
      <c r="D13" s="186" t="s">
        <v>203</v>
      </c>
      <c r="E13" s="185" t="s">
        <v>120</v>
      </c>
      <c r="F13" s="185" t="s">
        <v>121</v>
      </c>
      <c r="G13" s="185" t="s">
        <v>206</v>
      </c>
      <c r="H13" s="185" t="s">
        <v>207</v>
      </c>
      <c r="I13" s="193">
        <v>104400</v>
      </c>
      <c r="J13" s="193">
        <v>104400</v>
      </c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</row>
    <row r="14" ht="17" customHeight="1" spans="1:24">
      <c r="A14" s="185" t="s">
        <v>70</v>
      </c>
      <c r="B14" s="185" t="s">
        <v>70</v>
      </c>
      <c r="C14" s="250" t="s">
        <v>202</v>
      </c>
      <c r="D14" s="186" t="s">
        <v>203</v>
      </c>
      <c r="E14" s="185" t="s">
        <v>120</v>
      </c>
      <c r="F14" s="185" t="s">
        <v>121</v>
      </c>
      <c r="G14" s="185" t="s">
        <v>206</v>
      </c>
      <c r="H14" s="185" t="s">
        <v>207</v>
      </c>
      <c r="I14" s="193">
        <v>461724</v>
      </c>
      <c r="J14" s="193">
        <v>461724</v>
      </c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</row>
    <row r="15" ht="17" customHeight="1" spans="1:24">
      <c r="A15" s="185" t="s">
        <v>70</v>
      </c>
      <c r="B15" s="185" t="s">
        <v>70</v>
      </c>
      <c r="C15" s="250" t="s">
        <v>202</v>
      </c>
      <c r="D15" s="186" t="s">
        <v>203</v>
      </c>
      <c r="E15" s="185" t="s">
        <v>120</v>
      </c>
      <c r="F15" s="185" t="s">
        <v>121</v>
      </c>
      <c r="G15" s="185" t="s">
        <v>208</v>
      </c>
      <c r="H15" s="185" t="s">
        <v>209</v>
      </c>
      <c r="I15" s="193">
        <v>32463</v>
      </c>
      <c r="J15" s="193">
        <v>32463</v>
      </c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</row>
    <row r="16" ht="17" customHeight="1" spans="1:24">
      <c r="A16" s="185" t="s">
        <v>70</v>
      </c>
      <c r="B16" s="185" t="s">
        <v>70</v>
      </c>
      <c r="C16" s="250" t="s">
        <v>210</v>
      </c>
      <c r="D16" s="186" t="s">
        <v>211</v>
      </c>
      <c r="E16" s="185" t="s">
        <v>120</v>
      </c>
      <c r="F16" s="185" t="s">
        <v>121</v>
      </c>
      <c r="G16" s="185" t="s">
        <v>208</v>
      </c>
      <c r="H16" s="185" t="s">
        <v>209</v>
      </c>
      <c r="I16" s="193">
        <v>180000</v>
      </c>
      <c r="J16" s="193">
        <v>180000</v>
      </c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</row>
    <row r="17" ht="17" customHeight="1" spans="1:24">
      <c r="A17" s="185" t="s">
        <v>70</v>
      </c>
      <c r="B17" s="185" t="s">
        <v>70</v>
      </c>
      <c r="C17" s="250" t="s">
        <v>210</v>
      </c>
      <c r="D17" s="186" t="s">
        <v>211</v>
      </c>
      <c r="E17" s="185" t="s">
        <v>120</v>
      </c>
      <c r="F17" s="185" t="s">
        <v>121</v>
      </c>
      <c r="G17" s="185" t="s">
        <v>208</v>
      </c>
      <c r="H17" s="185" t="s">
        <v>209</v>
      </c>
      <c r="I17" s="193">
        <v>204480</v>
      </c>
      <c r="J17" s="193">
        <v>204480</v>
      </c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</row>
    <row r="18" ht="17" customHeight="1" spans="1:24">
      <c r="A18" s="185" t="s">
        <v>70</v>
      </c>
      <c r="B18" s="185" t="s">
        <v>70</v>
      </c>
      <c r="C18" s="250" t="s">
        <v>212</v>
      </c>
      <c r="D18" s="186" t="s">
        <v>213</v>
      </c>
      <c r="E18" s="185" t="s">
        <v>120</v>
      </c>
      <c r="F18" s="185" t="s">
        <v>121</v>
      </c>
      <c r="G18" s="185" t="s">
        <v>214</v>
      </c>
      <c r="H18" s="185" t="s">
        <v>215</v>
      </c>
      <c r="I18" s="193">
        <v>21313.44</v>
      </c>
      <c r="J18" s="193">
        <v>21313.44</v>
      </c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</row>
    <row r="19" ht="17" customHeight="1" spans="1:24">
      <c r="A19" s="185" t="s">
        <v>70</v>
      </c>
      <c r="B19" s="185" t="s">
        <v>70</v>
      </c>
      <c r="C19" s="250" t="s">
        <v>216</v>
      </c>
      <c r="D19" s="186" t="s">
        <v>217</v>
      </c>
      <c r="E19" s="185" t="s">
        <v>120</v>
      </c>
      <c r="F19" s="185" t="s">
        <v>121</v>
      </c>
      <c r="G19" s="185" t="s">
        <v>198</v>
      </c>
      <c r="H19" s="185" t="s">
        <v>199</v>
      </c>
      <c r="I19" s="193">
        <v>79800</v>
      </c>
      <c r="J19" s="193">
        <v>79800</v>
      </c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</row>
    <row r="20" ht="17" customHeight="1" spans="1:24">
      <c r="A20" s="185" t="s">
        <v>70</v>
      </c>
      <c r="B20" s="185" t="s">
        <v>70</v>
      </c>
      <c r="C20" s="250" t="s">
        <v>218</v>
      </c>
      <c r="D20" s="186" t="s">
        <v>219</v>
      </c>
      <c r="E20" s="185" t="s">
        <v>120</v>
      </c>
      <c r="F20" s="185" t="s">
        <v>121</v>
      </c>
      <c r="G20" s="185" t="s">
        <v>220</v>
      </c>
      <c r="H20" s="185" t="s">
        <v>221</v>
      </c>
      <c r="I20" s="193">
        <v>9750</v>
      </c>
      <c r="J20" s="193">
        <v>9750</v>
      </c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</row>
    <row r="21" ht="17" customHeight="1" spans="1:24">
      <c r="A21" s="185" t="s">
        <v>70</v>
      </c>
      <c r="B21" s="185" t="s">
        <v>70</v>
      </c>
      <c r="C21" s="250" t="s">
        <v>218</v>
      </c>
      <c r="D21" s="186" t="s">
        <v>219</v>
      </c>
      <c r="E21" s="185" t="s">
        <v>120</v>
      </c>
      <c r="F21" s="185" t="s">
        <v>121</v>
      </c>
      <c r="G21" s="185" t="s">
        <v>220</v>
      </c>
      <c r="H21" s="185" t="s">
        <v>221</v>
      </c>
      <c r="I21" s="193">
        <v>15000</v>
      </c>
      <c r="J21" s="193">
        <v>15000</v>
      </c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</row>
    <row r="22" ht="17" customHeight="1" spans="1:24">
      <c r="A22" s="185" t="s">
        <v>70</v>
      </c>
      <c r="B22" s="185" t="s">
        <v>70</v>
      </c>
      <c r="C22" s="250" t="s">
        <v>218</v>
      </c>
      <c r="D22" s="186" t="s">
        <v>219</v>
      </c>
      <c r="E22" s="185" t="s">
        <v>120</v>
      </c>
      <c r="F22" s="185" t="s">
        <v>121</v>
      </c>
      <c r="G22" s="185" t="s">
        <v>222</v>
      </c>
      <c r="H22" s="185" t="s">
        <v>223</v>
      </c>
      <c r="I22" s="193">
        <v>6606</v>
      </c>
      <c r="J22" s="193">
        <v>6606</v>
      </c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</row>
    <row r="23" ht="17" customHeight="1" spans="1:24">
      <c r="A23" s="185" t="s">
        <v>70</v>
      </c>
      <c r="B23" s="185" t="s">
        <v>70</v>
      </c>
      <c r="C23" s="250" t="s">
        <v>218</v>
      </c>
      <c r="D23" s="186" t="s">
        <v>219</v>
      </c>
      <c r="E23" s="185" t="s">
        <v>120</v>
      </c>
      <c r="F23" s="185" t="s">
        <v>121</v>
      </c>
      <c r="G23" s="185" t="s">
        <v>222</v>
      </c>
      <c r="H23" s="185" t="s">
        <v>223</v>
      </c>
      <c r="I23" s="193">
        <v>3600</v>
      </c>
      <c r="J23" s="193">
        <v>3600</v>
      </c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</row>
    <row r="24" ht="17" customHeight="1" spans="1:24">
      <c r="A24" s="185" t="s">
        <v>70</v>
      </c>
      <c r="B24" s="185" t="s">
        <v>70</v>
      </c>
      <c r="C24" s="250" t="s">
        <v>218</v>
      </c>
      <c r="D24" s="186" t="s">
        <v>219</v>
      </c>
      <c r="E24" s="185" t="s">
        <v>120</v>
      </c>
      <c r="F24" s="185" t="s">
        <v>121</v>
      </c>
      <c r="G24" s="185" t="s">
        <v>224</v>
      </c>
      <c r="H24" s="185" t="s">
        <v>225</v>
      </c>
      <c r="I24" s="193">
        <v>10206</v>
      </c>
      <c r="J24" s="193">
        <v>10206</v>
      </c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</row>
    <row r="25" ht="17" customHeight="1" spans="1:24">
      <c r="A25" s="185" t="s">
        <v>70</v>
      </c>
      <c r="B25" s="185" t="s">
        <v>70</v>
      </c>
      <c r="C25" s="250" t="s">
        <v>218</v>
      </c>
      <c r="D25" s="186" t="s">
        <v>219</v>
      </c>
      <c r="E25" s="185" t="s">
        <v>120</v>
      </c>
      <c r="F25" s="185" t="s">
        <v>121</v>
      </c>
      <c r="G25" s="185" t="s">
        <v>226</v>
      </c>
      <c r="H25" s="185" t="s">
        <v>227</v>
      </c>
      <c r="I25" s="193">
        <v>8433</v>
      </c>
      <c r="J25" s="193">
        <v>8433</v>
      </c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</row>
    <row r="26" ht="17" customHeight="1" spans="1:24">
      <c r="A26" s="185" t="s">
        <v>70</v>
      </c>
      <c r="B26" s="185" t="s">
        <v>70</v>
      </c>
      <c r="C26" s="250" t="s">
        <v>218</v>
      </c>
      <c r="D26" s="186" t="s">
        <v>219</v>
      </c>
      <c r="E26" s="185" t="s">
        <v>120</v>
      </c>
      <c r="F26" s="185" t="s">
        <v>121</v>
      </c>
      <c r="G26" s="185" t="s">
        <v>228</v>
      </c>
      <c r="H26" s="185" t="s">
        <v>229</v>
      </c>
      <c r="I26" s="193">
        <v>18000</v>
      </c>
      <c r="J26" s="193">
        <v>18000</v>
      </c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</row>
    <row r="27" ht="17" customHeight="1" spans="1:24">
      <c r="A27" s="185" t="s">
        <v>70</v>
      </c>
      <c r="B27" s="185" t="s">
        <v>70</v>
      </c>
      <c r="C27" s="250" t="s">
        <v>218</v>
      </c>
      <c r="D27" s="186" t="s">
        <v>219</v>
      </c>
      <c r="E27" s="185" t="s">
        <v>120</v>
      </c>
      <c r="F27" s="185" t="s">
        <v>121</v>
      </c>
      <c r="G27" s="185" t="s">
        <v>230</v>
      </c>
      <c r="H27" s="185" t="s">
        <v>231</v>
      </c>
      <c r="I27" s="193">
        <v>27000</v>
      </c>
      <c r="J27" s="193">
        <v>27000</v>
      </c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</row>
    <row r="28" ht="17" customHeight="1" spans="1:24">
      <c r="A28" s="185" t="s">
        <v>70</v>
      </c>
      <c r="B28" s="185" t="s">
        <v>70</v>
      </c>
      <c r="C28" s="250" t="s">
        <v>218</v>
      </c>
      <c r="D28" s="186" t="s">
        <v>219</v>
      </c>
      <c r="E28" s="185" t="s">
        <v>120</v>
      </c>
      <c r="F28" s="185" t="s">
        <v>121</v>
      </c>
      <c r="G28" s="185" t="s">
        <v>198</v>
      </c>
      <c r="H28" s="185" t="s">
        <v>199</v>
      </c>
      <c r="I28" s="193">
        <v>7980</v>
      </c>
      <c r="J28" s="193">
        <v>7980</v>
      </c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</row>
    <row r="29" ht="17" customHeight="1" spans="1:24">
      <c r="A29" s="185" t="s">
        <v>70</v>
      </c>
      <c r="B29" s="185" t="s">
        <v>70</v>
      </c>
      <c r="C29" s="250" t="s">
        <v>218</v>
      </c>
      <c r="D29" s="186" t="s">
        <v>219</v>
      </c>
      <c r="E29" s="185" t="s">
        <v>120</v>
      </c>
      <c r="F29" s="185" t="s">
        <v>121</v>
      </c>
      <c r="G29" s="185" t="s">
        <v>232</v>
      </c>
      <c r="H29" s="185" t="s">
        <v>233</v>
      </c>
      <c r="I29" s="193">
        <v>16000</v>
      </c>
      <c r="J29" s="193">
        <v>16000</v>
      </c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</row>
    <row r="30" ht="17" customHeight="1" spans="1:24">
      <c r="A30" s="185" t="s">
        <v>70</v>
      </c>
      <c r="B30" s="185" t="s">
        <v>70</v>
      </c>
      <c r="C30" s="250" t="s">
        <v>218</v>
      </c>
      <c r="D30" s="186" t="s">
        <v>219</v>
      </c>
      <c r="E30" s="185" t="s">
        <v>120</v>
      </c>
      <c r="F30" s="185" t="s">
        <v>121</v>
      </c>
      <c r="G30" s="185" t="s">
        <v>234</v>
      </c>
      <c r="H30" s="185" t="s">
        <v>235</v>
      </c>
      <c r="I30" s="193">
        <v>3150</v>
      </c>
      <c r="J30" s="193">
        <v>3150</v>
      </c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</row>
    <row r="31" ht="17" customHeight="1" spans="1:24">
      <c r="A31" s="185" t="s">
        <v>70</v>
      </c>
      <c r="B31" s="185" t="s">
        <v>70</v>
      </c>
      <c r="C31" s="250" t="s">
        <v>218</v>
      </c>
      <c r="D31" s="186" t="s">
        <v>219</v>
      </c>
      <c r="E31" s="185" t="s">
        <v>120</v>
      </c>
      <c r="F31" s="185" t="s">
        <v>121</v>
      </c>
      <c r="G31" s="185" t="s">
        <v>236</v>
      </c>
      <c r="H31" s="185" t="s">
        <v>237</v>
      </c>
      <c r="I31" s="193">
        <v>14400</v>
      </c>
      <c r="J31" s="193">
        <v>14400</v>
      </c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</row>
    <row r="32" ht="17" customHeight="1" spans="1:24">
      <c r="A32" s="185" t="s">
        <v>70</v>
      </c>
      <c r="B32" s="185" t="s">
        <v>70</v>
      </c>
      <c r="C32" s="250" t="s">
        <v>218</v>
      </c>
      <c r="D32" s="186" t="s">
        <v>219</v>
      </c>
      <c r="E32" s="185" t="s">
        <v>120</v>
      </c>
      <c r="F32" s="185" t="s">
        <v>121</v>
      </c>
      <c r="G32" s="185" t="s">
        <v>220</v>
      </c>
      <c r="H32" s="185" t="s">
        <v>221</v>
      </c>
      <c r="I32" s="193">
        <v>24750</v>
      </c>
      <c r="J32" s="193">
        <v>24750</v>
      </c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</row>
    <row r="33" ht="17" customHeight="1" spans="1:24">
      <c r="A33" s="185" t="s">
        <v>70</v>
      </c>
      <c r="B33" s="185" t="s">
        <v>70</v>
      </c>
      <c r="C33" s="250" t="s">
        <v>218</v>
      </c>
      <c r="D33" s="186" t="s">
        <v>219</v>
      </c>
      <c r="E33" s="185" t="s">
        <v>120</v>
      </c>
      <c r="F33" s="185" t="s">
        <v>121</v>
      </c>
      <c r="G33" s="185" t="s">
        <v>222</v>
      </c>
      <c r="H33" s="185" t="s">
        <v>223</v>
      </c>
      <c r="I33" s="193">
        <v>3600</v>
      </c>
      <c r="J33" s="193">
        <v>3600</v>
      </c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</row>
    <row r="34" ht="17" customHeight="1" spans="1:24">
      <c r="A34" s="185" t="s">
        <v>70</v>
      </c>
      <c r="B34" s="185" t="s">
        <v>70</v>
      </c>
      <c r="C34" s="250" t="s">
        <v>218</v>
      </c>
      <c r="D34" s="186" t="s">
        <v>219</v>
      </c>
      <c r="E34" s="185" t="s">
        <v>120</v>
      </c>
      <c r="F34" s="185" t="s">
        <v>121</v>
      </c>
      <c r="G34" s="185" t="s">
        <v>226</v>
      </c>
      <c r="H34" s="185" t="s">
        <v>227</v>
      </c>
      <c r="I34" s="193">
        <v>8433</v>
      </c>
      <c r="J34" s="193">
        <v>8433</v>
      </c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</row>
    <row r="35" ht="17" customHeight="1" spans="1:24">
      <c r="A35" s="185" t="s">
        <v>70</v>
      </c>
      <c r="B35" s="185" t="s">
        <v>70</v>
      </c>
      <c r="C35" s="250" t="s">
        <v>218</v>
      </c>
      <c r="D35" s="186" t="s">
        <v>219</v>
      </c>
      <c r="E35" s="185" t="s">
        <v>120</v>
      </c>
      <c r="F35" s="185" t="s">
        <v>121</v>
      </c>
      <c r="G35" s="185" t="s">
        <v>228</v>
      </c>
      <c r="H35" s="185" t="s">
        <v>229</v>
      </c>
      <c r="I35" s="193">
        <v>18000</v>
      </c>
      <c r="J35" s="193">
        <v>18000</v>
      </c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</row>
    <row r="36" ht="17" customHeight="1" spans="1:24">
      <c r="A36" s="185" t="s">
        <v>70</v>
      </c>
      <c r="B36" s="185" t="s">
        <v>70</v>
      </c>
      <c r="C36" s="250" t="s">
        <v>218</v>
      </c>
      <c r="D36" s="186" t="s">
        <v>219</v>
      </c>
      <c r="E36" s="185" t="s">
        <v>120</v>
      </c>
      <c r="F36" s="185" t="s">
        <v>121</v>
      </c>
      <c r="G36" s="185" t="s">
        <v>236</v>
      </c>
      <c r="H36" s="185" t="s">
        <v>237</v>
      </c>
      <c r="I36" s="193">
        <v>14400</v>
      </c>
      <c r="J36" s="193">
        <v>14400</v>
      </c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</row>
    <row r="37" ht="17" customHeight="1" spans="1:24">
      <c r="A37" s="185" t="s">
        <v>70</v>
      </c>
      <c r="B37" s="185" t="s">
        <v>70</v>
      </c>
      <c r="C37" s="250" t="s">
        <v>218</v>
      </c>
      <c r="D37" s="186" t="s">
        <v>219</v>
      </c>
      <c r="E37" s="185" t="s">
        <v>120</v>
      </c>
      <c r="F37" s="185" t="s">
        <v>121</v>
      </c>
      <c r="G37" s="185" t="s">
        <v>234</v>
      </c>
      <c r="H37" s="185" t="s">
        <v>235</v>
      </c>
      <c r="I37" s="193">
        <v>3150</v>
      </c>
      <c r="J37" s="193">
        <v>3150</v>
      </c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</row>
    <row r="38" ht="17" customHeight="1" spans="1:24">
      <c r="A38" s="185" t="s">
        <v>70</v>
      </c>
      <c r="B38" s="185" t="s">
        <v>70</v>
      </c>
      <c r="C38" s="250" t="s">
        <v>218</v>
      </c>
      <c r="D38" s="186" t="s">
        <v>219</v>
      </c>
      <c r="E38" s="185" t="s">
        <v>120</v>
      </c>
      <c r="F38" s="185" t="s">
        <v>121</v>
      </c>
      <c r="G38" s="185" t="s">
        <v>230</v>
      </c>
      <c r="H38" s="185" t="s">
        <v>231</v>
      </c>
      <c r="I38" s="193">
        <v>27000</v>
      </c>
      <c r="J38" s="193">
        <v>27000</v>
      </c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</row>
    <row r="39" ht="17" customHeight="1" spans="1:24">
      <c r="A39" s="185" t="s">
        <v>70</v>
      </c>
      <c r="B39" s="185" t="s">
        <v>70</v>
      </c>
      <c r="C39" s="250" t="s">
        <v>238</v>
      </c>
      <c r="D39" s="186" t="s">
        <v>239</v>
      </c>
      <c r="E39" s="185" t="s">
        <v>120</v>
      </c>
      <c r="F39" s="185" t="s">
        <v>121</v>
      </c>
      <c r="G39" s="185" t="s">
        <v>240</v>
      </c>
      <c r="H39" s="185" t="s">
        <v>239</v>
      </c>
      <c r="I39" s="193">
        <v>7791.12</v>
      </c>
      <c r="J39" s="193">
        <v>7791.12</v>
      </c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</row>
    <row r="40" ht="17" customHeight="1" spans="1:24">
      <c r="A40" s="185" t="s">
        <v>70</v>
      </c>
      <c r="B40" s="185" t="s">
        <v>70</v>
      </c>
      <c r="C40" s="250" t="s">
        <v>238</v>
      </c>
      <c r="D40" s="186" t="s">
        <v>239</v>
      </c>
      <c r="E40" s="185" t="s">
        <v>120</v>
      </c>
      <c r="F40" s="185" t="s">
        <v>121</v>
      </c>
      <c r="G40" s="185" t="s">
        <v>240</v>
      </c>
      <c r="H40" s="185" t="s">
        <v>239</v>
      </c>
      <c r="I40" s="193">
        <v>6000</v>
      </c>
      <c r="J40" s="193">
        <v>6000</v>
      </c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</row>
    <row r="41" ht="17" customHeight="1" spans="1:24">
      <c r="A41" s="185" t="s">
        <v>70</v>
      </c>
      <c r="B41" s="185" t="s">
        <v>70</v>
      </c>
      <c r="C41" s="250" t="s">
        <v>241</v>
      </c>
      <c r="D41" s="186" t="s">
        <v>242</v>
      </c>
      <c r="E41" s="185" t="s">
        <v>120</v>
      </c>
      <c r="F41" s="185" t="s">
        <v>121</v>
      </c>
      <c r="G41" s="185" t="s">
        <v>204</v>
      </c>
      <c r="H41" s="185" t="s">
        <v>205</v>
      </c>
      <c r="I41" s="193">
        <v>300000</v>
      </c>
      <c r="J41" s="193">
        <v>300000</v>
      </c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</row>
    <row r="42" ht="17" customHeight="1" spans="1:24">
      <c r="A42" s="185" t="s">
        <v>70</v>
      </c>
      <c r="B42" s="185" t="s">
        <v>70</v>
      </c>
      <c r="C42" s="250" t="s">
        <v>241</v>
      </c>
      <c r="D42" s="186" t="s">
        <v>242</v>
      </c>
      <c r="E42" s="185" t="s">
        <v>120</v>
      </c>
      <c r="F42" s="185" t="s">
        <v>121</v>
      </c>
      <c r="G42" s="185" t="s">
        <v>206</v>
      </c>
      <c r="H42" s="185" t="s">
        <v>207</v>
      </c>
      <c r="I42" s="193">
        <v>167808</v>
      </c>
      <c r="J42" s="193">
        <v>167808</v>
      </c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</row>
    <row r="43" ht="17" customHeight="1" spans="1:24">
      <c r="A43" s="185" t="s">
        <v>70</v>
      </c>
      <c r="B43" s="185" t="s">
        <v>70</v>
      </c>
      <c r="C43" s="250" t="s">
        <v>241</v>
      </c>
      <c r="D43" s="186" t="s">
        <v>242</v>
      </c>
      <c r="E43" s="185" t="s">
        <v>120</v>
      </c>
      <c r="F43" s="185" t="s">
        <v>121</v>
      </c>
      <c r="G43" s="185" t="s">
        <v>208</v>
      </c>
      <c r="H43" s="185" t="s">
        <v>209</v>
      </c>
      <c r="I43" s="193">
        <v>25000</v>
      </c>
      <c r="J43" s="193">
        <v>25000</v>
      </c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</row>
    <row r="44" ht="17" customHeight="1" spans="1:24">
      <c r="A44" s="185" t="s">
        <v>70</v>
      </c>
      <c r="B44" s="185" t="s">
        <v>70</v>
      </c>
      <c r="C44" s="250" t="s">
        <v>241</v>
      </c>
      <c r="D44" s="186" t="s">
        <v>242</v>
      </c>
      <c r="E44" s="185" t="s">
        <v>120</v>
      </c>
      <c r="F44" s="185" t="s">
        <v>121</v>
      </c>
      <c r="G44" s="185" t="s">
        <v>243</v>
      </c>
      <c r="H44" s="185" t="s">
        <v>244</v>
      </c>
      <c r="I44" s="193">
        <v>76440</v>
      </c>
      <c r="J44" s="193">
        <v>76440</v>
      </c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</row>
    <row r="45" ht="17" customHeight="1" spans="1:24">
      <c r="A45" s="185" t="s">
        <v>70</v>
      </c>
      <c r="B45" s="185" t="s">
        <v>70</v>
      </c>
      <c r="C45" s="250" t="s">
        <v>241</v>
      </c>
      <c r="D45" s="186" t="s">
        <v>242</v>
      </c>
      <c r="E45" s="185" t="s">
        <v>120</v>
      </c>
      <c r="F45" s="185" t="s">
        <v>121</v>
      </c>
      <c r="G45" s="185" t="s">
        <v>243</v>
      </c>
      <c r="H45" s="185" t="s">
        <v>244</v>
      </c>
      <c r="I45" s="193">
        <v>161280</v>
      </c>
      <c r="J45" s="193">
        <v>161280</v>
      </c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</row>
    <row r="46" ht="17" customHeight="1" spans="1:24">
      <c r="A46" s="185" t="s">
        <v>70</v>
      </c>
      <c r="B46" s="185" t="s">
        <v>70</v>
      </c>
      <c r="C46" s="250" t="s">
        <v>245</v>
      </c>
      <c r="D46" s="186" t="s">
        <v>246</v>
      </c>
      <c r="E46" s="185" t="s">
        <v>102</v>
      </c>
      <c r="F46" s="185" t="s">
        <v>103</v>
      </c>
      <c r="G46" s="185" t="s">
        <v>247</v>
      </c>
      <c r="H46" s="185" t="s">
        <v>248</v>
      </c>
      <c r="I46" s="193">
        <v>364230</v>
      </c>
      <c r="J46" s="193">
        <v>364230</v>
      </c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</row>
    <row r="47" ht="17" customHeight="1" spans="1:24">
      <c r="A47" s="185" t="s">
        <v>70</v>
      </c>
      <c r="B47" s="185" t="s">
        <v>70</v>
      </c>
      <c r="C47" s="250" t="s">
        <v>245</v>
      </c>
      <c r="D47" s="186" t="s">
        <v>246</v>
      </c>
      <c r="E47" s="185" t="s">
        <v>108</v>
      </c>
      <c r="F47" s="185" t="s">
        <v>109</v>
      </c>
      <c r="G47" s="185" t="s">
        <v>249</v>
      </c>
      <c r="H47" s="185" t="s">
        <v>250</v>
      </c>
      <c r="I47" s="193">
        <v>78363</v>
      </c>
      <c r="J47" s="193">
        <v>78363</v>
      </c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</row>
    <row r="48" ht="17" customHeight="1" spans="1:24">
      <c r="A48" s="185" t="s">
        <v>70</v>
      </c>
      <c r="B48" s="185" t="s">
        <v>70</v>
      </c>
      <c r="C48" s="250" t="s">
        <v>245</v>
      </c>
      <c r="D48" s="186" t="s">
        <v>246</v>
      </c>
      <c r="E48" s="185" t="s">
        <v>112</v>
      </c>
      <c r="F48" s="185" t="s">
        <v>113</v>
      </c>
      <c r="G48" s="185" t="s">
        <v>251</v>
      </c>
      <c r="H48" s="185" t="s">
        <v>252</v>
      </c>
      <c r="I48" s="193">
        <v>89406</v>
      </c>
      <c r="J48" s="193">
        <v>89406</v>
      </c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</row>
    <row r="49" ht="17" customHeight="1" spans="1:24">
      <c r="A49" s="185" t="s">
        <v>70</v>
      </c>
      <c r="B49" s="185" t="s">
        <v>70</v>
      </c>
      <c r="C49" s="250" t="s">
        <v>245</v>
      </c>
      <c r="D49" s="186" t="s">
        <v>246</v>
      </c>
      <c r="E49" s="185" t="s">
        <v>114</v>
      </c>
      <c r="F49" s="185" t="s">
        <v>115</v>
      </c>
      <c r="G49" s="185" t="s">
        <v>253</v>
      </c>
      <c r="H49" s="185" t="s">
        <v>254</v>
      </c>
      <c r="I49" s="193">
        <v>8586</v>
      </c>
      <c r="J49" s="193">
        <v>8586</v>
      </c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</row>
    <row r="50" ht="17" customHeight="1" spans="1:24">
      <c r="A50" s="185" t="s">
        <v>70</v>
      </c>
      <c r="B50" s="185" t="s">
        <v>70</v>
      </c>
      <c r="C50" s="250" t="s">
        <v>245</v>
      </c>
      <c r="D50" s="186" t="s">
        <v>246</v>
      </c>
      <c r="E50" s="185" t="s">
        <v>114</v>
      </c>
      <c r="F50" s="185" t="s">
        <v>115</v>
      </c>
      <c r="G50" s="185" t="s">
        <v>253</v>
      </c>
      <c r="H50" s="185" t="s">
        <v>254</v>
      </c>
      <c r="I50" s="193">
        <v>3860.76</v>
      </c>
      <c r="J50" s="193">
        <v>3860.76</v>
      </c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</row>
    <row r="51" ht="17" customHeight="1" spans="1:24">
      <c r="A51" s="185" t="s">
        <v>70</v>
      </c>
      <c r="B51" s="185" t="s">
        <v>70</v>
      </c>
      <c r="C51" s="250" t="s">
        <v>245</v>
      </c>
      <c r="D51" s="186" t="s">
        <v>246</v>
      </c>
      <c r="E51" s="185" t="s">
        <v>120</v>
      </c>
      <c r="F51" s="185" t="s">
        <v>121</v>
      </c>
      <c r="G51" s="185" t="s">
        <v>253</v>
      </c>
      <c r="H51" s="185" t="s">
        <v>254</v>
      </c>
      <c r="I51" s="193">
        <v>6778.56</v>
      </c>
      <c r="J51" s="193">
        <v>6778.56</v>
      </c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</row>
    <row r="52" ht="17" customHeight="1" spans="1:24">
      <c r="A52" s="185" t="s">
        <v>70</v>
      </c>
      <c r="B52" s="185" t="s">
        <v>70</v>
      </c>
      <c r="C52" s="250" t="s">
        <v>245</v>
      </c>
      <c r="D52" s="186" t="s">
        <v>246</v>
      </c>
      <c r="E52" s="185" t="s">
        <v>110</v>
      </c>
      <c r="F52" s="185" t="s">
        <v>111</v>
      </c>
      <c r="G52" s="185" t="s">
        <v>249</v>
      </c>
      <c r="H52" s="185" t="s">
        <v>250</v>
      </c>
      <c r="I52" s="193">
        <v>78363</v>
      </c>
      <c r="J52" s="193">
        <v>78363</v>
      </c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</row>
    <row r="53" ht="17" customHeight="1" spans="1:24">
      <c r="A53" s="185" t="s">
        <v>70</v>
      </c>
      <c r="B53" s="185" t="s">
        <v>70</v>
      </c>
      <c r="C53" s="250" t="s">
        <v>255</v>
      </c>
      <c r="D53" s="186" t="s">
        <v>256</v>
      </c>
      <c r="E53" s="185" t="s">
        <v>120</v>
      </c>
      <c r="F53" s="185" t="s">
        <v>121</v>
      </c>
      <c r="G53" s="185" t="s">
        <v>208</v>
      </c>
      <c r="H53" s="185" t="s">
        <v>209</v>
      </c>
      <c r="I53" s="193">
        <v>315000</v>
      </c>
      <c r="J53" s="193">
        <v>315000</v>
      </c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</row>
    <row r="54" ht="20.25" customHeight="1" spans="1:24">
      <c r="A54" s="185" t="s">
        <v>70</v>
      </c>
      <c r="B54" s="185" t="s">
        <v>70</v>
      </c>
      <c r="C54" s="250" t="s">
        <v>255</v>
      </c>
      <c r="D54" s="186" t="s">
        <v>256</v>
      </c>
      <c r="E54" s="185" t="s">
        <v>120</v>
      </c>
      <c r="F54" s="185" t="s">
        <v>121</v>
      </c>
      <c r="G54" s="185" t="s">
        <v>243</v>
      </c>
      <c r="H54" s="185" t="s">
        <v>244</v>
      </c>
      <c r="I54" s="193">
        <v>162000</v>
      </c>
      <c r="J54" s="193">
        <v>162000</v>
      </c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</row>
    <row r="55" ht="17.25" customHeight="1" spans="1:24">
      <c r="A55" s="164" t="s">
        <v>168</v>
      </c>
      <c r="B55" s="165"/>
      <c r="C55" s="187"/>
      <c r="D55" s="187"/>
      <c r="E55" s="187"/>
      <c r="F55" s="187"/>
      <c r="G55" s="187"/>
      <c r="H55" s="188"/>
      <c r="I55" s="193">
        <v>3894532.88</v>
      </c>
      <c r="J55" s="193">
        <v>3894532.88</v>
      </c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</row>
  </sheetData>
  <mergeCells count="31">
    <mergeCell ref="A3:X3"/>
    <mergeCell ref="A4:H4"/>
    <mergeCell ref="I5:X5"/>
    <mergeCell ref="J6:N6"/>
    <mergeCell ref="O6:Q6"/>
    <mergeCell ref="S6:X6"/>
    <mergeCell ref="A55:H5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2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workbookViewId="0">
      <pane ySplit="1" topLeftCell="A2" activePane="bottomLeft" state="frozen"/>
      <selection/>
      <selection pane="bottomLeft" activeCell="J20" sqref="J20"/>
    </sheetView>
  </sheetViews>
  <sheetFormatPr defaultColWidth="9.14166666666667" defaultRowHeight="14.25" customHeight="1"/>
  <cols>
    <col min="1" max="1" width="10.2833333333333" customWidth="1"/>
    <col min="2" max="2" width="24.625" customWidth="1"/>
    <col min="3" max="3" width="32.8416666666667" customWidth="1"/>
    <col min="4" max="4" width="23.8583333333333" customWidth="1"/>
    <col min="5" max="5" width="11.1416666666667" customWidth="1"/>
    <col min="6" max="6" width="17.7083333333333" customWidth="1"/>
    <col min="7" max="7" width="9.85833333333333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83333333333" customWidth="1"/>
    <col min="22" max="22" width="20" customWidth="1"/>
    <col min="23" max="23" width="19.8583333333333" customWidth="1"/>
  </cols>
  <sheetData>
    <row r="1" customHeight="1" spans="1:23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ht="13.5" customHeight="1" spans="2:23">
      <c r="B2" s="155"/>
      <c r="E2" s="156"/>
      <c r="F2" s="156"/>
      <c r="G2" s="156"/>
      <c r="H2" s="156"/>
      <c r="U2" s="155"/>
      <c r="W2" s="179" t="s">
        <v>257</v>
      </c>
    </row>
    <row r="3" ht="46.5" customHeight="1" spans="1:23">
      <c r="A3" s="120" t="str">
        <f>"2025"&amp;"年部门项目支出预算表"</f>
        <v>2025年部门项目支出预算表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</row>
    <row r="4" ht="13.5" customHeight="1" spans="1:23">
      <c r="A4" s="128" t="str">
        <f>"单位名称："&amp;"昆明市西山区城市更新改造局"</f>
        <v>单位名称：昆明市西山区城市更新改造局</v>
      </c>
      <c r="B4" s="157"/>
      <c r="C4" s="157"/>
      <c r="D4" s="157"/>
      <c r="E4" s="157"/>
      <c r="F4" s="157"/>
      <c r="G4" s="157"/>
      <c r="H4" s="157"/>
      <c r="I4" s="122"/>
      <c r="J4" s="122"/>
      <c r="K4" s="122"/>
      <c r="L4" s="122"/>
      <c r="M4" s="122"/>
      <c r="N4" s="122"/>
      <c r="O4" s="122"/>
      <c r="P4" s="122"/>
      <c r="Q4" s="122"/>
      <c r="U4" s="155"/>
      <c r="W4" s="134" t="s">
        <v>1</v>
      </c>
    </row>
    <row r="5" ht="21.75" customHeight="1" spans="1:23">
      <c r="A5" s="158" t="s">
        <v>258</v>
      </c>
      <c r="B5" s="89" t="s">
        <v>180</v>
      </c>
      <c r="C5" s="158" t="s">
        <v>181</v>
      </c>
      <c r="D5" s="158" t="s">
        <v>259</v>
      </c>
      <c r="E5" s="89" t="s">
        <v>182</v>
      </c>
      <c r="F5" s="89" t="s">
        <v>183</v>
      </c>
      <c r="G5" s="89" t="s">
        <v>260</v>
      </c>
      <c r="H5" s="89" t="s">
        <v>261</v>
      </c>
      <c r="I5" s="167" t="s">
        <v>55</v>
      </c>
      <c r="J5" s="168" t="s">
        <v>262</v>
      </c>
      <c r="K5" s="169"/>
      <c r="L5" s="169"/>
      <c r="M5" s="170"/>
      <c r="N5" s="168" t="s">
        <v>188</v>
      </c>
      <c r="O5" s="169"/>
      <c r="P5" s="170"/>
      <c r="Q5" s="89" t="s">
        <v>61</v>
      </c>
      <c r="R5" s="168" t="s">
        <v>62</v>
      </c>
      <c r="S5" s="169"/>
      <c r="T5" s="169"/>
      <c r="U5" s="169"/>
      <c r="V5" s="169"/>
      <c r="W5" s="170"/>
    </row>
    <row r="6" ht="21.75" customHeight="1" spans="1:23">
      <c r="A6" s="159"/>
      <c r="B6" s="160"/>
      <c r="C6" s="159"/>
      <c r="D6" s="159"/>
      <c r="E6" s="92"/>
      <c r="F6" s="92"/>
      <c r="G6" s="92"/>
      <c r="H6" s="92"/>
      <c r="I6" s="160"/>
      <c r="J6" s="171" t="s">
        <v>58</v>
      </c>
      <c r="K6" s="172"/>
      <c r="L6" s="89" t="s">
        <v>59</v>
      </c>
      <c r="M6" s="89" t="s">
        <v>60</v>
      </c>
      <c r="N6" s="89" t="s">
        <v>58</v>
      </c>
      <c r="O6" s="89" t="s">
        <v>59</v>
      </c>
      <c r="P6" s="89" t="s">
        <v>60</v>
      </c>
      <c r="Q6" s="92"/>
      <c r="R6" s="89" t="s">
        <v>57</v>
      </c>
      <c r="S6" s="89" t="s">
        <v>64</v>
      </c>
      <c r="T6" s="89" t="s">
        <v>194</v>
      </c>
      <c r="U6" s="89" t="s">
        <v>66</v>
      </c>
      <c r="V6" s="89" t="s">
        <v>67</v>
      </c>
      <c r="W6" s="89" t="s">
        <v>68</v>
      </c>
    </row>
    <row r="7" ht="21" customHeight="1" spans="1:23">
      <c r="A7" s="160"/>
      <c r="B7" s="160"/>
      <c r="C7" s="160"/>
      <c r="D7" s="160"/>
      <c r="E7" s="160"/>
      <c r="F7" s="160"/>
      <c r="G7" s="160"/>
      <c r="H7" s="160"/>
      <c r="I7" s="160"/>
      <c r="J7" s="173" t="s">
        <v>57</v>
      </c>
      <c r="K7" s="174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</row>
    <row r="8" ht="39.75" customHeight="1" spans="1:23">
      <c r="A8" s="161"/>
      <c r="B8" s="98"/>
      <c r="C8" s="161"/>
      <c r="D8" s="161"/>
      <c r="E8" s="95"/>
      <c r="F8" s="95"/>
      <c r="G8" s="95"/>
      <c r="H8" s="95"/>
      <c r="I8" s="98"/>
      <c r="J8" s="175" t="s">
        <v>57</v>
      </c>
      <c r="K8" s="175" t="s">
        <v>263</v>
      </c>
      <c r="L8" s="95"/>
      <c r="M8" s="95"/>
      <c r="N8" s="95"/>
      <c r="O8" s="95"/>
      <c r="P8" s="95"/>
      <c r="Q8" s="95"/>
      <c r="R8" s="95"/>
      <c r="S8" s="95"/>
      <c r="T8" s="95"/>
      <c r="U8" s="98"/>
      <c r="V8" s="95"/>
      <c r="W8" s="95"/>
    </row>
    <row r="9" ht="15" customHeight="1" spans="1:23">
      <c r="A9" s="162">
        <v>1</v>
      </c>
      <c r="B9" s="162">
        <v>2</v>
      </c>
      <c r="C9" s="162">
        <v>3</v>
      </c>
      <c r="D9" s="162">
        <v>4</v>
      </c>
      <c r="E9" s="162">
        <v>5</v>
      </c>
      <c r="F9" s="162">
        <v>6</v>
      </c>
      <c r="G9" s="162">
        <v>7</v>
      </c>
      <c r="H9" s="162">
        <v>8</v>
      </c>
      <c r="I9" s="162">
        <v>9</v>
      </c>
      <c r="J9" s="162">
        <v>10</v>
      </c>
      <c r="K9" s="162">
        <v>11</v>
      </c>
      <c r="L9" s="176">
        <v>12</v>
      </c>
      <c r="M9" s="176">
        <v>13</v>
      </c>
      <c r="N9" s="176">
        <v>14</v>
      </c>
      <c r="O9" s="176">
        <v>15</v>
      </c>
      <c r="P9" s="176">
        <v>16</v>
      </c>
      <c r="Q9" s="176">
        <v>17</v>
      </c>
      <c r="R9" s="176">
        <v>18</v>
      </c>
      <c r="S9" s="176">
        <v>19</v>
      </c>
      <c r="T9" s="176">
        <v>20</v>
      </c>
      <c r="U9" s="162">
        <v>21</v>
      </c>
      <c r="V9" s="176">
        <v>22</v>
      </c>
      <c r="W9" s="162">
        <v>23</v>
      </c>
    </row>
    <row r="10" ht="18" customHeight="1" spans="1:23">
      <c r="A10" s="26" t="s">
        <v>264</v>
      </c>
      <c r="B10" s="251" t="s">
        <v>265</v>
      </c>
      <c r="C10" s="25" t="s">
        <v>266</v>
      </c>
      <c r="D10" s="25" t="s">
        <v>70</v>
      </c>
      <c r="E10" s="26" t="s">
        <v>122</v>
      </c>
      <c r="F10" s="26" t="s">
        <v>123</v>
      </c>
      <c r="G10" s="26" t="s">
        <v>267</v>
      </c>
      <c r="H10" s="26" t="s">
        <v>268</v>
      </c>
      <c r="I10" s="177">
        <v>80000</v>
      </c>
      <c r="J10" s="177">
        <v>80000</v>
      </c>
      <c r="K10" s="178">
        <v>80000</v>
      </c>
      <c r="L10" s="176"/>
      <c r="M10" s="176"/>
      <c r="N10" s="176"/>
      <c r="O10" s="176"/>
      <c r="P10" s="176"/>
      <c r="Q10" s="176"/>
      <c r="R10" s="176"/>
      <c r="S10" s="176"/>
      <c r="T10" s="176"/>
      <c r="U10" s="162"/>
      <c r="V10" s="176"/>
      <c r="W10" s="162"/>
    </row>
    <row r="11" ht="18" customHeight="1" spans="1:23">
      <c r="A11" s="26" t="s">
        <v>264</v>
      </c>
      <c r="B11" s="251" t="s">
        <v>269</v>
      </c>
      <c r="C11" s="25" t="s">
        <v>270</v>
      </c>
      <c r="D11" s="25" t="s">
        <v>70</v>
      </c>
      <c r="E11" s="26" t="s">
        <v>122</v>
      </c>
      <c r="F11" s="26" t="s">
        <v>123</v>
      </c>
      <c r="G11" s="26" t="s">
        <v>234</v>
      </c>
      <c r="H11" s="26" t="s">
        <v>235</v>
      </c>
      <c r="I11" s="177">
        <v>50000</v>
      </c>
      <c r="J11" s="177">
        <v>50000</v>
      </c>
      <c r="K11" s="178">
        <v>50000</v>
      </c>
      <c r="L11" s="176"/>
      <c r="M11" s="176"/>
      <c r="N11" s="176"/>
      <c r="O11" s="176"/>
      <c r="P11" s="176"/>
      <c r="Q11" s="176"/>
      <c r="R11" s="176"/>
      <c r="S11" s="176"/>
      <c r="T11" s="176"/>
      <c r="U11" s="162"/>
      <c r="V11" s="176"/>
      <c r="W11" s="162"/>
    </row>
    <row r="12" ht="18" customHeight="1" spans="1:23">
      <c r="A12" s="26" t="s">
        <v>264</v>
      </c>
      <c r="B12" s="251" t="s">
        <v>271</v>
      </c>
      <c r="C12" s="25" t="s">
        <v>272</v>
      </c>
      <c r="D12" s="25" t="s">
        <v>70</v>
      </c>
      <c r="E12" s="26" t="s">
        <v>122</v>
      </c>
      <c r="F12" s="26" t="s">
        <v>123</v>
      </c>
      <c r="G12" s="26" t="s">
        <v>220</v>
      </c>
      <c r="H12" s="26" t="s">
        <v>221</v>
      </c>
      <c r="I12" s="177">
        <v>100000</v>
      </c>
      <c r="J12" s="177">
        <v>100000</v>
      </c>
      <c r="K12" s="178">
        <v>100000</v>
      </c>
      <c r="L12" s="176"/>
      <c r="M12" s="176"/>
      <c r="N12" s="176"/>
      <c r="O12" s="176"/>
      <c r="P12" s="176"/>
      <c r="Q12" s="176"/>
      <c r="R12" s="176"/>
      <c r="S12" s="176"/>
      <c r="T12" s="176"/>
      <c r="U12" s="162"/>
      <c r="V12" s="176"/>
      <c r="W12" s="162"/>
    </row>
    <row r="13" ht="18" customHeight="1" spans="1:23">
      <c r="A13" s="26" t="s">
        <v>264</v>
      </c>
      <c r="B13" s="252" t="s">
        <v>273</v>
      </c>
      <c r="C13" s="25" t="s">
        <v>274</v>
      </c>
      <c r="D13" s="25" t="s">
        <v>70</v>
      </c>
      <c r="E13" s="26" t="s">
        <v>122</v>
      </c>
      <c r="F13" s="26" t="s">
        <v>123</v>
      </c>
      <c r="G13" s="26" t="s">
        <v>267</v>
      </c>
      <c r="H13" s="26" t="s">
        <v>268</v>
      </c>
      <c r="I13" s="177">
        <v>100000</v>
      </c>
      <c r="J13" s="177">
        <v>100000</v>
      </c>
      <c r="K13" s="178">
        <v>100000</v>
      </c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</row>
    <row r="14" ht="18.75" customHeight="1" spans="1:23">
      <c r="A14" s="164" t="s">
        <v>168</v>
      </c>
      <c r="B14" s="165"/>
      <c r="C14" s="165"/>
      <c r="D14" s="165"/>
      <c r="E14" s="165"/>
      <c r="F14" s="165"/>
      <c r="G14" s="165"/>
      <c r="H14" s="166"/>
      <c r="I14" s="177">
        <v>330000</v>
      </c>
      <c r="J14" s="177">
        <v>330000</v>
      </c>
      <c r="K14" s="178">
        <v>330000</v>
      </c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44"/>
  <sheetViews>
    <sheetView showZeros="0" tabSelected="1" workbookViewId="0">
      <pane ySplit="1" topLeftCell="A2" activePane="bottomLeft" state="frozen"/>
      <selection/>
      <selection pane="bottomLeft" activeCell="D53" sqref="D53"/>
    </sheetView>
  </sheetViews>
  <sheetFormatPr defaultColWidth="9.14166666666667" defaultRowHeight="12" customHeight="1"/>
  <cols>
    <col min="1" max="1" width="34.2833333333333" style="2" customWidth="1"/>
    <col min="2" max="2" width="29" style="2" customWidth="1"/>
    <col min="3" max="5" width="23.575" style="2" customWidth="1"/>
    <col min="6" max="6" width="11.2833333333333" style="2" customWidth="1"/>
    <col min="7" max="7" width="25.1416666666667" style="2" customWidth="1"/>
    <col min="8" max="8" width="15.575" style="2" customWidth="1"/>
    <col min="9" max="9" width="13.425" style="2" customWidth="1"/>
    <col min="10" max="10" width="18.8583333333333" style="2" customWidth="1"/>
    <col min="11" max="16384" width="9.14166666666667" style="2"/>
  </cols>
  <sheetData>
    <row r="1" customHeight="1" spans="1:10">
      <c r="A1" s="3"/>
      <c r="B1" s="3"/>
      <c r="C1" s="3"/>
      <c r="D1" s="3"/>
      <c r="E1" s="3"/>
      <c r="F1" s="3"/>
      <c r="G1" s="3"/>
      <c r="H1" s="3"/>
      <c r="I1" s="3"/>
      <c r="J1" s="3"/>
    </row>
    <row r="2" ht="18" customHeight="1" spans="10:10">
      <c r="J2" s="5" t="s">
        <v>275</v>
      </c>
    </row>
    <row r="3" ht="39.75" customHeight="1" spans="1:10">
      <c r="A3" s="65" t="str">
        <f>"2025"&amp;"年部门项目支出绩效目标表"</f>
        <v>2025年部门项目支出绩效目标表</v>
      </c>
      <c r="B3" s="6"/>
      <c r="C3" s="6"/>
      <c r="D3" s="6"/>
      <c r="E3" s="6"/>
      <c r="F3" s="66"/>
      <c r="G3" s="6"/>
      <c r="H3" s="66"/>
      <c r="I3" s="66"/>
      <c r="J3" s="6"/>
    </row>
    <row r="4" ht="17.25" customHeight="1" spans="1:1">
      <c r="A4" s="7" t="str">
        <f>"单位名称："&amp;"昆明市西山区城市更新改造局"</f>
        <v>单位名称：昆明市西山区城市更新改造局</v>
      </c>
    </row>
    <row r="5" ht="44.25" customHeight="1" spans="1:10">
      <c r="A5" s="67" t="s">
        <v>181</v>
      </c>
      <c r="B5" s="67" t="s">
        <v>276</v>
      </c>
      <c r="C5" s="67" t="s">
        <v>277</v>
      </c>
      <c r="D5" s="67" t="s">
        <v>278</v>
      </c>
      <c r="E5" s="67" t="s">
        <v>279</v>
      </c>
      <c r="F5" s="68" t="s">
        <v>280</v>
      </c>
      <c r="G5" s="67" t="s">
        <v>281</v>
      </c>
      <c r="H5" s="68" t="s">
        <v>282</v>
      </c>
      <c r="I5" s="68" t="s">
        <v>283</v>
      </c>
      <c r="J5" s="67" t="s">
        <v>284</v>
      </c>
    </row>
    <row r="6" ht="18.75" customHeight="1" spans="1:10">
      <c r="A6" s="150">
        <v>1</v>
      </c>
      <c r="B6" s="150">
        <v>2</v>
      </c>
      <c r="C6" s="150">
        <v>3</v>
      </c>
      <c r="D6" s="150">
        <v>4</v>
      </c>
      <c r="E6" s="150">
        <v>5</v>
      </c>
      <c r="F6" s="39">
        <v>6</v>
      </c>
      <c r="G6" s="150">
        <v>7</v>
      </c>
      <c r="H6" s="39">
        <v>8</v>
      </c>
      <c r="I6" s="39">
        <v>9</v>
      </c>
      <c r="J6" s="150">
        <v>10</v>
      </c>
    </row>
    <row r="7" s="1" customFormat="1" ht="27.75" customHeight="1" spans="1:10">
      <c r="A7" s="32" t="s">
        <v>70</v>
      </c>
      <c r="B7" s="69"/>
      <c r="C7" s="69"/>
      <c r="D7" s="69"/>
      <c r="E7" s="53"/>
      <c r="F7" s="151"/>
      <c r="G7" s="53"/>
      <c r="H7" s="151"/>
      <c r="I7" s="151"/>
      <c r="J7" s="53"/>
    </row>
    <row r="8" s="1" customFormat="1" ht="30" customHeight="1" spans="1:10">
      <c r="A8" s="152" t="s">
        <v>70</v>
      </c>
      <c r="B8" s="153"/>
      <c r="C8" s="153"/>
      <c r="D8" s="153"/>
      <c r="E8" s="153"/>
      <c r="F8" s="153"/>
      <c r="G8" s="153"/>
      <c r="H8" s="153"/>
      <c r="I8" s="153"/>
      <c r="J8" s="153"/>
    </row>
    <row r="9" s="1" customFormat="1" ht="30" customHeight="1" spans="1:10">
      <c r="A9" s="154" t="s">
        <v>270</v>
      </c>
      <c r="B9" s="153" t="s">
        <v>285</v>
      </c>
      <c r="C9" s="153" t="s">
        <v>286</v>
      </c>
      <c r="D9" s="153" t="s">
        <v>287</v>
      </c>
      <c r="E9" s="153" t="s">
        <v>288</v>
      </c>
      <c r="F9" s="153" t="s">
        <v>289</v>
      </c>
      <c r="G9" s="153" t="s">
        <v>290</v>
      </c>
      <c r="H9" s="153" t="s">
        <v>291</v>
      </c>
      <c r="I9" s="153" t="s">
        <v>292</v>
      </c>
      <c r="J9" s="153" t="s">
        <v>293</v>
      </c>
    </row>
    <row r="10" s="1" customFormat="1" ht="30" customHeight="1" spans="1:10">
      <c r="A10" s="154"/>
      <c r="B10" s="153"/>
      <c r="C10" s="153" t="s">
        <v>286</v>
      </c>
      <c r="D10" s="153" t="s">
        <v>294</v>
      </c>
      <c r="E10" s="153" t="s">
        <v>295</v>
      </c>
      <c r="F10" s="153" t="s">
        <v>296</v>
      </c>
      <c r="G10" s="153" t="s">
        <v>295</v>
      </c>
      <c r="H10" s="153" t="s">
        <v>297</v>
      </c>
      <c r="I10" s="153" t="s">
        <v>292</v>
      </c>
      <c r="J10" s="153" t="s">
        <v>298</v>
      </c>
    </row>
    <row r="11" s="1" customFormat="1" ht="30" customHeight="1" spans="1:10">
      <c r="A11" s="154"/>
      <c r="B11" s="153"/>
      <c r="C11" s="153" t="s">
        <v>286</v>
      </c>
      <c r="D11" s="153" t="s">
        <v>299</v>
      </c>
      <c r="E11" s="153" t="s">
        <v>300</v>
      </c>
      <c r="F11" s="153" t="s">
        <v>289</v>
      </c>
      <c r="G11" s="153" t="s">
        <v>301</v>
      </c>
      <c r="H11" s="153" t="s">
        <v>302</v>
      </c>
      <c r="I11" s="153" t="s">
        <v>303</v>
      </c>
      <c r="J11" s="153" t="s">
        <v>304</v>
      </c>
    </row>
    <row r="12" s="1" customFormat="1" ht="30" customHeight="1" spans="1:10">
      <c r="A12" s="154"/>
      <c r="B12" s="153"/>
      <c r="C12" s="153" t="s">
        <v>305</v>
      </c>
      <c r="D12" s="153" t="s">
        <v>306</v>
      </c>
      <c r="E12" s="153" t="s">
        <v>295</v>
      </c>
      <c r="F12" s="153" t="s">
        <v>296</v>
      </c>
      <c r="G12" s="153" t="s">
        <v>295</v>
      </c>
      <c r="H12" s="153" t="s">
        <v>297</v>
      </c>
      <c r="I12" s="153" t="s">
        <v>292</v>
      </c>
      <c r="J12" s="153" t="s">
        <v>307</v>
      </c>
    </row>
    <row r="13" s="1" customFormat="1" ht="30" customHeight="1" spans="1:10">
      <c r="A13" s="154"/>
      <c r="B13" s="153"/>
      <c r="C13" s="153" t="s">
        <v>308</v>
      </c>
      <c r="D13" s="153" t="s">
        <v>309</v>
      </c>
      <c r="E13" s="153" t="s">
        <v>295</v>
      </c>
      <c r="F13" s="153" t="s">
        <v>296</v>
      </c>
      <c r="G13" s="153" t="s">
        <v>310</v>
      </c>
      <c r="H13" s="153" t="s">
        <v>297</v>
      </c>
      <c r="I13" s="153" t="s">
        <v>292</v>
      </c>
      <c r="J13" s="153" t="s">
        <v>311</v>
      </c>
    </row>
    <row r="14" s="1" customFormat="1" ht="30" customHeight="1" spans="1:10">
      <c r="A14" s="154" t="s">
        <v>266</v>
      </c>
      <c r="B14" s="153" t="s">
        <v>312</v>
      </c>
      <c r="C14" s="153" t="s">
        <v>286</v>
      </c>
      <c r="D14" s="153" t="s">
        <v>287</v>
      </c>
      <c r="E14" s="153" t="s">
        <v>313</v>
      </c>
      <c r="F14" s="153" t="s">
        <v>289</v>
      </c>
      <c r="G14" s="153" t="s">
        <v>92</v>
      </c>
      <c r="H14" s="153" t="s">
        <v>314</v>
      </c>
      <c r="I14" s="153" t="s">
        <v>303</v>
      </c>
      <c r="J14" s="153" t="s">
        <v>315</v>
      </c>
    </row>
    <row r="15" s="1" customFormat="1" ht="30" customHeight="1" spans="1:10">
      <c r="A15" s="154"/>
      <c r="B15" s="153"/>
      <c r="C15" s="153" t="s">
        <v>286</v>
      </c>
      <c r="D15" s="153" t="s">
        <v>287</v>
      </c>
      <c r="E15" s="153" t="s">
        <v>316</v>
      </c>
      <c r="F15" s="153" t="s">
        <v>289</v>
      </c>
      <c r="G15" s="153" t="s">
        <v>87</v>
      </c>
      <c r="H15" s="153" t="s">
        <v>314</v>
      </c>
      <c r="I15" s="153" t="s">
        <v>303</v>
      </c>
      <c r="J15" s="153" t="s">
        <v>317</v>
      </c>
    </row>
    <row r="16" s="1" customFormat="1" ht="30" customHeight="1" spans="1:10">
      <c r="A16" s="154"/>
      <c r="B16" s="153"/>
      <c r="C16" s="153" t="s">
        <v>286</v>
      </c>
      <c r="D16" s="153" t="s">
        <v>287</v>
      </c>
      <c r="E16" s="153" t="s">
        <v>318</v>
      </c>
      <c r="F16" s="153" t="s">
        <v>289</v>
      </c>
      <c r="G16" s="153" t="s">
        <v>319</v>
      </c>
      <c r="H16" s="153" t="s">
        <v>320</v>
      </c>
      <c r="I16" s="153" t="s">
        <v>303</v>
      </c>
      <c r="J16" s="153" t="s">
        <v>321</v>
      </c>
    </row>
    <row r="17" s="1" customFormat="1" ht="30" customHeight="1" spans="1:10">
      <c r="A17" s="154"/>
      <c r="B17" s="153"/>
      <c r="C17" s="153" t="s">
        <v>286</v>
      </c>
      <c r="D17" s="153" t="s">
        <v>294</v>
      </c>
      <c r="E17" s="153" t="s">
        <v>322</v>
      </c>
      <c r="F17" s="153" t="s">
        <v>289</v>
      </c>
      <c r="G17" s="153" t="s">
        <v>323</v>
      </c>
      <c r="H17" s="153" t="s">
        <v>324</v>
      </c>
      <c r="I17" s="153" t="s">
        <v>292</v>
      </c>
      <c r="J17" s="153" t="s">
        <v>317</v>
      </c>
    </row>
    <row r="18" s="1" customFormat="1" ht="30" customHeight="1" spans="1:10">
      <c r="A18" s="154"/>
      <c r="B18" s="153"/>
      <c r="C18" s="153" t="s">
        <v>286</v>
      </c>
      <c r="D18" s="153" t="s">
        <v>325</v>
      </c>
      <c r="E18" s="153" t="s">
        <v>326</v>
      </c>
      <c r="F18" s="153" t="s">
        <v>296</v>
      </c>
      <c r="G18" s="153" t="s">
        <v>83</v>
      </c>
      <c r="H18" s="153" t="s">
        <v>327</v>
      </c>
      <c r="I18" s="153" t="s">
        <v>292</v>
      </c>
      <c r="J18" s="153" t="s">
        <v>328</v>
      </c>
    </row>
    <row r="19" s="1" customFormat="1" ht="30" customHeight="1" spans="1:10">
      <c r="A19" s="154"/>
      <c r="B19" s="153"/>
      <c r="C19" s="153" t="s">
        <v>286</v>
      </c>
      <c r="D19" s="153" t="s">
        <v>325</v>
      </c>
      <c r="E19" s="153" t="s">
        <v>329</v>
      </c>
      <c r="F19" s="153" t="s">
        <v>289</v>
      </c>
      <c r="G19" s="153" t="s">
        <v>310</v>
      </c>
      <c r="H19" s="153" t="s">
        <v>297</v>
      </c>
      <c r="I19" s="153" t="s">
        <v>303</v>
      </c>
      <c r="J19" s="153" t="s">
        <v>317</v>
      </c>
    </row>
    <row r="20" s="1" customFormat="1" ht="30" customHeight="1" spans="1:10">
      <c r="A20" s="154"/>
      <c r="B20" s="153"/>
      <c r="C20" s="153" t="s">
        <v>286</v>
      </c>
      <c r="D20" s="153" t="s">
        <v>299</v>
      </c>
      <c r="E20" s="153" t="s">
        <v>330</v>
      </c>
      <c r="F20" s="153" t="s">
        <v>296</v>
      </c>
      <c r="G20" s="153" t="s">
        <v>331</v>
      </c>
      <c r="H20" s="153" t="s">
        <v>332</v>
      </c>
      <c r="I20" s="153" t="s">
        <v>303</v>
      </c>
      <c r="J20" s="153" t="s">
        <v>333</v>
      </c>
    </row>
    <row r="21" s="1" customFormat="1" ht="30" customHeight="1" spans="1:10">
      <c r="A21" s="154"/>
      <c r="B21" s="153"/>
      <c r="C21" s="153" t="s">
        <v>286</v>
      </c>
      <c r="D21" s="153" t="s">
        <v>299</v>
      </c>
      <c r="E21" s="153" t="s">
        <v>300</v>
      </c>
      <c r="F21" s="153" t="s">
        <v>296</v>
      </c>
      <c r="G21" s="153" t="s">
        <v>334</v>
      </c>
      <c r="H21" s="153"/>
      <c r="I21" s="153" t="s">
        <v>292</v>
      </c>
      <c r="J21" s="153" t="s">
        <v>335</v>
      </c>
    </row>
    <row r="22" s="1" customFormat="1" ht="30" customHeight="1" spans="1:10">
      <c r="A22" s="154"/>
      <c r="B22" s="153"/>
      <c r="C22" s="153" t="s">
        <v>305</v>
      </c>
      <c r="D22" s="153" t="s">
        <v>336</v>
      </c>
      <c r="E22" s="153" t="s">
        <v>337</v>
      </c>
      <c r="F22" s="153" t="s">
        <v>296</v>
      </c>
      <c r="G22" s="153" t="s">
        <v>338</v>
      </c>
      <c r="H22" s="153" t="s">
        <v>297</v>
      </c>
      <c r="I22" s="153" t="s">
        <v>292</v>
      </c>
      <c r="J22" s="153" t="s">
        <v>317</v>
      </c>
    </row>
    <row r="23" s="1" customFormat="1" ht="30" customHeight="1" spans="1:10">
      <c r="A23" s="154"/>
      <c r="B23" s="153"/>
      <c r="C23" s="153" t="s">
        <v>305</v>
      </c>
      <c r="D23" s="153" t="s">
        <v>336</v>
      </c>
      <c r="E23" s="153" t="s">
        <v>339</v>
      </c>
      <c r="F23" s="153" t="s">
        <v>289</v>
      </c>
      <c r="G23" s="153" t="s">
        <v>340</v>
      </c>
      <c r="H23" s="153" t="s">
        <v>297</v>
      </c>
      <c r="I23" s="153" t="s">
        <v>292</v>
      </c>
      <c r="J23" s="153" t="s">
        <v>317</v>
      </c>
    </row>
    <row r="24" s="1" customFormat="1" ht="30" customHeight="1" spans="1:10">
      <c r="A24" s="154"/>
      <c r="B24" s="153"/>
      <c r="C24" s="153" t="s">
        <v>305</v>
      </c>
      <c r="D24" s="153" t="s">
        <v>306</v>
      </c>
      <c r="E24" s="153" t="s">
        <v>341</v>
      </c>
      <c r="F24" s="153" t="s">
        <v>296</v>
      </c>
      <c r="G24" s="153" t="s">
        <v>342</v>
      </c>
      <c r="H24" s="153"/>
      <c r="I24" s="153" t="s">
        <v>292</v>
      </c>
      <c r="J24" s="153" t="s">
        <v>343</v>
      </c>
    </row>
    <row r="25" s="1" customFormat="1" ht="30" customHeight="1" spans="1:10">
      <c r="A25" s="154"/>
      <c r="B25" s="153"/>
      <c r="C25" s="153" t="s">
        <v>305</v>
      </c>
      <c r="D25" s="153" t="s">
        <v>306</v>
      </c>
      <c r="E25" s="153" t="s">
        <v>344</v>
      </c>
      <c r="F25" s="153" t="s">
        <v>296</v>
      </c>
      <c r="G25" s="153" t="s">
        <v>345</v>
      </c>
      <c r="H25" s="153"/>
      <c r="I25" s="153" t="s">
        <v>292</v>
      </c>
      <c r="J25" s="153" t="s">
        <v>317</v>
      </c>
    </row>
    <row r="26" s="1" customFormat="1" ht="30" customHeight="1" spans="1:10">
      <c r="A26" s="154"/>
      <c r="B26" s="153"/>
      <c r="C26" s="153" t="s">
        <v>308</v>
      </c>
      <c r="D26" s="153" t="s">
        <v>309</v>
      </c>
      <c r="E26" s="153" t="s">
        <v>309</v>
      </c>
      <c r="F26" s="153" t="s">
        <v>289</v>
      </c>
      <c r="G26" s="153" t="s">
        <v>310</v>
      </c>
      <c r="H26" s="153" t="s">
        <v>297</v>
      </c>
      <c r="I26" s="153" t="s">
        <v>303</v>
      </c>
      <c r="J26" s="153" t="s">
        <v>346</v>
      </c>
    </row>
    <row r="27" s="1" customFormat="1" ht="30" customHeight="1" spans="1:10">
      <c r="A27" s="154"/>
      <c r="B27" s="153"/>
      <c r="C27" s="153" t="s">
        <v>308</v>
      </c>
      <c r="D27" s="153" t="s">
        <v>309</v>
      </c>
      <c r="E27" s="153" t="s">
        <v>347</v>
      </c>
      <c r="F27" s="153" t="s">
        <v>296</v>
      </c>
      <c r="G27" s="153" t="s">
        <v>338</v>
      </c>
      <c r="H27" s="153" t="s">
        <v>297</v>
      </c>
      <c r="I27" s="153" t="s">
        <v>292</v>
      </c>
      <c r="J27" s="153" t="s">
        <v>317</v>
      </c>
    </row>
    <row r="28" s="1" customFormat="1" ht="30" customHeight="1" spans="1:10">
      <c r="A28" s="154" t="s">
        <v>274</v>
      </c>
      <c r="B28" s="153" t="s">
        <v>348</v>
      </c>
      <c r="C28" s="153" t="s">
        <v>286</v>
      </c>
      <c r="D28" s="153" t="s">
        <v>287</v>
      </c>
      <c r="E28" s="153" t="s">
        <v>349</v>
      </c>
      <c r="F28" s="153" t="s">
        <v>296</v>
      </c>
      <c r="G28" s="153" t="s">
        <v>350</v>
      </c>
      <c r="H28" s="153" t="s">
        <v>332</v>
      </c>
      <c r="I28" s="153" t="s">
        <v>303</v>
      </c>
      <c r="J28" s="153" t="s">
        <v>351</v>
      </c>
    </row>
    <row r="29" s="1" customFormat="1" ht="30" customHeight="1" spans="1:10">
      <c r="A29" s="154"/>
      <c r="B29" s="153"/>
      <c r="C29" s="153" t="s">
        <v>286</v>
      </c>
      <c r="D29" s="153" t="s">
        <v>294</v>
      </c>
      <c r="E29" s="153" t="s">
        <v>352</v>
      </c>
      <c r="F29" s="153" t="s">
        <v>296</v>
      </c>
      <c r="G29" s="153" t="s">
        <v>338</v>
      </c>
      <c r="H29" s="153" t="s">
        <v>297</v>
      </c>
      <c r="I29" s="153" t="s">
        <v>303</v>
      </c>
      <c r="J29" s="153" t="s">
        <v>353</v>
      </c>
    </row>
    <row r="30" s="1" customFormat="1" ht="30" customHeight="1" spans="1:10">
      <c r="A30" s="154"/>
      <c r="B30" s="153"/>
      <c r="C30" s="153" t="s">
        <v>286</v>
      </c>
      <c r="D30" s="153" t="s">
        <v>325</v>
      </c>
      <c r="E30" s="153" t="s">
        <v>354</v>
      </c>
      <c r="F30" s="153" t="s">
        <v>296</v>
      </c>
      <c r="G30" s="153" t="s">
        <v>355</v>
      </c>
      <c r="H30" s="153"/>
      <c r="I30" s="153" t="s">
        <v>292</v>
      </c>
      <c r="J30" s="153" t="s">
        <v>356</v>
      </c>
    </row>
    <row r="31" s="1" customFormat="1" ht="30" customHeight="1" spans="1:10">
      <c r="A31" s="154"/>
      <c r="B31" s="153"/>
      <c r="C31" s="153" t="s">
        <v>286</v>
      </c>
      <c r="D31" s="153" t="s">
        <v>299</v>
      </c>
      <c r="E31" s="153" t="s">
        <v>330</v>
      </c>
      <c r="F31" s="153" t="s">
        <v>357</v>
      </c>
      <c r="G31" s="153" t="s">
        <v>350</v>
      </c>
      <c r="H31" s="153" t="s">
        <v>332</v>
      </c>
      <c r="I31" s="153" t="s">
        <v>303</v>
      </c>
      <c r="J31" s="153" t="s">
        <v>358</v>
      </c>
    </row>
    <row r="32" s="1" customFormat="1" ht="30" customHeight="1" spans="1:10">
      <c r="A32" s="154"/>
      <c r="B32" s="153"/>
      <c r="C32" s="153" t="s">
        <v>305</v>
      </c>
      <c r="D32" s="153" t="s">
        <v>336</v>
      </c>
      <c r="E32" s="153" t="s">
        <v>359</v>
      </c>
      <c r="F32" s="153" t="s">
        <v>357</v>
      </c>
      <c r="G32" s="153" t="s">
        <v>360</v>
      </c>
      <c r="H32" s="153" t="s">
        <v>361</v>
      </c>
      <c r="I32" s="153" t="s">
        <v>303</v>
      </c>
      <c r="J32" s="153" t="s">
        <v>362</v>
      </c>
    </row>
    <row r="33" s="1" customFormat="1" ht="30" customHeight="1" spans="1:10">
      <c r="A33" s="154"/>
      <c r="B33" s="153"/>
      <c r="C33" s="153" t="s">
        <v>308</v>
      </c>
      <c r="D33" s="153" t="s">
        <v>309</v>
      </c>
      <c r="E33" s="153" t="s">
        <v>363</v>
      </c>
      <c r="F33" s="153" t="s">
        <v>289</v>
      </c>
      <c r="G33" s="153" t="s">
        <v>310</v>
      </c>
      <c r="H33" s="153" t="s">
        <v>297</v>
      </c>
      <c r="I33" s="153" t="s">
        <v>303</v>
      </c>
      <c r="J33" s="153" t="s">
        <v>364</v>
      </c>
    </row>
    <row r="34" s="1" customFormat="1" ht="30" customHeight="1" spans="1:10">
      <c r="A34" s="154" t="s">
        <v>272</v>
      </c>
      <c r="B34" s="153" t="s">
        <v>365</v>
      </c>
      <c r="C34" s="153" t="s">
        <v>286</v>
      </c>
      <c r="D34" s="153" t="s">
        <v>287</v>
      </c>
      <c r="E34" s="153" t="s">
        <v>366</v>
      </c>
      <c r="F34" s="153" t="s">
        <v>296</v>
      </c>
      <c r="G34" s="153" t="s">
        <v>92</v>
      </c>
      <c r="H34" s="153" t="s">
        <v>367</v>
      </c>
      <c r="I34" s="153" t="s">
        <v>303</v>
      </c>
      <c r="J34" s="153" t="s">
        <v>368</v>
      </c>
    </row>
    <row r="35" s="1" customFormat="1" ht="30" customHeight="1" spans="1:10">
      <c r="A35" s="154"/>
      <c r="B35" s="153"/>
      <c r="C35" s="153" t="s">
        <v>286</v>
      </c>
      <c r="D35" s="153" t="s">
        <v>294</v>
      </c>
      <c r="E35" s="153" t="s">
        <v>366</v>
      </c>
      <c r="F35" s="153" t="s">
        <v>296</v>
      </c>
      <c r="G35" s="153" t="s">
        <v>369</v>
      </c>
      <c r="H35" s="153" t="s">
        <v>297</v>
      </c>
      <c r="I35" s="153" t="s">
        <v>292</v>
      </c>
      <c r="J35" s="153" t="s">
        <v>370</v>
      </c>
    </row>
    <row r="36" s="1" customFormat="1" ht="30" customHeight="1" spans="1:10">
      <c r="A36" s="154"/>
      <c r="B36" s="153"/>
      <c r="C36" s="153" t="s">
        <v>286</v>
      </c>
      <c r="D36" s="153" t="s">
        <v>325</v>
      </c>
      <c r="E36" s="153" t="s">
        <v>366</v>
      </c>
      <c r="F36" s="153" t="s">
        <v>296</v>
      </c>
      <c r="G36" s="153" t="s">
        <v>371</v>
      </c>
      <c r="H36" s="153" t="s">
        <v>327</v>
      </c>
      <c r="I36" s="153" t="s">
        <v>303</v>
      </c>
      <c r="J36" s="153" t="s">
        <v>368</v>
      </c>
    </row>
    <row r="37" s="1" customFormat="1" ht="30" customHeight="1" spans="1:10">
      <c r="A37" s="154"/>
      <c r="B37" s="153"/>
      <c r="C37" s="153" t="s">
        <v>286</v>
      </c>
      <c r="D37" s="153" t="s">
        <v>299</v>
      </c>
      <c r="E37" s="153" t="s">
        <v>330</v>
      </c>
      <c r="F37" s="153" t="s">
        <v>296</v>
      </c>
      <c r="G37" s="153" t="s">
        <v>372</v>
      </c>
      <c r="H37" s="153" t="s">
        <v>332</v>
      </c>
      <c r="I37" s="153" t="s">
        <v>303</v>
      </c>
      <c r="J37" s="153" t="s">
        <v>373</v>
      </c>
    </row>
    <row r="38" s="1" customFormat="1" ht="30" customHeight="1" spans="1:10">
      <c r="A38" s="154"/>
      <c r="B38" s="153"/>
      <c r="C38" s="153" t="s">
        <v>286</v>
      </c>
      <c r="D38" s="153" t="s">
        <v>299</v>
      </c>
      <c r="E38" s="153" t="s">
        <v>300</v>
      </c>
      <c r="F38" s="153" t="s">
        <v>296</v>
      </c>
      <c r="G38" s="153" t="s">
        <v>374</v>
      </c>
      <c r="H38" s="153" t="s">
        <v>375</v>
      </c>
      <c r="I38" s="153" t="s">
        <v>303</v>
      </c>
      <c r="J38" s="153" t="s">
        <v>376</v>
      </c>
    </row>
    <row r="39" s="1" customFormat="1" ht="30" customHeight="1" spans="1:10">
      <c r="A39" s="154"/>
      <c r="B39" s="153"/>
      <c r="C39" s="153" t="s">
        <v>286</v>
      </c>
      <c r="D39" s="153" t="s">
        <v>299</v>
      </c>
      <c r="E39" s="153" t="s">
        <v>377</v>
      </c>
      <c r="F39" s="153" t="s">
        <v>296</v>
      </c>
      <c r="G39" s="153" t="s">
        <v>350</v>
      </c>
      <c r="H39" s="153" t="s">
        <v>378</v>
      </c>
      <c r="I39" s="153" t="s">
        <v>303</v>
      </c>
      <c r="J39" s="153" t="s">
        <v>379</v>
      </c>
    </row>
    <row r="40" s="1" customFormat="1" ht="30" customHeight="1" spans="1:10">
      <c r="A40" s="154"/>
      <c r="B40" s="153"/>
      <c r="C40" s="153" t="s">
        <v>305</v>
      </c>
      <c r="D40" s="153" t="s">
        <v>380</v>
      </c>
      <c r="E40" s="153" t="s">
        <v>381</v>
      </c>
      <c r="F40" s="153" t="s">
        <v>296</v>
      </c>
      <c r="G40" s="153" t="s">
        <v>372</v>
      </c>
      <c r="H40" s="153" t="s">
        <v>332</v>
      </c>
      <c r="I40" s="153" t="s">
        <v>303</v>
      </c>
      <c r="J40" s="153" t="s">
        <v>382</v>
      </c>
    </row>
    <row r="41" s="1" customFormat="1" ht="30" customHeight="1" spans="1:10">
      <c r="A41" s="154"/>
      <c r="B41" s="153"/>
      <c r="C41" s="153" t="s">
        <v>305</v>
      </c>
      <c r="D41" s="153" t="s">
        <v>336</v>
      </c>
      <c r="E41" s="153" t="s">
        <v>383</v>
      </c>
      <c r="F41" s="153" t="s">
        <v>296</v>
      </c>
      <c r="G41" s="153" t="s">
        <v>384</v>
      </c>
      <c r="H41" s="153" t="s">
        <v>385</v>
      </c>
      <c r="I41" s="153" t="s">
        <v>303</v>
      </c>
      <c r="J41" s="153" t="s">
        <v>386</v>
      </c>
    </row>
    <row r="42" s="1" customFormat="1" ht="30" customHeight="1" spans="1:10">
      <c r="A42" s="154"/>
      <c r="B42" s="153"/>
      <c r="C42" s="153" t="s">
        <v>305</v>
      </c>
      <c r="D42" s="153" t="s">
        <v>387</v>
      </c>
      <c r="E42" s="153" t="s">
        <v>388</v>
      </c>
      <c r="F42" s="153" t="s">
        <v>296</v>
      </c>
      <c r="G42" s="153" t="s">
        <v>389</v>
      </c>
      <c r="H42" s="153" t="s">
        <v>378</v>
      </c>
      <c r="I42" s="153" t="s">
        <v>292</v>
      </c>
      <c r="J42" s="153" t="s">
        <v>390</v>
      </c>
    </row>
    <row r="43" s="1" customFormat="1" ht="30" customHeight="1" spans="1:10">
      <c r="A43" s="154"/>
      <c r="B43" s="153"/>
      <c r="C43" s="153" t="s">
        <v>305</v>
      </c>
      <c r="D43" s="153" t="s">
        <v>306</v>
      </c>
      <c r="E43" s="153" t="s">
        <v>391</v>
      </c>
      <c r="F43" s="153" t="s">
        <v>296</v>
      </c>
      <c r="G43" s="153" t="s">
        <v>374</v>
      </c>
      <c r="H43" s="153" t="s">
        <v>375</v>
      </c>
      <c r="I43" s="153" t="s">
        <v>303</v>
      </c>
      <c r="J43" s="153" t="s">
        <v>392</v>
      </c>
    </row>
    <row r="44" s="1" customFormat="1" ht="30" customHeight="1" spans="1:10">
      <c r="A44" s="154"/>
      <c r="B44" s="153"/>
      <c r="C44" s="153" t="s">
        <v>308</v>
      </c>
      <c r="D44" s="153" t="s">
        <v>309</v>
      </c>
      <c r="E44" s="153" t="s">
        <v>366</v>
      </c>
      <c r="F44" s="153" t="s">
        <v>289</v>
      </c>
      <c r="G44" s="153" t="s">
        <v>310</v>
      </c>
      <c r="H44" s="153" t="s">
        <v>297</v>
      </c>
      <c r="I44" s="153" t="s">
        <v>303</v>
      </c>
      <c r="J44" s="153" t="s">
        <v>393</v>
      </c>
    </row>
  </sheetData>
  <mergeCells count="10">
    <mergeCell ref="A3:J3"/>
    <mergeCell ref="A4:H4"/>
    <mergeCell ref="A9:A13"/>
    <mergeCell ref="A14:A27"/>
    <mergeCell ref="A28:A33"/>
    <mergeCell ref="A34:A44"/>
    <mergeCell ref="B9:B13"/>
    <mergeCell ref="B14:B27"/>
    <mergeCell ref="B28:B33"/>
    <mergeCell ref="B34:B4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禾火禾火</cp:lastModifiedBy>
  <dcterms:created xsi:type="dcterms:W3CDTF">2025-02-06T07:09:00Z</dcterms:created>
  <dcterms:modified xsi:type="dcterms:W3CDTF">2025-04-07T06:40:23Z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F06E52710B18492EB15D17B356CB52D1_13</vt:lpwstr>
  </property>
  <property fmtid="{D5CDD505-2E9C-101B-9397-08002B2CF9AE}" pid="3" name="KSOProductBuildVer">
    <vt:lpwstr>2052-12.1.0.20305</vt:lpwstr>
  </property>
</Properties>
</file>