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894"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<sst xmlns="http://schemas.openxmlformats.org/spreadsheetml/2006/main" count="7559" uniqueCount="1834">
  <si>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</si>
  <si>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</si>
  <si>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</si>
  <si>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</si>
  <si>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</si>
  <si>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</si>
  <si>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</si>
  <si>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</si>
  <si>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</si>
  <si>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</si>
  <si>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</si>
  <si>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</si>
  <si>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</si>
  <si>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</si>
  <si>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</si>
  <si>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</si>
  <si>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</si>
  <si>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</si>
  <si>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</si>
  <si>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</si>
  <si>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</si>
  <si>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</si>
  <si>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</si>
  <si>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</si>
  <si>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</si>
  <si>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</si>
  <si>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</si>
  <si>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</si>
  <si>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</si>
  <si>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</si>
  <si>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</si>
  <si>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</si>
  <si>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</si>
  <si>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</si>
  <si>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</si>
  <si>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</si>
  <si>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</si>
  <si>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</si>
  <si>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</si>
  <si>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</si>
  <si>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</si>
  <si>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</si>
  <si>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</si>
  <si>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</si>
  <si>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</si>
  <si>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</si>
  <si>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</si>
  <si>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</si>
  <si>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</si>
  <si>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</si>
  <si>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</si>
  <si>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</si>
  <si>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</si>
  <si>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</si>
  <si>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</si>
  <si>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</si>
  <si>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</si>
  <si>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</si>
  <si>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</si>
  <si>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</si>
  <si>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</si>
  <si>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</si>
  <si>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</si>
  <si>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</si>
  <si>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</si>
  <si>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</si>
  <si>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</si>
  <si>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</si>
  <si>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</si>
  <si>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昆明市西山区人民政府永昌街道办事处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</si>
  <si>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</si>
  <si>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</si>
  <si>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</si>
  <si>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</si>
  <si>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</si>
  <si>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</si>
  <si>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</si>
  <si>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</si>
  <si>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</si>
  <si>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</si>
  <si>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</si>
  <si>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</si>
  <si>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</si>
  <si>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</si>
  <si>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</si>
  <si>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</si>
  <si>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</si>
  <si>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</si>
  <si>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</si>
  <si>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</si>
  <si>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</si>
  <si>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</si>
  <si>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</si>
  <si>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</si>
  <si>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</si>
  <si>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</si>
  <si>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</si>
  <si>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</si>
  <si>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</si>
  <si>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</si>
  <si>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2010108</t>
  </si>
  <si>
    <t>代表工作</t>
  </si>
  <si>
    <t>20102</t>
  </si>
  <si>
    <t>政协事务</t>
  </si>
  <si>
    <t>2010206</t>
  </si>
  <si>
    <t>参政议政</t>
  </si>
  <si>
    <t>20103</t>
  </si>
  <si>
    <t>政府办公厅（室）及相关机构事务</t>
  </si>
  <si>
    <t>2010301</t>
  </si>
  <si>
    <t>行政运行</t>
  </si>
  <si>
    <t>2010302</t>
  </si>
  <si>
    <t>一般行政管理事务</t>
  </si>
  <si>
    <t>2010399</t>
  </si>
  <si>
    <t>其他政府办公厅（室）及相关机构事务支出</t>
  </si>
  <si>
    <t>20105</t>
  </si>
  <si>
    <t>统计信息事务</t>
  </si>
  <si>
    <t>2010508</t>
  </si>
  <si>
    <t>统计抽样调查</t>
  </si>
  <si>
    <t>2010599</t>
  </si>
  <si>
    <t>其他统计信息事务支出</t>
  </si>
  <si>
    <t>20113</t>
  </si>
  <si>
    <t>商贸事务</t>
  </si>
  <si>
    <t>2011399</t>
  </si>
  <si>
    <t>其他商贸事务支出</t>
  </si>
  <si>
    <t>20129</t>
  </si>
  <si>
    <t>群众团体事务</t>
  </si>
  <si>
    <t>2012999</t>
  </si>
  <si>
    <t>其他群众团体事务支出</t>
  </si>
  <si>
    <t>20131</t>
  </si>
  <si>
    <t>党委办公厅（室）及相关机构事务</t>
  </si>
  <si>
    <t>2013102</t>
  </si>
  <si>
    <t>20134</t>
  </si>
  <si>
    <t>统战事务</t>
  </si>
  <si>
    <t>2013402</t>
  </si>
  <si>
    <t>20140</t>
  </si>
  <si>
    <t>信访事务</t>
  </si>
  <si>
    <t>2014004</t>
  </si>
  <si>
    <t>信访业务</t>
  </si>
  <si>
    <t>20199</t>
  </si>
  <si>
    <t>其他一般公共服务支出</t>
  </si>
  <si>
    <t>2019999</t>
  </si>
  <si>
    <t>203</t>
  </si>
  <si>
    <t>国防支出</t>
  </si>
  <si>
    <t>20306</t>
  </si>
  <si>
    <t>国防动员</t>
  </si>
  <si>
    <t>2030607</t>
  </si>
  <si>
    <t>民兵</t>
  </si>
  <si>
    <t>204</t>
  </si>
  <si>
    <t>公共安全支出</t>
  </si>
  <si>
    <t>20406</t>
  </si>
  <si>
    <t>司法</t>
  </si>
  <si>
    <t>2040604</t>
  </si>
  <si>
    <t>基层司法业务</t>
  </si>
  <si>
    <t>20499</t>
  </si>
  <si>
    <t>其他公共安全支出</t>
  </si>
  <si>
    <t>2049999</t>
  </si>
  <si>
    <t>206</t>
  </si>
  <si>
    <t>科学技术支出</t>
  </si>
  <si>
    <t>20604</t>
  </si>
  <si>
    <t>技术研究与开发</t>
  </si>
  <si>
    <t>2060499</t>
  </si>
  <si>
    <t>其他技术研究与开发支出</t>
  </si>
  <si>
    <t>20607</t>
  </si>
  <si>
    <t>科学技术普及</t>
  </si>
  <si>
    <t>2060702</t>
  </si>
  <si>
    <t>科普活动</t>
  </si>
  <si>
    <t>207</t>
  </si>
  <si>
    <t>文化旅游体育与传媒支出</t>
  </si>
  <si>
    <t>20701</t>
  </si>
  <si>
    <t>文化和旅游</t>
  </si>
  <si>
    <t>2070114</t>
  </si>
  <si>
    <t>文化和旅游管理事务</t>
  </si>
  <si>
    <t>2070199</t>
  </si>
  <si>
    <t>其他文化和旅游支出</t>
  </si>
  <si>
    <t>208</t>
  </si>
  <si>
    <t>社会保障和就业支出</t>
  </si>
  <si>
    <t>20801</t>
  </si>
  <si>
    <t>人力资源和社会保障管理事务</t>
  </si>
  <si>
    <t>2080101</t>
  </si>
  <si>
    <t>2080102</t>
  </si>
  <si>
    <t>2080199</t>
  </si>
  <si>
    <t>其他人力资源和社会保障管理事务支出</t>
  </si>
  <si>
    <t>20802</t>
  </si>
  <si>
    <t>民政管理事务</t>
  </si>
  <si>
    <t>2080299</t>
  </si>
  <si>
    <t>其他民政管理事务支出</t>
  </si>
  <si>
    <t>20805</t>
  </si>
  <si>
    <t>行政事业单位养老支出</t>
  </si>
  <si>
    <t>2080505</t>
  </si>
  <si>
    <t>机关事业单位基本养老保险缴费支出</t>
  </si>
  <si>
    <t>2080599</t>
  </si>
  <si>
    <t>其他行政事业单位养老支出</t>
  </si>
  <si>
    <t>20808</t>
  </si>
  <si>
    <t>抚恤</t>
  </si>
  <si>
    <t>2080801</t>
  </si>
  <si>
    <t>死亡抚恤</t>
  </si>
  <si>
    <t>2080805</t>
  </si>
  <si>
    <t>义务兵优待</t>
  </si>
  <si>
    <t>2080899</t>
  </si>
  <si>
    <t>其他优抚支出</t>
  </si>
  <si>
    <t>20809</t>
  </si>
  <si>
    <t>退役安置</t>
  </si>
  <si>
    <t>2080905</t>
  </si>
  <si>
    <t>军队转业干部安置</t>
  </si>
  <si>
    <t>20810</t>
  </si>
  <si>
    <t>社会福利</t>
  </si>
  <si>
    <t>2081002</t>
  </si>
  <si>
    <t>老年福利</t>
  </si>
  <si>
    <t>20811</t>
  </si>
  <si>
    <t>残疾人事业</t>
  </si>
  <si>
    <t>2081199</t>
  </si>
  <si>
    <t>其他残疾人事业支出</t>
  </si>
  <si>
    <t>20820</t>
  </si>
  <si>
    <t>临时救助</t>
  </si>
  <si>
    <t>2082001</t>
  </si>
  <si>
    <t>临时救助支出</t>
  </si>
  <si>
    <t>20825</t>
  </si>
  <si>
    <t>其他生活救助</t>
  </si>
  <si>
    <t>2082501</t>
  </si>
  <si>
    <t>其他城市生活救助</t>
  </si>
  <si>
    <t>20828</t>
  </si>
  <si>
    <t>退役军人管理事务</t>
  </si>
  <si>
    <t>2082804</t>
  </si>
  <si>
    <t>拥军优属</t>
  </si>
  <si>
    <t>2082899</t>
  </si>
  <si>
    <t>其他退役军人事务管理支出</t>
  </si>
  <si>
    <t>210</t>
  </si>
  <si>
    <t>卫生健康支出</t>
  </si>
  <si>
    <t>21001</t>
  </si>
  <si>
    <t>卫生健康管理事务</t>
  </si>
  <si>
    <t>2100199</t>
  </si>
  <si>
    <t>其他卫生健康管理事务支出</t>
  </si>
  <si>
    <t>21007</t>
  </si>
  <si>
    <t>计划生育事务</t>
  </si>
  <si>
    <t>2100716</t>
  </si>
  <si>
    <t>计划生育机构</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</si>
  <si>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</si>
  <si>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</si>
  <si>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</si>
  <si>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</si>
  <si>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</si>
  <si>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</si>
  <si>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</si>
  <si>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</si>
  <si>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</si>
  <si>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</si>
  <si>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</si>
  <si>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</si>
  <si>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</si>
  <si>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</si>
  <si>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</si>
  <si>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</si>
  <si>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2120102</t>
  </si>
  <si>
    <t>2120104</t>
  </si>
  <si>
    <t>城管执法</t>
  </si>
  <si>
    <t>21203</t>
  </si>
  <si>
    <t>城乡社区公共设施</t>
  </si>
  <si>
    <t>2120399</t>
  </si>
  <si>
    <t>其他城乡社区公共设施支出</t>
  </si>
  <si>
    <t>21205</t>
  </si>
  <si>
    <t>城乡社区环境卫生</t>
  </si>
  <si>
    <t>2120501</t>
  </si>
  <si>
    <t>21299</t>
  </si>
  <si>
    <t>其他城乡社区支出</t>
  </si>
  <si>
    <t>2129999</t>
  </si>
  <si>
    <t>213</t>
  </si>
  <si>
    <t>农林水支出</t>
  </si>
  <si>
    <t>21301</t>
  </si>
  <si>
    <t>农业农村</t>
  </si>
  <si>
    <t>2130112</t>
  </si>
  <si>
    <t>行业业务管理</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</si>
  <si>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</si>
  <si>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</si>
  <si>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</si>
  <si>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</si>
  <si>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</si>
  <si>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</si>
  <si>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</si>
  <si>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</si>
  <si>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</si>
  <si>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</si>
  <si>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</si>
  <si>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</si>
  <si>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</si>
  <si>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</si>
  <si>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</si>
  <si>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</si>
  <si>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</si>
  <si>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</si>
  <si>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</si>
  <si>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</si>
  <si>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</si>
  <si>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</si>
  <si>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</si>
  <si>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</si>
  <si>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</si>
  <si>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</si>
  <si>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</si>
  <si>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</si>
  <si>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</si>
  <si>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</si>
  <si>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</si>
  <si>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</si>
  <si>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</si>
  <si>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</si>
  <si>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</si>
  <si>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</si>
  <si>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</si>
  <si>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</si>
  <si>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</si>
  <si>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</si>
  <si>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</si>
  <si>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</si>
  <si>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</si>
  <si>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</si>
  <si>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</si>
  <si>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</si>
  <si>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</si>
  <si>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</si>
  <si>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</si>
  <si>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</si>
  <si>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</si>
  <si>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</si>
  <si>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</si>
  <si>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单位名称：昆明市西山区人民政府永昌街道办事处</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</si>
  <si>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</si>
  <si>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</si>
  <si>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</si>
  <si>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</si>
  <si>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</si>
  <si>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</si>
  <si>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</si>
  <si>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</si>
  <si>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</si>
  <si>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</si>
  <si>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</si>
  <si>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</si>
  <si>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</si>
  <si>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</si>
  <si>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</si>
  <si>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</si>
  <si>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</si>
  <si>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</si>
  <si>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530112210000000002135</t>
  </si>
  <si>
    <t>对个人和家庭的补助</t>
  </si>
  <si>
    <t>30305</t>
  </si>
  <si>
    <t>生活补助</t>
  </si>
  <si>
    <t>530112231100001428142</t>
  </si>
  <si>
    <t>村（社区）工作经费</t>
  </si>
  <si>
    <t>30201</t>
  </si>
  <si>
    <t>办公费</t>
  </si>
  <si>
    <t>30202</t>
  </si>
  <si>
    <t>印刷费</t>
  </si>
  <si>
    <t>30205</t>
  </si>
  <si>
    <t>水费</t>
  </si>
  <si>
    <t>30206</t>
  </si>
  <si>
    <t>电费</t>
  </si>
  <si>
    <t>30207</t>
  </si>
  <si>
    <t>邮电费</t>
  </si>
  <si>
    <t>30239</t>
  </si>
  <si>
    <t>其他交通费用</t>
  </si>
  <si>
    <t>30216</t>
  </si>
  <si>
    <t>培训费</t>
  </si>
  <si>
    <t>30213</t>
  </si>
  <si>
    <t>维修（护）费</t>
  </si>
  <si>
    <t>30299</t>
  </si>
  <si>
    <t>其他商品和服务支出</t>
  </si>
  <si>
    <t>530112210000000002132</t>
  </si>
  <si>
    <t>事业人员工资支出</t>
  </si>
  <si>
    <t>30101</t>
  </si>
  <si>
    <t>基本工资</t>
  </si>
  <si>
    <t>30102</t>
  </si>
  <si>
    <t>津贴补贴</t>
  </si>
  <si>
    <t>30103</t>
  </si>
  <si>
    <t>奖金</t>
  </si>
  <si>
    <t>30107</t>
  </si>
  <si>
    <t>绩效工资</t>
  </si>
  <si>
    <t>530112210000000005355</t>
  </si>
  <si>
    <t>30217</t>
  </si>
  <si>
    <t>530112210000000002139</t>
  </si>
  <si>
    <t>工会经费</t>
  </si>
  <si>
    <t>30228</t>
  </si>
  <si>
    <t>530112210000000002140</t>
  </si>
  <si>
    <t>其他公用经费支出</t>
  </si>
  <si>
    <t>530112210000000002137</t>
  </si>
  <si>
    <t>公务交通补贴</t>
  </si>
  <si>
    <t>530112231100001255678</t>
  </si>
  <si>
    <t>社区人员住房公积金</t>
  </si>
  <si>
    <t>30113</t>
  </si>
  <si>
    <t>530112231100001428121</t>
  </si>
  <si>
    <t>行政人员绩效奖励</t>
  </si>
  <si>
    <t>530112210000000002133</t>
  </si>
  <si>
    <t>社会保障缴费</t>
  </si>
  <si>
    <t>30108</t>
  </si>
  <si>
    <t>机关事业单位基本养老保险缴费</t>
  </si>
  <si>
    <t>30110</t>
  </si>
  <si>
    <t>职工基本医疗保险缴费</t>
  </si>
  <si>
    <t>30111</t>
  </si>
  <si>
    <t>公务员医疗补助缴费</t>
  </si>
  <si>
    <t>30112</t>
  </si>
  <si>
    <t>其他社会保障缴费</t>
  </si>
  <si>
    <t>530112210000000002141</t>
  </si>
  <si>
    <t>一般公用经费支出</t>
  </si>
  <si>
    <t>30209</t>
  </si>
  <si>
    <t>物业管理费</t>
  </si>
  <si>
    <t>30211</t>
  </si>
  <si>
    <t>差旅费</t>
  </si>
  <si>
    <t>30229</t>
  </si>
  <si>
    <t>福利费</t>
  </si>
  <si>
    <t>30215</t>
  </si>
  <si>
    <t>会议费</t>
  </si>
  <si>
    <t>530112231100001428141</t>
  </si>
  <si>
    <t>村社区及其他人员补助</t>
  </si>
  <si>
    <t>530112210000000002131</t>
  </si>
  <si>
    <t>行政人员工资支出</t>
  </si>
  <si>
    <t>530112251100003668660</t>
  </si>
  <si>
    <t>残疾人保障金</t>
  </si>
  <si>
    <t>530112241100002464678</t>
  </si>
  <si>
    <t>编外聘用人员支出</t>
  </si>
  <si>
    <t>30199</t>
  </si>
  <si>
    <t>其他工资福利支出</t>
  </si>
  <si>
    <t>530112210000000004674</t>
  </si>
  <si>
    <t>事业公务交通补贴</t>
  </si>
  <si>
    <t>530112231100001428143</t>
  </si>
  <si>
    <t>离退休人员福利费</t>
  </si>
  <si>
    <t>530112210000000002136</t>
  </si>
  <si>
    <t>公车购置及运维费</t>
  </si>
  <si>
    <t>30231</t>
  </si>
  <si>
    <t>公务用车运行维护费</t>
  </si>
  <si>
    <t>530112210000000002134</t>
  </si>
  <si>
    <t>530112231100001303217</t>
  </si>
  <si>
    <t>退休人员生活补助</t>
  </si>
  <si>
    <t>530112231100001428137</t>
  </si>
  <si>
    <t>事业政府综合目标奖</t>
  </si>
  <si>
    <t>事业绩效奖励（2017提高部分）</t>
  </si>
  <si>
    <t>预算05-1表</t>
  </si>
  <si>
    <t>项目分类</t>
  </si>
  <si>
    <t>项目单位</t>
  </si>
  <si>
    <t>经济科目编码</t>
  </si>
  <si>
    <t>经济科目名称</t>
  </si>
  <si>
    <t>本年拨款</t>
  </si>
  <si>
    <t>其中：本次下达</t>
  </si>
  <si>
    <t>民生类</t>
  </si>
  <si>
    <t>530112210000000003349</t>
  </si>
  <si>
    <t>YWBJTYD经费</t>
  </si>
  <si>
    <t>30303</t>
  </si>
  <si>
    <t>退职（役）费</t>
  </si>
  <si>
    <t>530112210000000003387</t>
  </si>
  <si>
    <t>优抚对象临时生活困难救助经费</t>
  </si>
  <si>
    <t>530112210000000005430</t>
  </si>
  <si>
    <t>1至4级残疾军人护理经费</t>
  </si>
  <si>
    <t>530112210000000005451</t>
  </si>
  <si>
    <t>优抚对象解困帮扶经费</t>
  </si>
  <si>
    <t>专项业务类</t>
  </si>
  <si>
    <t>530112221100000224473</t>
  </si>
  <si>
    <t>楼宇经济工作经费</t>
  </si>
  <si>
    <t>30227</t>
  </si>
  <si>
    <t>委托业务费</t>
  </si>
  <si>
    <t>事业发展类</t>
  </si>
  <si>
    <t>530112221100000243395</t>
  </si>
  <si>
    <t>社会宣传工作经费</t>
  </si>
  <si>
    <t>530112221100000243867</t>
  </si>
  <si>
    <t>西山区爱国卫生专项行动公厕达标“三无三有”专项补助经费</t>
  </si>
  <si>
    <t>530112221100000243938</t>
  </si>
  <si>
    <t>西山区公厕免费开放补助专项经费</t>
  </si>
  <si>
    <t>530112221100000244343</t>
  </si>
  <si>
    <t>创建全国文明城市工作专项经费</t>
  </si>
  <si>
    <t>530112221100000248005</t>
  </si>
  <si>
    <t>西山区生活垃圾分类专项工作经费</t>
  </si>
  <si>
    <t>530112221100000258865</t>
  </si>
  <si>
    <t>基层统战之家工作经费</t>
  </si>
  <si>
    <t>530112221100000261294</t>
  </si>
  <si>
    <t>爱国卫生专项行动公共洗手设施管养经费</t>
  </si>
  <si>
    <t>530112221100000261328</t>
  </si>
  <si>
    <t>起义投诚、精简退职、“两案”人员定补经费</t>
  </si>
  <si>
    <t>530112221100000646571</t>
  </si>
  <si>
    <t>街道办事处党建经费</t>
  </si>
  <si>
    <t>30226</t>
  </si>
  <si>
    <t>劳务费</t>
  </si>
  <si>
    <t>530112221100000646624</t>
  </si>
  <si>
    <t>社区党组织服务群众专项经费</t>
  </si>
  <si>
    <t>530112221100000646635</t>
  </si>
  <si>
    <t>社区党建专项工作经费</t>
  </si>
  <si>
    <t>530112221100000646639</t>
  </si>
  <si>
    <t>居民小组党建工作经费</t>
  </si>
  <si>
    <t>530112221100000646648</t>
  </si>
  <si>
    <t>妇联工作经费</t>
  </si>
  <si>
    <t>530112221100000647615</t>
  </si>
  <si>
    <t>基层公共文化建设经费</t>
  </si>
  <si>
    <t>530112221100000647617</t>
  </si>
  <si>
    <t>社区科普活动经费</t>
  </si>
  <si>
    <t>530112221100000647619</t>
  </si>
  <si>
    <t>共青团工作经费</t>
  </si>
  <si>
    <t>530112221100000647620</t>
  </si>
  <si>
    <t>社会保障所专项经费</t>
  </si>
  <si>
    <t>530112221100000647621</t>
  </si>
  <si>
    <t>网络运行维护经费</t>
  </si>
  <si>
    <t>530112221100000647622</t>
  </si>
  <si>
    <t>社会发展专项资金</t>
  </si>
  <si>
    <t>530112221100000647628</t>
  </si>
  <si>
    <t>永昌街道办事处为民服务中心租赁经费</t>
  </si>
  <si>
    <t>30214</t>
  </si>
  <si>
    <t>租赁费</t>
  </si>
  <si>
    <t>530112221100000648134</t>
  </si>
  <si>
    <t>综治网格化管理员工作补助经费</t>
  </si>
  <si>
    <t>530112221100000648151</t>
  </si>
  <si>
    <t>西山区流动人口和出租房屋管理工作经费</t>
  </si>
  <si>
    <t>530112221100000648186</t>
  </si>
  <si>
    <t>街道人大代表工作经费</t>
  </si>
  <si>
    <t>530112221100000648242</t>
  </si>
  <si>
    <t>政协委员工作履职活动经费</t>
  </si>
  <si>
    <t>530112221100000648306</t>
  </si>
  <si>
    <t>城乡一体化住户调查经费</t>
  </si>
  <si>
    <t>530112221100000648311</t>
  </si>
  <si>
    <t>武装工作经费</t>
  </si>
  <si>
    <t>530112221100000648326</t>
  </si>
  <si>
    <t>基层党组织建设专项经费</t>
  </si>
  <si>
    <t>530112221100000648332</t>
  </si>
  <si>
    <t>节日慰问残疾人补助经费</t>
  </si>
  <si>
    <t>30306</t>
  </si>
  <si>
    <t>救济费</t>
  </si>
  <si>
    <t>530112221100000648364</t>
  </si>
  <si>
    <t>计划生育特殊家庭意外伤害补助经费</t>
  </si>
  <si>
    <t>30399</t>
  </si>
  <si>
    <t>其他对个人和家庭的补助</t>
  </si>
  <si>
    <t>530112221100000648406</t>
  </si>
  <si>
    <t>独子保健经费</t>
  </si>
  <si>
    <t>530112221100000648428</t>
  </si>
  <si>
    <t>无偿献血工作经费</t>
  </si>
  <si>
    <t>530112221100000648444</t>
  </si>
  <si>
    <t>敬老节慰问经费</t>
  </si>
  <si>
    <t>530112231100001643220</t>
  </si>
  <si>
    <t>综治维稳资金</t>
  </si>
  <si>
    <t>530112231100001643444</t>
  </si>
  <si>
    <t>重点人员信访维稳专项经费</t>
  </si>
  <si>
    <t>530112231100001643514</t>
  </si>
  <si>
    <t>困难企业复退转军人、未领取定期补助的三属、参战民兵民工、复员干部、现役军人家属节日慰问经费</t>
  </si>
  <si>
    <t>530112241100002259252</t>
  </si>
  <si>
    <t>领取国家定期抚恤补助待遇的优抚对象丧葬补助经费</t>
  </si>
  <si>
    <t>30304</t>
  </si>
  <si>
    <t>抚恤金</t>
  </si>
  <si>
    <t>530112241100002260816</t>
  </si>
  <si>
    <t>“四有”优秀士兵（士官）奖励经费</t>
  </si>
  <si>
    <t>30309</t>
  </si>
  <si>
    <t>奖励金</t>
  </si>
  <si>
    <t>530112241100002318189</t>
  </si>
  <si>
    <t>文化站免费开放补助经费</t>
  </si>
  <si>
    <t>530112241100002465186</t>
  </si>
  <si>
    <t>离退休干部党建工作经费和党员教育培训经费</t>
  </si>
  <si>
    <t>530112241100002465219</t>
  </si>
  <si>
    <t>市域社会治理现代化工作专项经费</t>
  </si>
  <si>
    <t>530112251100003720719</t>
  </si>
  <si>
    <t>临时救助备用金经费</t>
  </si>
  <si>
    <t>530112251100003806615</t>
  </si>
  <si>
    <t>公益岗生活补助及社保补贴经费</t>
  </si>
  <si>
    <t>530112251100003806844</t>
  </si>
  <si>
    <t>临时救助经费</t>
  </si>
  <si>
    <t>530112251100003806879</t>
  </si>
  <si>
    <t>困难群体火化补助经费</t>
  </si>
  <si>
    <t>530112251100003806906</t>
  </si>
  <si>
    <t>见义勇为人员维稳经费</t>
  </si>
  <si>
    <t>530112251100003828885</t>
  </si>
  <si>
    <t>代理服务中心运转专项资金</t>
  </si>
  <si>
    <t>530112251100003871256</t>
  </si>
  <si>
    <t>自主择业军队转业干部节日慰问经费</t>
  </si>
  <si>
    <t>530112251100003879999</t>
  </si>
  <si>
    <t>新成立社区“两房”提升改造经费</t>
  </si>
  <si>
    <t>530112251100003912316</t>
  </si>
  <si>
    <t>永昌街道综合服务经费</t>
  </si>
  <si>
    <t>预算05-2表</t>
  </si>
  <si>
    <t>项目年度绩效目标</t>
  </si>
  <si>
    <t>一级指标</t>
  </si>
  <si>
    <t>二级指标</t>
  </si>
  <si>
    <t>三级指标</t>
  </si>
  <si>
    <t>指标性质</t>
  </si>
  <si>
    <t>指标值</t>
  </si>
  <si>
    <t>度量单位</t>
  </si>
  <si>
    <t>指标属性</t>
  </si>
  <si>
    <t>指标内容</t>
  </si>
  <si>
    <t>2022年街道根据市委组部、市委政法委9昆组发【2013】8号、市政法委《关于认真落实昆组发【2015】5号文件的通知、《昆明市西山区关于全面深化殡葬改革的实施方案》街道共涉及六十年代精简退职职工1人，给予每人生活困难定期救济，发放“揭批查”和“两案”相关人员的生活困难补助金按照1832.05元每人/月、精简退职197元每人/月；、起义投诚人员554元每人/月/元。</t>
  </si>
  <si>
    <t>产出指标</t>
  </si>
  <si>
    <t>数量指标</t>
  </si>
  <si>
    <t>60年代精简职工</t>
  </si>
  <si>
    <t>=</t>
  </si>
  <si>
    <t>1.00</t>
  </si>
  <si>
    <t>人</t>
  </si>
  <si>
    <t>定量指标</t>
  </si>
  <si>
    <t>60年代精简职工1人</t>
  </si>
  <si>
    <t>质量指标</t>
  </si>
  <si>
    <t>60年代精简退职职工救济率</t>
  </si>
  <si>
    <t>100</t>
  </si>
  <si>
    <t>%</t>
  </si>
  <si>
    <t>精简职工救济率100%</t>
  </si>
  <si>
    <t>时效指标</t>
  </si>
  <si>
    <t>60年代精简退职职发放时间</t>
  </si>
  <si>
    <t>每年3月31日前完成发放工作</t>
  </si>
  <si>
    <t>年</t>
  </si>
  <si>
    <t>每年第一季度发放60年代精简退职职工补助</t>
  </si>
  <si>
    <t>成本指标</t>
  </si>
  <si>
    <t>社会成本指标</t>
  </si>
  <si>
    <t>2220</t>
  </si>
  <si>
    <t>元</t>
  </si>
  <si>
    <t>60年代精简职工定补经费2220元</t>
  </si>
  <si>
    <t>效益指标</t>
  </si>
  <si>
    <t>社会效益</t>
  </si>
  <si>
    <t>强化精神文明和生态文明建设</t>
  </si>
  <si>
    <t>92</t>
  </si>
  <si>
    <t>定性指标</t>
  </si>
  <si>
    <t>强化精神文明和生态文明建设92%</t>
  </si>
  <si>
    <t>可持续影响</t>
  </si>
  <si>
    <t>有效缓解精简职工生活困难率</t>
  </si>
  <si>
    <t>90</t>
  </si>
  <si>
    <t>有效缓解精简职工生活困难率90%</t>
  </si>
  <si>
    <t>满意度指标</t>
  </si>
  <si>
    <t>服务对象满意度</t>
  </si>
  <si>
    <t>60年代精简退职职工满意度</t>
  </si>
  <si>
    <t>&gt;=</t>
  </si>
  <si>
    <t>60年代精简退职职工满意率92%</t>
  </si>
  <si>
    <t>按照人大工作“服务大局、强化监督、贴近群众、反映民意、务实创新、改进作风”的总体要求，紧紧围绕街道党工委整体工作, 丰富人大工委工作内涵，加强对办事处的工作监督，找准人大工作与中心工作的结合点，认真履行人大工作的各项职责。要继续围绕党工委工作中心、服务全处工作大局，动员和组织人大代表关心、支持和参与经济建设，在重点工作中提升人大代表服务中心工作的能力。积极搭建代表履职平台，健全代表联系群众工作机制，充分发挥人大代表在闭会期间的作用。2022年区人大研究安排永昌街道街道办事处人大代表工作站工作经费30000元，代表联系室工作经费20000元，市级示范站室工作经费10000元，代表工作经费72800元，合计132800元。</t>
  </si>
  <si>
    <t>代表工作站数</t>
  </si>
  <si>
    <t>个</t>
  </si>
  <si>
    <t>1个代表工作站</t>
  </si>
  <si>
    <t>代表工作站（联络室）数</t>
  </si>
  <si>
    <t>2个代表工作站（联络室）</t>
  </si>
  <si>
    <t>十七届人大代表数</t>
  </si>
  <si>
    <t>23</t>
  </si>
  <si>
    <t>26名区级人大代表</t>
  </si>
  <si>
    <t>专业代表工作站数</t>
  </si>
  <si>
    <t>1个专业代表工作站</t>
  </si>
  <si>
    <t>代表工作站建设“八有”标准达标率</t>
  </si>
  <si>
    <t>100%代表工作站建设达到“八有”标准</t>
  </si>
  <si>
    <t>人大代表开展活动完成率</t>
  </si>
  <si>
    <t>每季度开展一次代表活动率100%</t>
  </si>
  <si>
    <t>人大代表活动室达标率</t>
  </si>
  <si>
    <t>人大代表活动室不得低于3个达标率100%</t>
  </si>
  <si>
    <t>人大代表工作站使用率</t>
  </si>
  <si>
    <t>95</t>
  </si>
  <si>
    <t>人大代表工作站使用率不得低于95%</t>
  </si>
  <si>
    <t>人大代表工作站完成各项目标任务时限</t>
  </si>
  <si>
    <t>2023年12月31日前</t>
  </si>
  <si>
    <t>2023年底前完成人大代表工作站完成各项目标任务</t>
  </si>
  <si>
    <t>全年开展人大代表活动情况</t>
  </si>
  <si>
    <t>每季度开展一次活动</t>
  </si>
  <si>
    <t>月</t>
  </si>
  <si>
    <t>每年3、6、8、11月开展一次人大代表活动</t>
  </si>
  <si>
    <t>经济成本指标</t>
  </si>
  <si>
    <t>104400</t>
  </si>
  <si>
    <t>人大代表工作经费104400元</t>
  </si>
  <si>
    <t>搭建代表履职平台率</t>
  </si>
  <si>
    <t>搭建代表履职平台，健全代表联系群众工作机制，支持和保证代表与群众密切联系,发挥代表主体作用，使各级人大及其常委会成为同人民群众保持密切联系的代表机关</t>
  </si>
  <si>
    <t>保障人大代表履行职务，发挥代表主体作用率</t>
  </si>
  <si>
    <t>保障人大代表履行职务，发挥代表主体作用,使各级人大及其常委会成为同人民群众保持密切联系的代表机关，坚持和完善人民代表大会制度，推进依法治国、建设社会主义法治国家</t>
  </si>
  <si>
    <t>人民群众对人大代表履职的满意率</t>
  </si>
  <si>
    <t>93</t>
  </si>
  <si>
    <t>人民群众对人大代表履职的满意率不低于93%</t>
  </si>
  <si>
    <t>西组通〔2019〕61号 关于开展城市基层党建“示范社区、街道覆盖提升行动”的通知。《中共昆明市西山区委办公室关于印发&lt;关于全面加强城市基层党建工作的实施意见&gt;的通知》（西办通｛2018｝35号）。围绕“服务改革、服务发展、服务群众、服务民生、服务党员”加强党组织建设，加强基层服务型党组织建设，加强联系服务群众提供经费保障。增强街道基层党组织的政治功能和服务功能，进一步强化基层服务型党组织建设。</t>
  </si>
  <si>
    <t>居民小组数量</t>
  </si>
  <si>
    <t>居民小组数量10个</t>
  </si>
  <si>
    <t>党员学习教育活动参与率</t>
  </si>
  <si>
    <t>党员学习教育活动参与率95%</t>
  </si>
  <si>
    <t>党员学习报刊、资料完成率</t>
  </si>
  <si>
    <t>党员学习报刊、资料完成率100%</t>
  </si>
  <si>
    <t>党员开展教育活动、服务群众活动</t>
  </si>
  <si>
    <t>每年7月、11月各一次</t>
  </si>
  <si>
    <t>每年7月、11月各开展一次党员开展教育活动、服务群众活动</t>
  </si>
  <si>
    <t>10000</t>
  </si>
  <si>
    <t>居民小组党建工作经费10000元（居民小组10个*1000元/个）</t>
  </si>
  <si>
    <t>加强基层服务型党组织建设，为联系服务群众提供经费保障</t>
  </si>
  <si>
    <t>推进基层党组织建设93%</t>
  </si>
  <si>
    <t>增强街道基层党组织的政治功能和服务功能</t>
  </si>
  <si>
    <t>增强街道基层党组织的政治功能和服务功能90%</t>
  </si>
  <si>
    <t>居民对小组工作满意度</t>
  </si>
  <si>
    <t>居民对小组工作满意度90%</t>
  </si>
  <si>
    <t>主要用于落实党建主体责任、严格党内政治生活、健全基层组织队伍建设、完善组织服务机制，保障基层党组织开展党务活动，完成上级下达的各项党建工作目标任务及政策
1.保障基层文化党组织开展专项活动，完成上级下达的各项党建工作目标任务及政策法规宣传。
2.改善社区办公条件，提高社区党员为民服务工作能力；
3.打造党建品牌，创建基层党建示范点等工作。</t>
  </si>
  <si>
    <t>社区党组织数量</t>
  </si>
  <si>
    <t>社区党组织数量15个</t>
  </si>
  <si>
    <t>党员学习培训完成率</t>
  </si>
  <si>
    <t>党员学习培训完成率100%</t>
  </si>
  <si>
    <t>表彰优秀党员完成率</t>
  </si>
  <si>
    <t>表彰优秀党员完成率100%</t>
  </si>
  <si>
    <t>党员联系服务群众完成率</t>
  </si>
  <si>
    <t>党员联系服务群众完成率100%</t>
  </si>
  <si>
    <t>开展表彰优秀党员活动</t>
  </si>
  <si>
    <t>每年7月建党节开展优秀党员表彰活动</t>
  </si>
  <si>
    <t>次/年</t>
  </si>
  <si>
    <t>每年建党节开展表彰优秀党员活动，7月31日前完成</t>
  </si>
  <si>
    <t>开展党员教育、学习、培训工作</t>
  </si>
  <si>
    <t>每年开展两次，分别在6月和12月</t>
  </si>
  <si>
    <t>每年开展两次分别为6月和12月开展党员教育培训工作</t>
  </si>
  <si>
    <t>450000</t>
  </si>
  <si>
    <t>社区党建专项工作经费30000元/社区*15个社区=450000元</t>
  </si>
  <si>
    <t>提高社区党员干部理论水平</t>
  </si>
  <si>
    <t>提高社区党员干部理论水平93%</t>
  </si>
  <si>
    <t>树立党员干部的良好形象</t>
  </si>
  <si>
    <t>树立党员干部的良好形象95%</t>
  </si>
  <si>
    <t>社区党员满意度</t>
  </si>
  <si>
    <t>社区党员满意度92%</t>
  </si>
  <si>
    <t>社区党组织围绕关爱社区困难居民280人；社区居家养老、儿童托管、流动人员服务等民生帮扶500人；社区服务设施建设及维护、社区环境治理、社区便民利民服务，以及其他社区居民迫切需要解决的服务事项，开展民生帮扶，进一步提升社区党组织服务群众工作水平。</t>
  </si>
  <si>
    <t>城市社区数量</t>
  </si>
  <si>
    <t>城市社区数量13个</t>
  </si>
  <si>
    <t>村改居社区数量</t>
  </si>
  <si>
    <t>村改居社区数量2个</t>
  </si>
  <si>
    <t>便民服务办结率</t>
  </si>
  <si>
    <t>便民服务办结率92%</t>
  </si>
  <si>
    <t>党组织培训、服务活动党员参与率</t>
  </si>
  <si>
    <t>党组织培训、服务活动党员参与率95%</t>
  </si>
  <si>
    <t>党组织服务群众完成时限</t>
  </si>
  <si>
    <t>每年年12月20日前</t>
  </si>
  <si>
    <t>党组织服务群众完成时限每年年12月20日期前</t>
  </si>
  <si>
    <t>万名党员上党课</t>
  </si>
  <si>
    <t>每年4、8、12月各举办一次，每年举办三次</t>
  </si>
  <si>
    <t>每年4、8、12月各开展一次上党课</t>
  </si>
  <si>
    <t>组织辖区党员开展志愿服务活动</t>
  </si>
  <si>
    <t>每年6月、11月各完成一次</t>
  </si>
  <si>
    <t>560000</t>
  </si>
  <si>
    <t>城市社区4万元/个*13个=52万；村转居社区2万元/个*2个=4万元</t>
  </si>
  <si>
    <t>加强基层服务型党组织建设，为联系服务群众提供经费保障。</t>
  </si>
  <si>
    <t>91</t>
  </si>
  <si>
    <t>为联系服务群众提供经费保障91%</t>
  </si>
  <si>
    <t>专项经费使用遵循紧贴群众需求、统筹规划、公开透明、择优扶持的原则</t>
  </si>
  <si>
    <t>专项经费使用遵循紧贴群众需求、统筹规划、公开透明、择优扶持的原则93%</t>
  </si>
  <si>
    <t>为民服务设施运行良好，维修正常</t>
  </si>
  <si>
    <t>为民服务设施运行良好，维修正常95%</t>
  </si>
  <si>
    <t>改善困难群众生活水平</t>
  </si>
  <si>
    <t>改善困难难群众生活水平90%</t>
  </si>
  <si>
    <t>辖区党员、困难党员居家养老、儿童托管、流动人员等对象满意率</t>
  </si>
  <si>
    <t>辖区党员、困难党员居家养老、儿童托管、流动人员等对象满意率90%</t>
  </si>
  <si>
    <t>开展办事处综治维稳暨平安建设、消防安全、反恐防恐、“五零”创建、突发事件处置及市域社会治理现代化等工作。</t>
  </si>
  <si>
    <t>开展综治维稳、消防安全宣传活动次数</t>
  </si>
  <si>
    <t>次</t>
  </si>
  <si>
    <t>开展综治维稳、消防安全宣传活动不少于6次</t>
  </si>
  <si>
    <t>开展禁毒宣传等活动次数</t>
  </si>
  <si>
    <t>开展禁毒宣传等活动不少于6次</t>
  </si>
  <si>
    <t>维稳对象认定准确率</t>
  </si>
  <si>
    <t>维稳对象认定准确率100%</t>
  </si>
  <si>
    <t>执行合规率</t>
  </si>
  <si>
    <t>执行合规率100%</t>
  </si>
  <si>
    <t>开展综治维稳、消防安全、扫黑除恶等宣传活动次数</t>
  </si>
  <si>
    <t>每个季度开展一次综治维稳宣传活动，每半年开展一次消防安全宣</t>
  </si>
  <si>
    <t>每个季度开展一次综治维稳宣传活动，每半年开展一次消防安全宣传</t>
  </si>
  <si>
    <t>开展禁毒法制宣传活动</t>
  </si>
  <si>
    <t>每个季度开展一次禁毒宣传活动。</t>
  </si>
  <si>
    <t>每个季度开展一次禁毒宣传活动</t>
  </si>
  <si>
    <t>50000</t>
  </si>
  <si>
    <t>综治维稳资金50000元</t>
  </si>
  <si>
    <t>有效处置辖区突发事件率</t>
  </si>
  <si>
    <t>有效处置辖区突发事件90%</t>
  </si>
  <si>
    <t>充分发挥法治宣传在震慑犯罪、教育公民中的震慑率</t>
  </si>
  <si>
    <t>充分发挥法治宣传在震慑犯罪、教育公民中的作用95%</t>
  </si>
  <si>
    <t>可持续提升辖区社会稳定率</t>
  </si>
  <si>
    <t>有效提升辖区社会稳定90%</t>
  </si>
  <si>
    <t>居民满意率</t>
  </si>
  <si>
    <t>提升居民群众的获得感、幸福感和安全感90%</t>
  </si>
  <si>
    <t>建立健全计划生育利益导向机制，保证独生子女父母在失业期间持续领取保健费；帮助独生子女家庭解决低保、伤残、死亡家庭及失独家庭生活困难补助、一次性抚慰金等特殊困难；解决农村户口独生子女教育奖学金；为计划生育特殊家庭购买意外伤害保险等。</t>
  </si>
  <si>
    <t>计划生育特殊家庭购买意外伤害保险数</t>
  </si>
  <si>
    <t>300</t>
  </si>
  <si>
    <t>为计划生育特殊家庭300人购买意外伤害保险</t>
  </si>
  <si>
    <t>计划生育特殊家庭购买意外伤害保险审核率</t>
  </si>
  <si>
    <t>计划生育特殊家庭购买意外伤害保险审核率100%</t>
  </si>
  <si>
    <t>计划生育特殊家庭购买意外伤害保险补助对象达标率</t>
  </si>
  <si>
    <t>补助对象达标率100%</t>
  </si>
  <si>
    <t>计划生育特殊家庭购买意外伤害保险完成时限</t>
  </si>
  <si>
    <t>每年11月20日前</t>
  </si>
  <si>
    <t>为计划生育特殊家庭购买意外伤害保险完成时限每年11月20日前</t>
  </si>
  <si>
    <t>30000</t>
  </si>
  <si>
    <t>计划生育特殊家庭购买意外伤害险补助经费30000元</t>
  </si>
  <si>
    <t>缓解独生子女低保、伤残死亡家庭困难率</t>
  </si>
  <si>
    <t>利益导向机制，扶持帮助独生子女家庭和计划生育家庭全面发展。缓解独生子女低保、伤残死亡家庭的实际困难，使他们精神上获得慰藉，生活上得到帮助。</t>
  </si>
  <si>
    <t>辖区独生子女家庭满意率</t>
  </si>
  <si>
    <t>辖区独生子女家庭满意度92%</t>
  </si>
  <si>
    <t>按照《云南省人民政府办公厅关于印发云南省推进爱国卫生“7个专项行动”方案的通知》（云政办发〔2020〕43号）文件要求，建成区内的所有的城市公厕（除沟槽式水冲厕外）必须全部达到“三无三有”(无粪便、无臭味、地面无水渍，有手纸、有洗手液、有香薰)，乡镇镇区公厕全部达到“四净三无两通一明”（地面净、墙面净、厕位净、周边净，无溢流、无蚊蝇、无臭味，水通、电通，灯明）。</t>
  </si>
  <si>
    <t>二类公厕数量</t>
  </si>
  <si>
    <t>座</t>
  </si>
  <si>
    <t>二类公厕６座</t>
  </si>
  <si>
    <t>二类公厕蹲位数量</t>
  </si>
  <si>
    <t>72</t>
  </si>
  <si>
    <t>二类公厕蹲位数72个</t>
  </si>
  <si>
    <t>辖区内公厕达到“四净三无两通一明”达标率</t>
  </si>
  <si>
    <t>辖区内公厕达到“四净三无两通一明”95%</t>
  </si>
  <si>
    <t>辖区内城市公厕（除沟槽式水冲厕外）达到“三无三有”达标率</t>
  </si>
  <si>
    <t>辖区内城市公厕（除沟槽式水冲厕外）达到“三无三有”95%</t>
  </si>
  <si>
    <t>公厕三有三无检查时间</t>
  </si>
  <si>
    <t>每季度检查一次</t>
  </si>
  <si>
    <t>每年3、6、9、12月开展一次检查</t>
  </si>
  <si>
    <t>相关经费拨付时限</t>
  </si>
  <si>
    <t>半年拨付一次</t>
  </si>
  <si>
    <t>每年7月、11月拨付一次一次相关经费</t>
  </si>
  <si>
    <t>29650</t>
  </si>
  <si>
    <t>西山区爱国卫生专项行动公厕全达标“三无三有”专项补助经费59300，本次安排50%</t>
  </si>
  <si>
    <t>加强公厕健康文化建设率</t>
  </si>
  <si>
    <t>加强公厕健康文化建设率95%</t>
  </si>
  <si>
    <t>有效推进爱国卫生“7个专项行动”</t>
  </si>
  <si>
    <t>有效推进爱国卫生“7个专项行动”95%</t>
  </si>
  <si>
    <t>有效提高免费公厕的使用率</t>
  </si>
  <si>
    <t>有效提高免费公厕的使用率95%</t>
  </si>
  <si>
    <t>可持续提升城市文明形象，营造全社会关心、支持、参与公厕建设管理的良好氛围95%</t>
  </si>
  <si>
    <t>营造全社会参与公厕建设管理的良好氛围95%</t>
  </si>
  <si>
    <t>倡导辖区群众积极监督制止不文明如厕行为，力争群众满意</t>
  </si>
  <si>
    <t>力争群众满意率95%</t>
  </si>
  <si>
    <t xml:space="preserve">根据《云南省人民政府办公厅关于全面推进村级会计委托服务工作的通知》和《西山区推行村级会计委托代理服务工作实施方案》，成立了街道社区财务委托代理服务中心，通过劳务派遣方式由街道聘用的相关人员，以提供街道范围内集体经济组织的会计代理服务。 做好集体资产的所有集体经济组织纳入会计委托代理服务；按代管单位按时提供相关会计信息；及时提供财务公开资料；协助代管单位做好财务管理工作 。						
</t>
  </si>
  <si>
    <t>村级会计委托代管率</t>
  </si>
  <si>
    <t xml:space="preserve">村级会计委托代管率100%
</t>
  </si>
  <si>
    <t>委托代管单位对会计信息质量满意率</t>
  </si>
  <si>
    <t xml:space="preserve">委托代管单位对会计信息质量满意率90%
</t>
  </si>
  <si>
    <t>完成全年会计核算及财务公开工作</t>
  </si>
  <si>
    <t>日常性工作</t>
  </si>
  <si>
    <t>年-月-日</t>
  </si>
  <si>
    <t xml:space="preserve">完成全年会计核算及财务公开工作
</t>
  </si>
  <si>
    <t>代理服务中心运转专项资金10000元</t>
  </si>
  <si>
    <t>委托代管单位群众上访率</t>
  </si>
  <si>
    <t xml:space="preserve">委托代管单位群众上访率5%
</t>
  </si>
  <si>
    <t>委托代管单位对代管工作的满意率</t>
  </si>
  <si>
    <t xml:space="preserve">委托代管单位对代管工作的满意率90%
</t>
  </si>
  <si>
    <t>围绕检查和完善中国特色社会主义制度、推进国家治理体系域治理能力现代化总体目标，牢牢把握坚持和完善共建共治共享的社会治理制度总要求，以维护全区社会和谐稳定为着力点，以防范化解市域社会治理热点难点问题为突破口，探索具有西山特色、符合时代特征的市域社会治理现代化新模式，不断完善社会治理体系.。</t>
  </si>
  <si>
    <t>组织开展“平安交通”“平安医院”“平安校园”“平安景区”“平安市场”等行业丶系统平安建设活动次数</t>
  </si>
  <si>
    <t>组织开展不少于4次“平安交通”“平安医院”“平安校园”“平安景区”“平安市场”等行业丶系统平安建设活动。</t>
  </si>
  <si>
    <t>构建微端融合丶服务联动的政务服务体系个数</t>
  </si>
  <si>
    <t>构建微端融合丶服务联动的政务服务体系不少于1个</t>
  </si>
  <si>
    <t>入户走访户数</t>
  </si>
  <si>
    <t>1000</t>
  </si>
  <si>
    <t>户</t>
  </si>
  <si>
    <t>2021-2023年走访入户超过1000户</t>
  </si>
  <si>
    <t>城市社区综合服务设施全覆盖率</t>
  </si>
  <si>
    <t>85</t>
  </si>
  <si>
    <t>城市社区综合服务设施全覆盖率85%</t>
  </si>
  <si>
    <t>落实重大事项决策“四议两公开”达标率</t>
  </si>
  <si>
    <t>落实重大事项决策“四议两公开”达标率100%</t>
  </si>
  <si>
    <t>组织开展“平安交通”“平安医院”“平安校园”“平安景区”“平安市场”活动次数</t>
  </si>
  <si>
    <t>每年3、6、9、12月</t>
  </si>
  <si>
    <t>每个季度组织开展“平安交通”“平安医院”“平安校园”“平安景区”“平安市场”活动</t>
  </si>
  <si>
    <t>构建微端融合丶服务联动的政务服务体系次数</t>
  </si>
  <si>
    <t>逐步推进</t>
  </si>
  <si>
    <t>逐步推进构建微端融合丶服务联动的政务服务体系</t>
  </si>
  <si>
    <t>70000</t>
  </si>
  <si>
    <t>组织开展宣传活动576场次，粘贴宣传海报、公告7800份，播放视频32条次、广播1095条，宣传活动费预计70000元</t>
  </si>
  <si>
    <t>有效整合辖区各种资源、不断提高服务水平率</t>
  </si>
  <si>
    <t>86</t>
  </si>
  <si>
    <t>有效整合辖区各种资源、不断提高服务水平</t>
  </si>
  <si>
    <t>长期有效的提升辖区社会、经济平稳发展率</t>
  </si>
  <si>
    <t>88</t>
  </si>
  <si>
    <t>长期有效的提升辖区社会、经济平稳发展88%</t>
  </si>
  <si>
    <t>辖区居民对社区治理各项工作的满意率</t>
  </si>
  <si>
    <t>辖区居民对社区治理各项工作的满意度90%</t>
  </si>
  <si>
    <t>群众对辖区平安建设的满意率</t>
  </si>
  <si>
    <t>群众对辖区平安建设的满意度90%</t>
  </si>
  <si>
    <t>健全公共文化设施网络、提高公共文化服务效能、公共文化服务与科技融合发展、公共文化服务社会化建设等。</t>
  </si>
  <si>
    <t>举办公益性培训讲座</t>
  </si>
  <si>
    <t>举办公益性培训讲座3座</t>
  </si>
  <si>
    <t>街道公益性群众文化活动</t>
  </si>
  <si>
    <t>街道公益性群众文化活动5次/年</t>
  </si>
  <si>
    <t>社区公益性群众文化活动</t>
  </si>
  <si>
    <t>社区公益性群众文化活动6次/年</t>
  </si>
  <si>
    <t>公益性主题展览</t>
  </si>
  <si>
    <t>公益性主题展览1次</t>
  </si>
  <si>
    <t>文化活动开展率</t>
  </si>
  <si>
    <t>文化活动开展率100%</t>
  </si>
  <si>
    <t>基层公共文化完成时限</t>
  </si>
  <si>
    <t>每年12月31日前完成</t>
  </si>
  <si>
    <t>每年12月31日前完成基层文化建设工作</t>
  </si>
  <si>
    <t>开展文化宣传主题活动</t>
  </si>
  <si>
    <t>每个月组织一次</t>
  </si>
  <si>
    <t>每个月开展一次"一月一主题"活动</t>
  </si>
  <si>
    <t>每年6月、12月各开展一次活动</t>
  </si>
  <si>
    <t>80000</t>
  </si>
  <si>
    <t>基层公共文化建设经费80000元</t>
  </si>
  <si>
    <t>丰富社区群众文化生活</t>
  </si>
  <si>
    <t>丰富社区群众文化生活92%</t>
  </si>
  <si>
    <t>推出一批群众喜爱的名牌节目，活跃群众文化生活</t>
  </si>
  <si>
    <t>推出一批群众喜爱的名牌节目，活跃群众文化生活90%</t>
  </si>
  <si>
    <t>健全公共文化设施网络、提高公共文化服务效能</t>
  </si>
  <si>
    <t>健全公共文化设施网络、提高公共文化服务效能90%</t>
  </si>
  <si>
    <t>群众满意度</t>
  </si>
  <si>
    <t>群众满意度90%</t>
  </si>
  <si>
    <t>根据事情情况发放见义勇为人员维稳经费</t>
  </si>
  <si>
    <t>见义勇为人员</t>
  </si>
  <si>
    <t>见义勇为人员10人</t>
  </si>
  <si>
    <t>见义勇为人员维稳经费发放率</t>
  </si>
  <si>
    <t>见义勇为人员维稳经费发放率100%</t>
  </si>
  <si>
    <t>见义勇为人员维稳经费发放时限</t>
  </si>
  <si>
    <t>审批发放</t>
  </si>
  <si>
    <t>根据审批情况发放见义勇为人员维稳经费</t>
  </si>
  <si>
    <t>见义勇为人员维稳经费10000元</t>
  </si>
  <si>
    <t>维护社会稳定</t>
  </si>
  <si>
    <t>80</t>
  </si>
  <si>
    <t>见义勇为人员满意率</t>
  </si>
  <si>
    <t>见义勇为人员满意率80%</t>
  </si>
  <si>
    <t>发放2022年10月至2023年9月领取国家定期抚恤补助待遇的优抚对象发放丧葬补助经费29445元。</t>
  </si>
  <si>
    <t>领取国家定期抚恤补助待遇的优抚对象人数</t>
  </si>
  <si>
    <t>领取国家定期抚恤补助待遇的优抚对象1人</t>
  </si>
  <si>
    <t>领取国家定期抚恤补助待遇的优抚对象丧葬补助经费发放率</t>
  </si>
  <si>
    <t>领取国家定期抚恤补助待遇的优抚对象丧葬补助经费发放率100%</t>
  </si>
  <si>
    <t>领取国家定期抚恤补助待遇的优抚对象丧葬补助经费发放次数</t>
  </si>
  <si>
    <t>每年1月1日至12月31日</t>
  </si>
  <si>
    <t>领取国家定期抚恤补助待遇的优抚对象丧葬补助经费发放周期2022年10月至2023年9月</t>
  </si>
  <si>
    <t>300000</t>
  </si>
  <si>
    <t>领取国家定期抚恤补助待遇的优抚对象丧葬补助经费300000元</t>
  </si>
  <si>
    <t>有效解决领取国家定期抚恤补助待遇的优抚对象丧葬困难问题率</t>
  </si>
  <si>
    <t>有效解决领取国家定期抚恤补助待遇的优抚对象丧葬困难问题80%</t>
  </si>
  <si>
    <t>领取国家定期抚恤补助待遇的优抚对象家庭满意率</t>
  </si>
  <si>
    <t>领取国家定期抚恤补助待遇的优抚对象家庭满意率85%</t>
  </si>
  <si>
    <t>以“网格化”工作为载体，发动一切可以发动的力量，加强情报信息收集，按照“及时疏导丶教育为主丶快速劝返丶依法处置”的原则，及时处置到大规模上访和缠访丶闹访事件。确保2021年全国两会、2020年联合国生物多样性大会、建党100周年等重大会议活动期间不发生辖区各类群体、重点人员进京及到省、市、区、会场非访，不发生暴恐案事件，有效预防和处置各类突发性事件。</t>
  </si>
  <si>
    <t>开展信访业务培训次数</t>
  </si>
  <si>
    <t>开展信访业务培训工作3次</t>
  </si>
  <si>
    <t>开展信访维稳相关政策、法规宣传次数</t>
  </si>
  <si>
    <t>开展信访维稳相关政策、法规宣传3次</t>
  </si>
  <si>
    <t>信访业务培训合格率</t>
  </si>
  <si>
    <t>信访业务培训合格率95%</t>
  </si>
  <si>
    <t>开展辖区矛盾纠纷排查化解率</t>
  </si>
  <si>
    <t>开展辖区矛盾纠纷排查化解率90%</t>
  </si>
  <si>
    <t>开展信访维稳相关政策、法规培训及宣传次数</t>
  </si>
  <si>
    <t>每季度开展一次宣传培训工作</t>
  </si>
  <si>
    <t>每年1月1日至12月31日期间，开展信访维稳相关政策、法规培训及宣传工作</t>
  </si>
  <si>
    <t>开展辖区矛盾纠纷排查化解周期</t>
  </si>
  <si>
    <t>每2个月开展一次纠纷排查工作</t>
  </si>
  <si>
    <t>每年1月1日至12月31日期间，开展辖区矛盾纠纷排查化解工作</t>
  </si>
  <si>
    <t>40000</t>
  </si>
  <si>
    <t>重点人员信访维稳专项经费40000元</t>
  </si>
  <si>
    <t>信访维稳相关政策、法规宣传知晓率、数据采集率</t>
  </si>
  <si>
    <t>信访维稳相关政策、法规宣传知晓率、数据采集率95%</t>
  </si>
  <si>
    <t>重大节日、活动期间辖区内无恶劣事件发生</t>
  </si>
  <si>
    <t>确保重大节日、活动期间辖区无恶劣事件</t>
  </si>
  <si>
    <t>辖区辖区平安和谐满意率</t>
  </si>
  <si>
    <t>辖区辖区平安和谐满意度95%</t>
  </si>
  <si>
    <t>为进一步健全临时救助制度，有效解决城乡群众突发性、紧迫性、临时性基本生活困难，切实兜住民生底线，规范使用临时救助备用金，保障资金使用安全，提高资金使用效率。设立急难型临时救助经费项目。</t>
  </si>
  <si>
    <t>被救助社区数量</t>
  </si>
  <si>
    <t>17</t>
  </si>
  <si>
    <t>急难型临时救助经费拨付率</t>
  </si>
  <si>
    <t>急难型临时救助经费拨付率100%</t>
  </si>
  <si>
    <t>急难型临时救助经费使用周期</t>
  </si>
  <si>
    <t>急难型临时救助经费使用周期每年1月1日至12月31日</t>
  </si>
  <si>
    <t xml:space="preserve">预算执行率达100%，得满分。每下降1%扣权重的1%。预算执行率80%以下，不计分。
</t>
  </si>
  <si>
    <t>解决城乡群众突发性、紧迫性、临时性基本生活困难率</t>
  </si>
  <si>
    <t>70</t>
  </si>
  <si>
    <t>对急难型困难群众实行“快速响应、先行救助”，有效解决辖区贫困人口遭遇突发性生活困难70%</t>
  </si>
  <si>
    <t>防止冲击社会道德底线的事件发生率</t>
  </si>
  <si>
    <t>最大限度地防止冲击社会道德底线的事件发生70%</t>
  </si>
  <si>
    <t>被救助对象满意率</t>
  </si>
  <si>
    <t>75</t>
  </si>
  <si>
    <t>被救助对象满意率75%</t>
  </si>
  <si>
    <t>该项目由永昌街道党工委牵头，办事处党办负责组织机关、社区党（总支）支部具体贯彻落实。主要工作内容为开展办事处党建宣传教育工作、开展党员干部的学习教育工作，加强基层组织建设，落实基层党建工作，严格党内政治生活，坚持“三会一课”和民政部生活会制度，征订党报党刊，制作宣传展板， 印制党员干部学习教育材料，慰问困难党员、老党员。</t>
  </si>
  <si>
    <t>慰问困难党员、老党员</t>
  </si>
  <si>
    <t>200</t>
  </si>
  <si>
    <t>慰问困难党员、老党员200人</t>
  </si>
  <si>
    <t>召开支部党员大会、支部委员会、党小组生活会及上党课</t>
  </si>
  <si>
    <t>35</t>
  </si>
  <si>
    <t>召开支部党员大会、支部委员会、党小组生活会及上党课35次</t>
  </si>
  <si>
    <t>召开民主生活会</t>
  </si>
  <si>
    <t>召开民主生活会8次</t>
  </si>
  <si>
    <t>制作宣传展板</t>
  </si>
  <si>
    <t>幅（页）</t>
  </si>
  <si>
    <t>制作展板4幅</t>
  </si>
  <si>
    <t>党员干部学习教育参与率</t>
  </si>
  <si>
    <t>党员干部学习教育参与率95%</t>
  </si>
  <si>
    <t>支部党员大会、支部委员会、党小组生活会及上党课完成率</t>
  </si>
  <si>
    <t>支部党员大会、支部委员会、党小组生活会及上党课完成率100%</t>
  </si>
  <si>
    <t>民主生活会完成率</t>
  </si>
  <si>
    <t>民主生活会完成率100%</t>
  </si>
  <si>
    <t>开展民主生活会</t>
  </si>
  <si>
    <t>次/月（季、年）</t>
  </si>
  <si>
    <t>每个季度开展民主生活会。</t>
  </si>
  <si>
    <t>每年7月1日</t>
  </si>
  <si>
    <t>每年建党节慰问困难党员、老党员</t>
  </si>
  <si>
    <t>印制开展党员干部学习教育材料</t>
  </si>
  <si>
    <t>每半年一次</t>
  </si>
  <si>
    <t>上半年和下半年各印制一次党员干部学习教育材料</t>
  </si>
  <si>
    <t>每个街道按70000元给予党建经费</t>
  </si>
  <si>
    <t>落实基层党建工作，严格党内政治生活</t>
  </si>
  <si>
    <t>落实基层党建工作，严格党内政治生活95%</t>
  </si>
  <si>
    <t>严格党内政治生活，坚持“三会一课”和民政部生活会制度</t>
  </si>
  <si>
    <t>严格党内政治生活，坚持“三会一课”和民政部生活会制度95%</t>
  </si>
  <si>
    <t>推进基层党建工作</t>
  </si>
  <si>
    <t>推进基层党建工作92%</t>
  </si>
  <si>
    <t>困难党员、老党员、群众满意度</t>
  </si>
  <si>
    <t>困难党员、老党员、群众满意度90%</t>
  </si>
  <si>
    <t>依据《2024年西山区优抚事业费预算项目统计表》发放“四有”优秀士兵（士官）奖励金。</t>
  </si>
  <si>
    <t>“四有”优秀士兵（士官）人数</t>
  </si>
  <si>
    <t>“四有”优秀士兵（士官）1人</t>
  </si>
  <si>
    <t>“四有”优秀士兵（士官）奖励金发放率</t>
  </si>
  <si>
    <t>“四有”优秀士兵（士官）奖励金发放率100%</t>
  </si>
  <si>
    <t>“四有”优秀士兵（士官）奖励金发放次数</t>
  </si>
  <si>
    <t>每年11月20日前发放“四有”优秀士兵（士官）奖励金</t>
  </si>
  <si>
    <t>“四有”优秀士兵（士官）奖励金10000元</t>
  </si>
  <si>
    <t>有效提高“四有”优秀士兵（士官）积极性</t>
  </si>
  <si>
    <t>有效提高“四有”优秀士兵（士官）积极性90%</t>
  </si>
  <si>
    <t>“四有”优秀士兵（士官）及家庭满意率</t>
  </si>
  <si>
    <t>“四有”优秀士兵（士官）及家庭满意率85%</t>
  </si>
  <si>
    <t>住户调查涵盖居民收支与生活状况调查、农村贫困监测、农民工监测、农民工市民化进程动态监测、农户固定资产投资调查等重要民生调查工作，是实现第一个百年目标、全面建成小康社会、2020年城乡居民人均收入比2010年翻一番的目标监测和国民经济核算的重要数据来源，是各级党委、政府制定关注民生政策的重要参考依据。</t>
  </si>
  <si>
    <t>抽取城镇居民数</t>
  </si>
  <si>
    <t>抽取城镇居民（10户城镇居民）</t>
  </si>
  <si>
    <t>选聘辅导员数</t>
  </si>
  <si>
    <t>选聘2名辅导员</t>
  </si>
  <si>
    <t>对辖区内记账户进行实地调查访问数</t>
  </si>
  <si>
    <t>每季度对辖区内记账户进行实地调查访问</t>
  </si>
  <si>
    <t>抽取城镇居民、农村居民完成率</t>
  </si>
  <si>
    <t>抽取城镇居民、农村居民完成率100%</t>
  </si>
  <si>
    <t>记账补贴发放完成率</t>
  </si>
  <si>
    <t>记账补贴发放完成率100%</t>
  </si>
  <si>
    <t>每季度调查数据</t>
  </si>
  <si>
    <t>每季度开展一次</t>
  </si>
  <si>
    <t>每个季度终了时，完成数据调查</t>
  </si>
  <si>
    <t>年度调查数据</t>
  </si>
  <si>
    <t>在每年的1月1日至12月31日开展调查工作</t>
  </si>
  <si>
    <t>在每年的1月1日至12月31日开展年度调查工作</t>
  </si>
  <si>
    <t>33600</t>
  </si>
  <si>
    <t>城乡一体化住户调查记账员补贴33600元</t>
  </si>
  <si>
    <t>城乡一体化住户调查培训费1000元</t>
  </si>
  <si>
    <t>住户调查结果发布准确率、及时率</t>
  </si>
  <si>
    <t>住户调查结果发布准确率、及时率100%</t>
  </si>
  <si>
    <t>保障辖区住户调查工作有序开展率</t>
  </si>
  <si>
    <t>长期有效保障辖区住户调查工作有序开展率95%</t>
  </si>
  <si>
    <t>对街道办事处满意度调查</t>
  </si>
  <si>
    <t>对街道办事处满意度调查不低于95%</t>
  </si>
  <si>
    <t>按照军人抚恤优待条例、《昆明市西山区退役军人事务局关于在2020年春节期间开展对涉军群体、驻区部队慰问工作方案》、《昆明市西山区退役军人事务局关于在2020年八一期间开展对涉军群体、驻区部队慰问工作通知》八一、春节 党政主要领导每年走访慰问驻军和重点优抚对象；驻军部队和地方有关部门领导走访慰问参战退役人员，现役军人家属。</t>
  </si>
  <si>
    <t>困难企业复退转军人、未领取定期补助的三属、参战民兵民工、复员干部、现役军人家属节日慰问发放人数</t>
  </si>
  <si>
    <t>1107</t>
  </si>
  <si>
    <t>优抚对象、参战人员、现役军人家发放1107人</t>
  </si>
  <si>
    <t>抚恤节日慰问次数</t>
  </si>
  <si>
    <t>抚恤节日慰问2次</t>
  </si>
  <si>
    <t>慰问时间达标率</t>
  </si>
  <si>
    <t>慰问时间达标率100%</t>
  </si>
  <si>
    <t>困难企业复退转军人、未领取定期补助的三属、参战民兵民工、复员干部、现役军人家属节日慰问次数</t>
  </si>
  <si>
    <t>每年春节、八一节</t>
  </si>
  <si>
    <t>每年春节和八一发放困难企业复退转军人、未领取定期补助的三属、参战民兵民工、复员干部、现役军人家属节日慰问经费</t>
  </si>
  <si>
    <t>120000</t>
  </si>
  <si>
    <t>困难企业复退转军人、未领取定期补助的三属、参战民兵民工、复员干部、现役军人家属节日慰问经费120000元</t>
  </si>
  <si>
    <t>有效起到巩固国防的作用</t>
  </si>
  <si>
    <t>困难企业复退转军人、未领取定期补助的三属、参战民兵民工、复员干部、现役军人家属满意度</t>
  </si>
  <si>
    <t>优抚对象、参战退役人员、现役军人家属满意度80%</t>
  </si>
  <si>
    <t>12名公益岗人员生活补助及购买社会保险</t>
  </si>
  <si>
    <t>公益岗人数</t>
  </si>
  <si>
    <t>12名公益岗人员</t>
  </si>
  <si>
    <t>公益岗生活补助及社保补贴发放率</t>
  </si>
  <si>
    <t>公益岗生活补助及社保补贴发放率100%</t>
  </si>
  <si>
    <t>公益岗生活补助及社保补贴发放时限</t>
  </si>
  <si>
    <t>每月发放一次</t>
  </si>
  <si>
    <t xml:space="preserve">按实际完成数时限与目标时限计算得分
</t>
  </si>
  <si>
    <t>500000</t>
  </si>
  <si>
    <t>公益岗生活补助及社保补贴500000元</t>
  </si>
  <si>
    <t>有利于公益岗人员投身于辖区建设</t>
  </si>
  <si>
    <t>公益岗人员满意率</t>
  </si>
  <si>
    <t>公益岗人员满意率80%</t>
  </si>
  <si>
    <t>为有序推进新社区办公用房、活动场所的装修，保障正常办公需要，特预算经费2万元主要用于新成立社区“两房”装修及办公设备采购，</t>
  </si>
  <si>
    <t>新设立社区数量</t>
  </si>
  <si>
    <t>新设立1个社区为金峯社区</t>
  </si>
  <si>
    <t>新设立社区设施设备使用率</t>
  </si>
  <si>
    <t>新设立社区工作开展率</t>
  </si>
  <si>
    <t>新设立社区工作开展率100%</t>
  </si>
  <si>
    <t>20000</t>
  </si>
  <si>
    <t>新成立社区“两房”装修及办公设备采购经费20000元</t>
  </si>
  <si>
    <t>新设立社区为民服务率</t>
  </si>
  <si>
    <t>新设立社区为民服务率92%</t>
  </si>
  <si>
    <t>新设立社区居民满意率</t>
  </si>
  <si>
    <t>新设立社区居民满意率85%</t>
  </si>
  <si>
    <t>为做好流动人口和出租房屋服务管理相关法律、法规和政策宣传，提高专职协管员业务素质和服务管理水平，规范专职协管员队伍，加强区级办公室及各街道服务中心、社区服务站机构建设，保障机构运行，提高人民群众对流动人口和出租房屋服务管理工作的知晓率、参与度，形成群众参与、主动申报，专职协管员积极宣传，做好服务的工作格局，完成流动人口和出租房屋数据采集工作。</t>
  </si>
  <si>
    <t>业务培训次数</t>
  </si>
  <si>
    <t>业务培训不少于2次</t>
  </si>
  <si>
    <t>开展流动人口和《昆明市流动人口服务管理条例》宣传次数</t>
  </si>
  <si>
    <t>开展流动人口和《昆明市流动人口服务管理条例》宣传工作不少于4次</t>
  </si>
  <si>
    <t>开展出租房和《昆明市居住房屋租赁管理办法》宣传工作</t>
  </si>
  <si>
    <t>开展出租房和《昆明市居住房屋租赁管理办法》宣传工作不少于6次</t>
  </si>
  <si>
    <t>开展消防安全宣传教育工作次数</t>
  </si>
  <si>
    <t>开展消防安全宣传教育工作6次</t>
  </si>
  <si>
    <t>业务培训合格率</t>
  </si>
  <si>
    <t>业务培训合格率不低于95%</t>
  </si>
  <si>
    <t>开展流动人口和出租房采集率、准确率</t>
  </si>
  <si>
    <t>开展流动人口和出租房采集率、准确率不低于95%</t>
  </si>
  <si>
    <t>开展宣传活动，提高人民群众对流动人口和出租房屋服务管理工作的知晓率</t>
  </si>
  <si>
    <t>开展宣传活动，提高人民群众对流动人口和出租房屋服务管理工作的知晓率不低于90%</t>
  </si>
  <si>
    <t>矛盾纠纷排查化解，精确防控流动人口中的违法犯罪活动时限</t>
  </si>
  <si>
    <t>每年12月底</t>
  </si>
  <si>
    <t>每年12月底 加强矛盾纠纷排查化解，精确防控流动人口中的违法犯罪活动</t>
  </si>
  <si>
    <t>开展流动人口和出租房政策法规宣传活动时限</t>
  </si>
  <si>
    <t>半年开展一次</t>
  </si>
  <si>
    <t>每半年开展1次，流动人口和出租房政策法规宣传活动</t>
  </si>
  <si>
    <t>西山区流动人口和出租房屋管理工作经费10000元</t>
  </si>
  <si>
    <t>保证流动人口和出租房屋服务管理工作运行良好率</t>
  </si>
  <si>
    <t>保证流动人口和出租房屋服务管理运行良好93%</t>
  </si>
  <si>
    <t>有效提高人民群众对流动人口和出租房屋服务管理工作的知晓率、参与率</t>
  </si>
  <si>
    <t>有效提高人民群众对流动人口和出租房屋服务管理工作的知晓率、参与度95%</t>
  </si>
  <si>
    <t>持续提升辖区流动人口和出租房屋运行率</t>
  </si>
  <si>
    <t>流动人口和出租房屋服务管理运行良好95%</t>
  </si>
  <si>
    <t>辖区流动人口满意率</t>
  </si>
  <si>
    <t>辖区流动人口满意度不低于90%</t>
  </si>
  <si>
    <t>为推进永昌片区为民服务项目，委托区城改置地公司作为政府购买服务的承接主体，开展办事处、永宁里社区和区地税局为民服务中心用房相关工作。</t>
  </si>
  <si>
    <t>办事处、永宁里社区、区地税局为民服务中心租赁面积</t>
  </si>
  <si>
    <t>10765.24</t>
  </si>
  <si>
    <t>平方米</t>
  </si>
  <si>
    <t>办事处、永宁里社区、区地税局为民服务中心租赁面积10765.24平方米</t>
  </si>
  <si>
    <t>办事处、永宁里社区、区地税局为民服务中心租赁车位数</t>
  </si>
  <si>
    <t>办事处、永宁里社区、区地税局为民服务中心租赁车位35个</t>
  </si>
  <si>
    <t>为民服务中心使用率</t>
  </si>
  <si>
    <t>为民服务中心使用率达100%</t>
  </si>
  <si>
    <t>为民服务中心车位使用率</t>
  </si>
  <si>
    <t>为民服务中心车位使用率达100%</t>
  </si>
  <si>
    <t>为民服务中心租赁费拨付时限</t>
  </si>
  <si>
    <t>按照合同期支付</t>
  </si>
  <si>
    <t>根据合同约定于每年3月31日前支付租赁费</t>
  </si>
  <si>
    <t>为民服务中心使用时限</t>
  </si>
  <si>
    <t>每年1月1日-12月31日</t>
  </si>
  <si>
    <t>每年1月1日至12月31日使用为民服务中心</t>
  </si>
  <si>
    <t>10,081,770.00</t>
  </si>
  <si>
    <t>为民服务中心租赁费10,081,770.00元/年</t>
  </si>
  <si>
    <t>2520442.5</t>
  </si>
  <si>
    <t>2024年第4季度房屋租赁费2520442.5</t>
  </si>
  <si>
    <t>为辖区各类单位提供优质的服务和良好的发展环境</t>
  </si>
  <si>
    <t>为辖区各类单位提供优质的服务和良好的发展环境90%</t>
  </si>
  <si>
    <t>有效提高为民服务效率</t>
  </si>
  <si>
    <t>有效提高为民服务效率90%</t>
  </si>
  <si>
    <t>为民、便民服务群众满意度</t>
  </si>
  <si>
    <t>为民、便民服务群众满意度不低于91%</t>
  </si>
  <si>
    <t>1.组织服务站做好社会保障法规政策的宣传、咨询工作；
2.指导、监督服务站为社区居民提供劳动就业、养老、医疗和最低生活保障等社会保障服务；
3.建立健全辖区登记失业人员、退休人员及参加养老、失业、医疗保险的社区居民和最低生活保障对象相关情况的动态管理和报告制度；
4.组织服务站做好退休人员及参加养老、失业、医疗保险的社区居民和最低生活保障对象的信息采录、申报和核定工作。
5.做好本社区劳动力资源开发和管理工作；
6.积极收集用工信息，因地制宜开发社区就业岗位。</t>
  </si>
  <si>
    <t>社区服务站</t>
  </si>
  <si>
    <t>16</t>
  </si>
  <si>
    <t>街道工16个社区每一个社区一个服务站</t>
  </si>
  <si>
    <t>街道服务站</t>
  </si>
  <si>
    <t>街道配备一个服务站</t>
  </si>
  <si>
    <t>做好劳动社会保障和最低生活保障法规政策的宣传率</t>
  </si>
  <si>
    <t>做好劳动社会保障和最低生活保障法规政策的宣传率100%</t>
  </si>
  <si>
    <t>为辖区内下岗、失业人员提供求职登记、政策咨询率</t>
  </si>
  <si>
    <t>为辖区内下岗、失业人员提供求职登记、政策咨询率100%</t>
  </si>
  <si>
    <t>做好劳动社会保障和最低生活保障法规政策的宣传工作</t>
  </si>
  <si>
    <t>每年1月1日-12月31日做好劳动社会保障和最低生活保障法规政策的宣传工作，每年不少于2次</t>
  </si>
  <si>
    <t>为辖区内下岗、失业人员提供求职登记、政策咨询</t>
  </si>
  <si>
    <t>每年1月-12月</t>
  </si>
  <si>
    <t>每年1-12月为辖区内下岗、失业人员提供求职登记、政策咨询不少于12次</t>
  </si>
  <si>
    <t>68000</t>
  </si>
  <si>
    <t>社会保障所专项经费68000元</t>
  </si>
  <si>
    <t>提高社会保险参保率</t>
  </si>
  <si>
    <t>提高社会保险参保率不低于90%</t>
  </si>
  <si>
    <t>有效保障辖区下岗、失业人员再就业机会</t>
  </si>
  <si>
    <t>有效保障辖区下岗、失业人员再就业机会80%</t>
  </si>
  <si>
    <t>服务居民满意度</t>
  </si>
  <si>
    <t>服务居民满意度不低于90%</t>
  </si>
  <si>
    <t>2022年由街道全面承担日常管养维护、监督检查、台账记录等工作。为全方位提升全区公共洗手设施维护管理水平，推行网格包保责任制，落实长效管理机制，切实规范洗手设施维护管理工作，确保实现“管理到位、使用方便”目标。</t>
  </si>
  <si>
    <t>城市主干道洗手设施</t>
  </si>
  <si>
    <t>城市主干道洗手设施1座</t>
  </si>
  <si>
    <t>城市公园和广场绿地洗手设施</t>
  </si>
  <si>
    <t>城市公园和广场绿地洗手设施4座</t>
  </si>
  <si>
    <t>倡导健康文明生活方式参与率</t>
  </si>
  <si>
    <t>居民参与到健康文明生活方式90%</t>
  </si>
  <si>
    <t>对洗手设施维修保养时限</t>
  </si>
  <si>
    <t>每年3、6、9、12月日常对洗手设施进行保养</t>
  </si>
  <si>
    <t>洗手设施维修保养经费拨付时限</t>
  </si>
  <si>
    <t>每年11月30日前</t>
  </si>
  <si>
    <t>每年11月底前完成管养经费支付</t>
  </si>
  <si>
    <t>95429.25</t>
  </si>
  <si>
    <t>公共洗手设施管养经费95429.25元</t>
  </si>
  <si>
    <t>改善人居环境</t>
  </si>
  <si>
    <t>全面改善人居环境92%</t>
  </si>
  <si>
    <t>增加、完善居民小区健身设施</t>
  </si>
  <si>
    <t>60</t>
  </si>
  <si>
    <t>增加、晚上居民小区健身设施60%</t>
  </si>
  <si>
    <t>辖区居民满意度</t>
  </si>
  <si>
    <t>居民满意度90%</t>
  </si>
  <si>
    <t>建立健全计划生育利益导向机制，保证独生子女父母在失业期间持续领取保健费；帮助独生子女家庭解决低保、伤残、死亡家庭及失独家庭生活困难补助、一次性抚慰金等特殊困难；解决农村户口独生子女教育奖学金</t>
  </si>
  <si>
    <t>14周岁的独生子女父母在失业期间持续领取保健费人数</t>
  </si>
  <si>
    <t>399</t>
  </si>
  <si>
    <t>14周岁的独生子女父母在失业期间持续领取保健费399人</t>
  </si>
  <si>
    <t>14周岁的独生子女父母在失业期间持续领取保健费审核率</t>
  </si>
  <si>
    <t>审核率100%</t>
  </si>
  <si>
    <t>14周岁的独生子女父母在失业期间持续领取保健费补助对象达标率</t>
  </si>
  <si>
    <t>14周岁的独生子女父母在失业期间持续领取保健费次数</t>
  </si>
  <si>
    <t>每年年11月20日前完成14周岁的独生子女父母在失业期间持续领取保健费工作</t>
  </si>
  <si>
    <t>8000</t>
  </si>
  <si>
    <t>独子保健经费8000元</t>
  </si>
  <si>
    <t>建立健全计划生育利益导向机制率</t>
  </si>
  <si>
    <t>96</t>
  </si>
  <si>
    <t>建立健全计划生育利益导向机制，扶持帮助独生子女家庭和计划生育家庭全面发展。</t>
  </si>
  <si>
    <t>缓解独生子女低保、伤残死亡家庭率</t>
  </si>
  <si>
    <t>缓解独生子女低保、伤残死亡家庭的实际困难，使他们精神上获得慰藉，生活上得到帮助。</t>
  </si>
  <si>
    <t>1.2023年习近平新时代中国特色社会主义思想学习教育更加扎实深入，党的创新理论更加入脑入心，广大党员自觉践行新思想、适应新时代、展现新作为，在习近平新时代中国特色社会主义思想指引下，统一意志、统一行动、步调一致向前进。
2.2023年新时代党员教育培训体系更加健全，党员教育培训内容更加完备、形式更加丰富、制度更加完善、阵地更加多元，集中培训逐步走向常态，日常教育更加规范，推动形成教育和管理、监督、服务有机结合的党员队伍建设工作链条。
3.教育培训效果更加显著，广大党员理想信念进一步坚定、党性观念进一步增强、宗旨意识进一步强化、能力素质进一步提升、纪律作风进一步过硬、先锋模范作用进一步发挥。
4.提高“两新”组织党建工作保障水平，不断扩大党的组织覆盖和工作覆盖。
5、离退休干部党支部工作经费用于离退休干部党支部开展相应活动，完成工作内容。
6、离退休干部党组织书记1人，工作补贴300元/人/月。离退休干部党组织委员2人，工作补贴100元/人/月。</t>
  </si>
  <si>
    <t>党代表工作数</t>
  </si>
  <si>
    <t>党代表工作1个</t>
  </si>
  <si>
    <t>“两新”组织党建工作数</t>
  </si>
  <si>
    <t>20</t>
  </si>
  <si>
    <t>1个党总支（园区内党总支），20个党支部</t>
  </si>
  <si>
    <t>社区、两新党员教育培训人数</t>
  </si>
  <si>
    <t>1753</t>
  </si>
  <si>
    <t>社区、两新党员教育培训工作</t>
  </si>
  <si>
    <t>党代表工作完成率</t>
  </si>
  <si>
    <t>党代表工作完成率100%</t>
  </si>
  <si>
    <t>楼宇商圈党建品牌建设工作完成率</t>
  </si>
  <si>
    <t>楼宇商圈党建品牌建设工作完成率100%</t>
  </si>
  <si>
    <t>智慧党建“八进”示范点打造完成率</t>
  </si>
  <si>
    <t>智慧党建“八进”示范点打造完成率100%</t>
  </si>
  <si>
    <t>党员开展活动时限</t>
  </si>
  <si>
    <t>2022年3、6、9、12月开展一次离退休党员活动</t>
  </si>
  <si>
    <t>开展两新党员教育培训活动时限</t>
  </si>
  <si>
    <t>2022年6月、12月开展一次</t>
  </si>
  <si>
    <t>100000</t>
  </si>
  <si>
    <t>基层党组织建设专项经费100000元</t>
  </si>
  <si>
    <t>城市基层党建示范社区、街道覆盖提升率</t>
  </si>
  <si>
    <t>94</t>
  </si>
  <si>
    <t>深入开展城市基层党建示范社区、街道覆盖提升行动，加强居民区党支部工作保障，推动楼宇商圈党建品牌建设，不断提升党组织战斗力、吸引力、凝聚力94%</t>
  </si>
  <si>
    <t>发挥离退休党员干部的引领率</t>
  </si>
  <si>
    <t>发挥离退休党员干部的引领作用94%</t>
  </si>
  <si>
    <t>提高“两新”组织党建工作保障水平率</t>
  </si>
  <si>
    <t>提高“两新”组织党建工作保障水平，不断扩大党的组织覆盖和工作覆盖90%</t>
  </si>
  <si>
    <t>社区及两新党员干部满意率</t>
  </si>
  <si>
    <t>社区及两新党员干部满意度96%</t>
  </si>
  <si>
    <t>离退休干部满意率</t>
  </si>
  <si>
    <t>离退休干部满意度94%</t>
  </si>
  <si>
    <t>2022年将走访慰问残疾人家庭纳入当地党委、政府走访慰问工作总体安排。把维护社会稳定、关注民生放在首要位置，认真落实领导责任制，挑选符合条件的困难残疾人进行慰问。及时妥善地处理好残疾人的来信来访，防止群体上访和越级上访事件的发生。充分体现区委、区政府对残疾人的关怀，组织好春节期间走访慰问困难残疾人的活动，妥善安排残疾人的生活，使残疾人同全区人民共度一个欢乐、祥和、喜庆的节日。</t>
  </si>
  <si>
    <t>慰问困难残疾人户数</t>
  </si>
  <si>
    <t>180</t>
  </si>
  <si>
    <t>慰问困难残疾人户数180</t>
  </si>
  <si>
    <t>节日慰问残疾人慰问次数</t>
  </si>
  <si>
    <t>慰问次数3次</t>
  </si>
  <si>
    <t>节日慰问对象准确率</t>
  </si>
  <si>
    <t>慰问对象准确率100%</t>
  </si>
  <si>
    <t>节日慰问发放率</t>
  </si>
  <si>
    <t>慰问发放率100%</t>
  </si>
  <si>
    <t>节日慰问期间</t>
  </si>
  <si>
    <t>春节、儿童节、中秋对残疾人进行慰问</t>
  </si>
  <si>
    <t>每年在春节、儿童节和中秋节对残疾人进行慰问</t>
  </si>
  <si>
    <t>54000</t>
  </si>
  <si>
    <t>节日慰问残疾人补助经费54000元</t>
  </si>
  <si>
    <t>维护社会稳定率</t>
  </si>
  <si>
    <t>维护社会稳定92%</t>
  </si>
  <si>
    <t>生活状况改善率</t>
  </si>
  <si>
    <t>生活状况改善95%</t>
  </si>
  <si>
    <t>辖区内困难残疾人满意率</t>
  </si>
  <si>
    <t>辖区内困难残疾人满意度91%</t>
  </si>
  <si>
    <t>1.习近平新时代中国特色社会主义思想学习教育更加扎实深入，党的创新理论更加入脑入心，广大党员自觉践行新思想、适应新时代、展现新作为，在习近平新时代中国特色社会主义思想指引下，统一意志、统一行动、步调一致向前进。
2新时代党员教育培训体系更加健全，党员教育培训内容更加完备、形式更加丰富、制度更加完善、阵地更加多元，集中培训逐步走向常态，日常教育更加规范，推动形成教育和管理、监督、服务有机结合的党员队伍建设工作链条。
3.教育培训效果更加显著，广大党员理想信念进一步坚定、党性观念进一步增强、宗旨意识进一步强化、能力素质进一步提升、纪律作风进一步过硬、先锋模范作用进一步发挥。
4.提高“两新”组织党建工作保障水平，不断扩大党的组织覆盖和工作覆盖。
5、离退休干部党支部工作经费用于离退休干部党支部开展相应活动，完成工作内容。
6、离退休干部党组织书记1人，工作补贴300元/人/月。离退休干部党组织委员2人，工作补贴100元/人/月。</t>
  </si>
  <si>
    <t>离退休党支部教育学习活动次数</t>
  </si>
  <si>
    <t>离退休党支部教育学习活动2次</t>
  </si>
  <si>
    <t>离退休干部党组织书记人数</t>
  </si>
  <si>
    <t>离退休干部党组织书记1人</t>
  </si>
  <si>
    <t>离退休干部党组织委员人数</t>
  </si>
  <si>
    <t>离退休干部党组织委员2人</t>
  </si>
  <si>
    <t>离退休党支部教育活动开展率</t>
  </si>
  <si>
    <t>离退休党支部教育活动开展率100%</t>
  </si>
  <si>
    <t>离退休党支部教育活动开展次数</t>
  </si>
  <si>
    <t>每年开展2次</t>
  </si>
  <si>
    <t>上半年1次，下半年一次</t>
  </si>
  <si>
    <t>4000</t>
  </si>
  <si>
    <t>离退休党支部党建工作经费4000元</t>
  </si>
  <si>
    <t>6000</t>
  </si>
  <si>
    <t>离退休党支部党员教育培训经费6000元</t>
  </si>
  <si>
    <t>发挥离退休党员干部的引领作用90%</t>
  </si>
  <si>
    <t>提高“两新”组织党建工作保障水平，不断扩大党的组织覆盖和工作覆盖。</t>
  </si>
  <si>
    <t>离退休干部满意度92%</t>
  </si>
  <si>
    <t>根据《政协昆明市西山区委员会2020年工作要点》，《政协昆明市西山区委员会2021年重点协商工作计划》，《政协昆明市西山区第八届委员会常务委员会工作报告》。拓宽协商渠道，规范协商程序，提高协商成效。政治协商、民主监督、参政议政，履行好政协职能。</t>
  </si>
  <si>
    <t>区政协委员数量</t>
  </si>
  <si>
    <t>30</t>
  </si>
  <si>
    <t>政协委员29人</t>
  </si>
  <si>
    <t>政协活动开展数量</t>
  </si>
  <si>
    <t>每年活动不少于2次</t>
  </si>
  <si>
    <t>政协委员工作履职费使用率</t>
  </si>
  <si>
    <t>拓宽协商渠道，规范协商程序，提高协商成效。政治协商、民主监督、参政议政，履行好政协职能。政协委员工作履职费使用率100%</t>
  </si>
  <si>
    <t>政协活动开展完成率</t>
  </si>
  <si>
    <t>拓宽协商渠道，规范协商程序，提高协商成效。政治协商、民主监督、参政议政，履行好政协职能。政协活动开展完成率100%</t>
  </si>
  <si>
    <t>政协委员活动开展时限</t>
  </si>
  <si>
    <t>每季度开展1次活动</t>
  </si>
  <si>
    <t>每季度开展一次政协委员活动</t>
  </si>
  <si>
    <t>政协委员工作履职活动经费10000元</t>
  </si>
  <si>
    <t>拓宽协商渠道，规范协商程序率</t>
  </si>
  <si>
    <t>拓宽协商渠道，规范协商程序，提高协商成效。政治协商、民主监督、参政议政，履行好政协职能90%</t>
  </si>
  <si>
    <t>发挥人民政协“政治协商、民主监督、参政议政”效率</t>
  </si>
  <si>
    <t>空发挥人民政协“政治协商、民主监督、参政议政”的职能作用90%</t>
  </si>
  <si>
    <t>有效提升民主监督、参政议政能力</t>
  </si>
  <si>
    <t>拓宽协商渠道，规范协商程序，提高协商成效。政治协商、民主监督、参政议政，履行好政协职能95%</t>
  </si>
  <si>
    <t>辖区居民满意</t>
  </si>
  <si>
    <t>永昌街道按照《西山区优抚对象临时救助补助标准及审批细则，军人抚恤优待条例》等相关文件完成发放优抚对象临时生活救助、优抚对象解困帮扶经费。</t>
  </si>
  <si>
    <t>1-4级残疾军人护理人数</t>
  </si>
  <si>
    <t>1-4级伤残军人护理预计5人</t>
  </si>
  <si>
    <t>1-4级残疾军人护理经费发放完成率</t>
  </si>
  <si>
    <t>1-4级残疾军人护理费发放率100%</t>
  </si>
  <si>
    <t>1-4级残疾军人护理经费发放完成时限</t>
  </si>
  <si>
    <t>每年11月20日前对1-4级残疾军人发放护理经费</t>
  </si>
  <si>
    <t>237732</t>
  </si>
  <si>
    <t>1至4级残疾军人护理经费237732元</t>
  </si>
  <si>
    <t>有效保障了困难优抚对象的基本生活难、医疗难</t>
  </si>
  <si>
    <t>有效保障了困难优抚对象的基本生活难、医疗难问题92%以上</t>
  </si>
  <si>
    <t>有效提高残疾军人护理质量</t>
  </si>
  <si>
    <t>有效提高残疾军人护理质量90%</t>
  </si>
  <si>
    <t>护理对象满意度</t>
  </si>
  <si>
    <t>为全面贯彻落实中央和省、市有关自主择业军转干部安置管理政策，在街道办事处武装部设立管理机构。发放自主择业军队转业干部节日慰问金（春节、八一）确保管理服务工作顺利开展，以军转干部稳定。 促进社会治安综合治理。</t>
  </si>
  <si>
    <t>自主择业军队转业干部节日慰问人数</t>
  </si>
  <si>
    <t>65</t>
  </si>
  <si>
    <t xml:space="preserve">自主择业军队转业干部节日慰问65人
</t>
  </si>
  <si>
    <t>企业军转干部节日慰问人数</t>
  </si>
  <si>
    <t>36</t>
  </si>
  <si>
    <t xml:space="preserve">企业军转干部节日慰问36人
</t>
  </si>
  <si>
    <t>春节、八一慰问自主择业军转干部完成率</t>
  </si>
  <si>
    <t xml:space="preserve">春节、八一慰问自主择业军转干部完成率100%
</t>
  </si>
  <si>
    <t>自主择业军队转业干部节日慰问慰问次数</t>
  </si>
  <si>
    <t xml:space="preserve">自主择业军队转业干部节日慰问慰问次数2次（春节、八一）
</t>
  </si>
  <si>
    <t>68800</t>
  </si>
  <si>
    <t>自主择业军队转业干部节日慰问经费68800元</t>
  </si>
  <si>
    <t>有利于推进军队调整改革和发展率</t>
  </si>
  <si>
    <t xml:space="preserve">有利于推进军队调整改革和发展95%
</t>
  </si>
  <si>
    <t>有利于激发军转干部的积极性创造性投身地方经济建设率</t>
  </si>
  <si>
    <t xml:space="preserve">有利于激发军转干部的积极性创造性投身地方经济建设90%
</t>
  </si>
  <si>
    <t>自主择业军转干部满意率</t>
  </si>
  <si>
    <t>自主择业军转干部满意率92%</t>
  </si>
  <si>
    <t>确保西山区在2022年创建文明城市迎“国检"复审工作中测评达90分以上。
1.街道办事处办公场所、小区院坝、主次干道、背街小巷等地的公益广告按考察标准设立到位。
2.主次干道的人行道修补，非机动车规范划线，按标准提升益康路、华昌路、采莲路等路面。永昌小公园公共设施修缮及新增。
3.居民小区楼道小广告清理、楼道粉刷，路灯、灭火器、绿化等的管理修缮。清理小区院坝内杂物，整理凌乱电线。</t>
  </si>
  <si>
    <t>参与创文社区</t>
  </si>
  <si>
    <t>参与创文社区17个</t>
  </si>
  <si>
    <t>公益广告投放量</t>
  </si>
  <si>
    <t>公益广告投放量14个</t>
  </si>
  <si>
    <t>路面达标数</t>
  </si>
  <si>
    <t>路面达标8条</t>
  </si>
  <si>
    <t>公共广场新增设施及修缮</t>
  </si>
  <si>
    <t>公共广场新增设施及修缮1个</t>
  </si>
  <si>
    <t>增强辖区居民文明意识率</t>
  </si>
  <si>
    <t>提高辖区居民文明意识达到92%以上</t>
  </si>
  <si>
    <t>提升优化辖区环境率</t>
  </si>
  <si>
    <t>提升优化辖区环境92%以上</t>
  </si>
  <si>
    <t>创文工作在2022年常态化开展</t>
  </si>
  <si>
    <t>365</t>
  </si>
  <si>
    <t>天</t>
  </si>
  <si>
    <t>2022年1月1日至2022年12月31日期间，常态化开展创文工作</t>
  </si>
  <si>
    <t>创文工作考核时限</t>
  </si>
  <si>
    <t>每月考核一次</t>
  </si>
  <si>
    <t>2022年每月进行一次考核</t>
  </si>
  <si>
    <t>创文预算经费10000元</t>
  </si>
  <si>
    <t>公共区域修缮新增设施经费8000元</t>
  </si>
  <si>
    <t>改善辖区居住环境，提升居民幸福感</t>
  </si>
  <si>
    <t>改善居住环境，提升居民幸福感90%以上</t>
  </si>
  <si>
    <t>有效推进辖区基础设施、环境提升优化，增强居民文明意识</t>
  </si>
  <si>
    <t>有效推进辖区基础设施、环境提升优化，增强居民文明意识90%以上</t>
  </si>
  <si>
    <t>增强居民文明意识</t>
  </si>
  <si>
    <t>增强居民文明意识率80%</t>
  </si>
  <si>
    <t>增强辖区居民幸福感和获得感</t>
  </si>
  <si>
    <t>增强辖区居民幸福感和获得感90%</t>
  </si>
  <si>
    <t>日常性发放临时救助经费3万元</t>
  </si>
  <si>
    <t>临时救助人数</t>
  </si>
  <si>
    <t>日常性临时救助人数约100人</t>
  </si>
  <si>
    <t>临时救助经费发放率</t>
  </si>
  <si>
    <t>临时救助经费发放率100%</t>
  </si>
  <si>
    <t>日常性</t>
  </si>
  <si>
    <t>根据实际需要发放临时救助经费</t>
  </si>
  <si>
    <t>临时救助经费30000元</t>
  </si>
  <si>
    <t>有利于维护社会稳定</t>
  </si>
  <si>
    <t>临时救助人员满意率</t>
  </si>
  <si>
    <t>临时救助人员满意率70%</t>
  </si>
  <si>
    <t>为辖区企业创造良好的营商环境，为居民提供舒适的生活环境，区级相关部门补助经费用于辖区建设，特预算综合服务经费500000元。</t>
  </si>
  <si>
    <t>所属社区数量</t>
  </si>
  <si>
    <t>所属社区17个</t>
  </si>
  <si>
    <t>所属社区工作完成率</t>
  </si>
  <si>
    <t>所属社区工作完成90%</t>
  </si>
  <si>
    <t>所属社区工作完成周期</t>
  </si>
  <si>
    <t>1月1日至12月31日</t>
  </si>
  <si>
    <t>天/月</t>
  </si>
  <si>
    <t>日常性开展工作</t>
  </si>
  <si>
    <t>永昌街道综合服务经费500000元</t>
  </si>
  <si>
    <t>有效解决社区综合性事务</t>
  </si>
  <si>
    <t xml:space="preserve">有效解决社区综合性事务
</t>
  </si>
  <si>
    <t>不断提升综合服务供给能力</t>
  </si>
  <si>
    <t xml:space="preserve">不断提升综合服务供给能力
</t>
  </si>
  <si>
    <t>辖区居民满意率</t>
  </si>
  <si>
    <t>辖区居民满意率90%</t>
  </si>
  <si>
    <t>根据实际情况对困难群体发放火化补助10000元</t>
  </si>
  <si>
    <t>困难群体</t>
  </si>
  <si>
    <t>困难群体12个</t>
  </si>
  <si>
    <t>按实际完成数量与目标数量比例计算得分</t>
  </si>
  <si>
    <t xml:space="preserve">按实际完成数量与目标数量比例计算得分
</t>
  </si>
  <si>
    <t>困难群体火化补助经费发放时限</t>
  </si>
  <si>
    <t>日常支付</t>
  </si>
  <si>
    <t>根据日常审批情况对困难群体发放火化补助</t>
  </si>
  <si>
    <t>困难群体火化补助经费10000元</t>
  </si>
  <si>
    <t>经济效益</t>
  </si>
  <si>
    <t>困难企业满意率</t>
  </si>
  <si>
    <t>困难群体满意率75%</t>
  </si>
  <si>
    <t>根据（昆财教〔2020〕305号）要求结合《昆明市西山区创建第四批国家公共文化服务体系示范区实施方案》、《昆明市西山区创建第四批国家公共文化服务体系示范区建设规划》面向社区广大群众并有针对性的开展一些常规性的工作，对外来务工人员、老年人和未成年人提供文化服务。扎实推进昆明市创建第四批国家公共文化服务体系示范区，西山区公共图书馆、文化馆免开，确保打造特色文化项目。</t>
  </si>
  <si>
    <t>开展文化活动场数</t>
  </si>
  <si>
    <t>场</t>
  </si>
  <si>
    <t>开展文化活动2场</t>
  </si>
  <si>
    <t>文化活动开展次数</t>
  </si>
  <si>
    <t>每年的6月、11月各开展一次</t>
  </si>
  <si>
    <t>每年的6月、11月各开展一次文化活动</t>
  </si>
  <si>
    <t>6400</t>
  </si>
  <si>
    <t>文化站免费开放补助经费6400元</t>
  </si>
  <si>
    <t>丰富社区文化生活</t>
  </si>
  <si>
    <t>丰富社区文化生活90%</t>
  </si>
  <si>
    <t>强化辖区文化氛围，营造舒适的文化环境率</t>
  </si>
  <si>
    <t>强化辖区文化氛围，营造舒适的文化环境90%</t>
  </si>
  <si>
    <t>辖区群众满意率</t>
  </si>
  <si>
    <t>辖区群众满意度90%</t>
  </si>
  <si>
    <t>对办公楼信息系统维护保养；互联网专线业务维护保养；提供网络运行服务等。</t>
  </si>
  <si>
    <t>办公楼信息系统维保次数</t>
  </si>
  <si>
    <t>办公信息系统维护次数不低于12次</t>
  </si>
  <si>
    <t>互联网专线业务服务次数</t>
  </si>
  <si>
    <t>互联网专线业务服务次数不低于12次</t>
  </si>
  <si>
    <t>计算机硬件故障诊断和排除率</t>
  </si>
  <si>
    <t>计算机硬件故障诊断和排除率100%</t>
  </si>
  <si>
    <t>办公信息系统维护保养率</t>
  </si>
  <si>
    <t>办公信息系统维护保养率100%</t>
  </si>
  <si>
    <t>办公楼信息系统维护响应时限</t>
  </si>
  <si>
    <t>&lt;=</t>
  </si>
  <si>
    <t>办公楼信息系统日常维护</t>
  </si>
  <si>
    <t>小时</t>
  </si>
  <si>
    <t>办公楼信息系统维护24小时内响应，预算执行率达100%，得满分。每下降1%扣权重的1%。</t>
  </si>
  <si>
    <t>互联网专线业务服务响应时限</t>
  </si>
  <si>
    <t>互联网专线业务24小时响应</t>
  </si>
  <si>
    <t>互联网专线业务服务24小时内响应</t>
  </si>
  <si>
    <t>元/年</t>
  </si>
  <si>
    <t>网络运行维护费50000元/年</t>
  </si>
  <si>
    <t>有效解决办公大楼办公需要率</t>
  </si>
  <si>
    <t>有效解决办公大楼办公需要95%</t>
  </si>
  <si>
    <t>保障辖区居民办事效率</t>
  </si>
  <si>
    <t>保障辖区居民办事效率90%</t>
  </si>
  <si>
    <t>提升办事处整体网络运行效率</t>
  </si>
  <si>
    <t>有效保障、提升网络运行效率95%</t>
  </si>
  <si>
    <t>服务辖区居民满意度</t>
  </si>
  <si>
    <t>服务辖区居民满意度不低于91%</t>
  </si>
  <si>
    <t>街道建立的“统战之家”和“侨胞之家”，广泛联系和团结辖区内统一战线各界人士，承担好“宣传政策，联谊交友”“发挥优势，建言献策”“了解情况，掌握动态”“加强联系，举荐人才”“照顾利益，搞好服务”的工作任务。</t>
  </si>
  <si>
    <t>“统战之家”开展活动次数</t>
  </si>
  <si>
    <t>每季度开展活动1次，全年共开展4次活动</t>
  </si>
  <si>
    <t>“侨胞之家”开展活动次数</t>
  </si>
  <si>
    <t>统战之家”阵地建设达标率
达标率</t>
  </si>
  <si>
    <t>统战之家”阵地建设达标率90%</t>
  </si>
  <si>
    <t>各街道“统战之家”活动对工作对象覆盖率</t>
  </si>
  <si>
    <t>各街道“统战之家”活动对工作对象覆盖率100%</t>
  </si>
  <si>
    <t>“统战之家”每季度开展活动不少于1次</t>
  </si>
  <si>
    <t>“统战之家”阵地建设经费6000元</t>
  </si>
  <si>
    <t>“统战之家”活动经费4000元</t>
  </si>
  <si>
    <t>增强与统战成员的广泛联系，准确了解他们的思想情况和意见建议，最大限度地扩大统战工作的覆盖面</t>
  </si>
  <si>
    <t>扩大统战工作的覆盖面95%</t>
  </si>
  <si>
    <t>不断巩固党的阶级基础,扩大党的群众基础</t>
  </si>
  <si>
    <t>扩大党的群众基础93%</t>
  </si>
  <si>
    <t>“统战之家”阵地建设是一项长期性工作，将持续发挥作用</t>
  </si>
  <si>
    <t>持续发挥阵地建设作用95%</t>
  </si>
  <si>
    <t>统战成员满意度</t>
  </si>
  <si>
    <t>统战成员满意度92%</t>
  </si>
  <si>
    <t>发放优抚对象临时生活救助、优抚对象解困帮扶（400、800）、在社区安排工作的重点优抚对象生活补助经费。</t>
  </si>
  <si>
    <t>临时生活困难救助</t>
  </si>
  <si>
    <t>50</t>
  </si>
  <si>
    <t>预计发放临时生活困难救助50人</t>
  </si>
  <si>
    <t>优抚对象临时生活救助、优抚对象解困帮扶经费发放完成率</t>
  </si>
  <si>
    <t>优抚对象临时生活救助、优抚对象解困帮扶经费发放完成率等于100%</t>
  </si>
  <si>
    <t>优抚对象临时生活救助、优抚对象解困帮扶经费发放时间</t>
  </si>
  <si>
    <t>每年11月底前完成优抚对象临时生活救助、优抚对象解困帮扶经费发放</t>
  </si>
  <si>
    <t>优抚对象临时生活困难救助经费50000元</t>
  </si>
  <si>
    <t>每年都对产生临时生活困难的优抚对象进行救助95%</t>
  </si>
  <si>
    <t>　 优抚对象满意率</t>
  </si>
  <si>
    <t>　 优抚对象满意率不低于95%</t>
  </si>
  <si>
    <t>围绕“智慧团建”，推进从严治团、坚持思想建团、制度治团、纪律管团、作风强团。根据《团的基层建设考核性指标》、《中共昆明市西山区委办公室关于&lt;共青团西山区委改革实施方案&gt;的通知》（西办通【2017】85号），推进街道区域化团建联盟工作、“两新”组织团组织覆盖、学社衔接、区域团组织到街道报到等重点工作。突出街道团工委的枢纽功能，开展志愿者服务活动、创建“青年之家”综合服务平台，组织开展集体性活动。</t>
  </si>
  <si>
    <t>开展团组织活动</t>
  </si>
  <si>
    <t>每年开展3次共青团相关活动</t>
  </si>
  <si>
    <t>订阅报纸报刊</t>
  </si>
  <si>
    <t>份</t>
  </si>
  <si>
    <t>订阅6份共青团报刊</t>
  </si>
  <si>
    <t>开展青年创业培训</t>
  </si>
  <si>
    <t>开展青年创业培训2次</t>
  </si>
  <si>
    <t>两新团组织覆盖率</t>
  </si>
  <si>
    <t>两新团组织覆盖率85%</t>
  </si>
  <si>
    <t>区域团组织报到率</t>
  </si>
  <si>
    <t>辖区内团组织报到率85%</t>
  </si>
  <si>
    <t>学社衔接率</t>
  </si>
  <si>
    <t>完成智慧团建上学社衔接工作100%</t>
  </si>
  <si>
    <t>开展团组织活动完成时限</t>
  </si>
  <si>
    <t>每年12月10日前</t>
  </si>
  <si>
    <t>每年12月10日前开展团组织活动、团代表活动</t>
  </si>
  <si>
    <t>开展青年创业培训完成时限</t>
  </si>
  <si>
    <t>每年9月30日前</t>
  </si>
  <si>
    <t>每年9月30日前开展青年创业培训活动完成时限</t>
  </si>
  <si>
    <t>共青团工作经费20000元</t>
  </si>
  <si>
    <t>媒体关注度有所提高</t>
  </si>
  <si>
    <t>提高媒体关注度90%</t>
  </si>
  <si>
    <t>推进街道区域化团建联盟建设</t>
  </si>
  <si>
    <t>推进街道区域化团建联盟建设85%</t>
  </si>
  <si>
    <t>辖区青年团员满意度</t>
  </si>
  <si>
    <t>辖区内青年团员的满意度91%</t>
  </si>
  <si>
    <t>在2025年度，完成敬老节活动及慰问。慰问标准：百岁老人：500元/人共8人；90岁及以上：200元/人，共530人。</t>
  </si>
  <si>
    <t>敬老节慰问90-99岁老人数</t>
  </si>
  <si>
    <t>530</t>
  </si>
  <si>
    <t>敬老节慰问90-99岁老人人数530人</t>
  </si>
  <si>
    <t>敬老节慰问100岁以上老人人数</t>
  </si>
  <si>
    <t>敬老节慰问100岁以上老人人数8人</t>
  </si>
  <si>
    <t>敬老节慰问率</t>
  </si>
  <si>
    <t>敬老节慰问率100%</t>
  </si>
  <si>
    <t>救济、慰问、宣传完成时限</t>
  </si>
  <si>
    <t>救济、慰问、宣传完成时限每年11月30日前</t>
  </si>
  <si>
    <t>110000</t>
  </si>
  <si>
    <t>敬老节慰问经费110000元</t>
  </si>
  <si>
    <t>提升辖区内老人幸福感</t>
  </si>
  <si>
    <t>提升辖区内老人幸福感94%</t>
  </si>
  <si>
    <t>有效提高辖区高龄老人生活水平率</t>
  </si>
  <si>
    <t>有效提高辖区高龄老人生活水平</t>
  </si>
  <si>
    <t>高龄老人满意率</t>
  </si>
  <si>
    <t>高龄老人满意度92%</t>
  </si>
  <si>
    <t>1.开展办事处辖区内协税、护税工作；
2.开展招商引资等工作，以促进辖区内固定资产投资、规模以上工业总产值、社会消费品零售总额等主要经济指标完成，.推进辖区经济发展。
3、承担社会组织建设、人力资源社会保障、民政、退役军人、民族宗教、卫生健康、教育体育、科技、文化旅游、残联等职责。</t>
  </si>
  <si>
    <t>协助新引进非用地类项目数</t>
  </si>
  <si>
    <t>协助新引进非用地类项目4个</t>
  </si>
  <si>
    <t>推进重点项目建设数</t>
  </si>
  <si>
    <t>推进2个重点项目建设2个</t>
  </si>
  <si>
    <t>高新技术企业数</t>
  </si>
  <si>
    <t>高新技术企业数量5户</t>
  </si>
  <si>
    <t>服务企业升规入库数</t>
  </si>
  <si>
    <t>服务企业升规入库13家</t>
  </si>
  <si>
    <t>公共文化服务考核指标完成率</t>
  </si>
  <si>
    <t>公共文化服务考核指标完成率不低于80%</t>
  </si>
  <si>
    <t>为民服务场所设施达标率</t>
  </si>
  <si>
    <t>为民服务中心达标率100%</t>
  </si>
  <si>
    <t>垃圾分类示范社区覆盖率</t>
  </si>
  <si>
    <t>垃圾分类示范社区覆盖率不低于80%</t>
  </si>
  <si>
    <t>互联网、软件和相关服务业主营业务收入增长率</t>
  </si>
  <si>
    <t>互联网、软件和相关服务业主营业务收入增长率10%</t>
  </si>
  <si>
    <t>经济效益指标完成时限</t>
  </si>
  <si>
    <t>每年6月、2022年12月完成经济和社会各项指标</t>
  </si>
  <si>
    <t>每年6月、2022年12月完成经济和社会各项指标作完成情况</t>
  </si>
  <si>
    <t>培育（户）达到纳入国家统计的互联网、软件和相关服务业企业</t>
  </si>
  <si>
    <t>每年9月30日前培育（户）达到纳入国家统计的互联网企业</t>
  </si>
  <si>
    <t>1200000</t>
  </si>
  <si>
    <t>社会发展资金1200000元</t>
  </si>
  <si>
    <t>有效推动街道经济、社会各项工作有序开展</t>
  </si>
  <si>
    <t>有效推动街道经济、社会各项工作有序开展90%</t>
  </si>
  <si>
    <t>做好经济发展规划，推动产业结构调整</t>
  </si>
  <si>
    <t>做好经济发展规划，推动产业结构调整92%</t>
  </si>
  <si>
    <t>长期有效保障辖区经济，社会事务等工作平稳开展率</t>
  </si>
  <si>
    <t>有效保障辖区经济，社会事务等有效开展95%</t>
  </si>
  <si>
    <t>辖区居民、商户满意度</t>
  </si>
  <si>
    <t>辖区居民、商户满意度90%</t>
  </si>
  <si>
    <t>1.构建科协与科技工作者畅通、稳定、紧密、和谐的双向联系渠道，运用互联网等现代信息技术手段，依托科普中国百城千校万村行动、科普中国e站建设，广泛开展群众性科普活动，精准推送科普服务产品。
2.动员社会力量参与科协工作，通过兼职、挂职、社会志愿者、购买服务等方式建立专兼职结合的科协工作者队伍。
3.整合各方面科技力量，广泛动员老科技工作者、学校教学人员、工程技术人员、医务工作者等基层科技人力资源建立兼职人员队伍</t>
  </si>
  <si>
    <t>开展宣传活动场次</t>
  </si>
  <si>
    <t>开展宣传及活动6场</t>
  </si>
  <si>
    <t>更换、维护科普宣传栏</t>
  </si>
  <si>
    <t>更换、维护科普宣传栏1个</t>
  </si>
  <si>
    <t>科普宣传活动开展率</t>
  </si>
  <si>
    <t>科普宣传活动开展率不低于100%</t>
  </si>
  <si>
    <t>开展科普宣传活动</t>
  </si>
  <si>
    <t>每年年底前开展一次特色科普项目</t>
  </si>
  <si>
    <t>每年12月前开展科普宣传活动1次</t>
  </si>
  <si>
    <t>社区科普活动经费20000元</t>
  </si>
  <si>
    <t>增强创新意识率</t>
  </si>
  <si>
    <t>增强创新意识95%</t>
  </si>
  <si>
    <t>服务科技型企业满意度</t>
  </si>
  <si>
    <t>服务科技型企业满意度不低于91%</t>
  </si>
  <si>
    <t>在2022年度，全民参与、城乡统筹、因地制宜的生活垃圾分类制度，不断提升辖区生活垃圾分类工作水平，确保垃圾分类工作取得实质性成效。</t>
  </si>
  <si>
    <t>宣传活动</t>
  </si>
  <si>
    <t>每月开展1次宣传活动</t>
  </si>
  <si>
    <t>组织培训</t>
  </si>
  <si>
    <t>34</t>
  </si>
  <si>
    <t>街道每年组织2次培训，16个社区每年各组织2次培训</t>
  </si>
  <si>
    <t>开展社会实践活动</t>
  </si>
  <si>
    <t>街道每月组织一次社会实践活动</t>
  </si>
  <si>
    <t>设置布局引导图</t>
  </si>
  <si>
    <t>77</t>
  </si>
  <si>
    <t>张</t>
  </si>
  <si>
    <t>77个院坝，每个院坝设置1块</t>
  </si>
  <si>
    <t>设置可回收物、大件垃圾收集点</t>
  </si>
  <si>
    <t>每个街道设置1处</t>
  </si>
  <si>
    <t>分类垃圾桶标识清晰无误率</t>
  </si>
  <si>
    <t>所有分类垃圾桶标识清晰无误100%</t>
  </si>
  <si>
    <t>垃圾分类示范户数达标率</t>
  </si>
  <si>
    <t>垃圾分类示范户数达标率大于等于70%</t>
  </si>
  <si>
    <t>示范社区覆盖率</t>
  </si>
  <si>
    <t>示范社区覆盖率大于等于80%</t>
  </si>
  <si>
    <t>每年常态化开展垃圾分类工作</t>
  </si>
  <si>
    <t>每年1月1日至12月31日期间，常态化开展垃圾分类工作</t>
  </si>
  <si>
    <t>设置布局导示牌</t>
  </si>
  <si>
    <t>每年9月10日前</t>
  </si>
  <si>
    <t>每年9月10日前完成导示牌设置</t>
  </si>
  <si>
    <t>街道均按50000元标准</t>
  </si>
  <si>
    <t>居民参与率</t>
  </si>
  <si>
    <t>居民参与垃圾分类率90%</t>
  </si>
  <si>
    <t>辖区内居民知晓率</t>
  </si>
  <si>
    <t>辖区内居民知晓率100%</t>
  </si>
  <si>
    <t>辖区内居民满意度</t>
  </si>
  <si>
    <t>辖区内居民满意度90%</t>
  </si>
  <si>
    <t>街道所在地公共单位、社区、公园景区广场、学校医院、商场宾馆、酒店食堂、商街集贸超市、出入境派出所、工商税务银行邮政、文化娱乐餐饮、便民服务中心等区域大厅、廊道(墙体）、宣传栏（公告栏）等显著位置，制作喷绘下半年各项社会宣传主题宣传海报、宣传标语进行广泛宣传。</t>
  </si>
  <si>
    <t>宣传标语、宣传海报制作</t>
  </si>
  <si>
    <t>制作5副宣传标语、宣传海报</t>
  </si>
  <si>
    <t>主要道路宣传</t>
  </si>
  <si>
    <t>条</t>
  </si>
  <si>
    <t>在1条主干道进行宣传</t>
  </si>
  <si>
    <t>宣传覆盖率</t>
  </si>
  <si>
    <t>40</t>
  </si>
  <si>
    <t>宣传覆盖率40%街道所在地公共单位、社区、公园景区广场、学校</t>
  </si>
  <si>
    <t>验收合格率</t>
  </si>
  <si>
    <t>验收合格率100%滇池路等主要道路开展各项主题宣传氛围营造，主要以悬挂灯笼、张贴海报、灯杆道旗、打造园林小品、摆放鲜花、特色造型等多种形式开展社会宣传工作。</t>
  </si>
  <si>
    <t>开展宣传工作时限</t>
  </si>
  <si>
    <t>每年1月、4月、10月</t>
  </si>
  <si>
    <t>每年元旦、五一、国庆完成宣传标语、宣传海报制作</t>
  </si>
  <si>
    <t>及时更换宣传标语、宣传海报时限</t>
  </si>
  <si>
    <t>每季度跟换一次</t>
  </si>
  <si>
    <t>每年年3、6、9、12月更换一次</t>
  </si>
  <si>
    <t>区宣传部建议每个街道安排3万元</t>
  </si>
  <si>
    <t>建设宣传阵地率</t>
  </si>
  <si>
    <t>建设宣传阵地率85%</t>
  </si>
  <si>
    <t>切实加大社会宣传工作力度率</t>
  </si>
  <si>
    <t>切实加大社会宣传工作力度95%</t>
  </si>
  <si>
    <t>基层社会宣传阵地建设工作得到良好的开展，加大了社会宣传工作力度，为西山区打造更具活力的区域性国际中心城市中枢门户区树立良好、正面的形象。</t>
  </si>
  <si>
    <t>辖区群众满意度</t>
  </si>
  <si>
    <t>辖区群众满意度不低于92%</t>
  </si>
  <si>
    <t>以增强政治性先进性群众性为目标，以服务创新转型发展为主线，以联系和服务广大妇女群众为根本，以更大力度、更严要求全面推进妇联工作改革创新，增强街道妇联的凝聚力和战斗力，团结动员广大妇女创造新业绩、展现新作为，做出新贡献。按既定的工作计划和程序，做好辖区妇女、儿童关爱工作，打造特色亮点工作。</t>
  </si>
  <si>
    <t>开展志愿者服务</t>
  </si>
  <si>
    <t>开展志愿者服务12次</t>
  </si>
  <si>
    <t>开展培训讲座</t>
  </si>
  <si>
    <t>开展培训讲座12场</t>
  </si>
  <si>
    <t>开展关爱贫困母亲、残疾儿童</t>
  </si>
  <si>
    <t>开展关爱贫困母亲、残疾儿童40人</t>
  </si>
  <si>
    <t>志愿者服务完成率</t>
  </si>
  <si>
    <t>志愿者服务完成率100%</t>
  </si>
  <si>
    <t>培训讲座完成率</t>
  </si>
  <si>
    <t>培训讲座完成率100%</t>
  </si>
  <si>
    <t>关爱贫困母亲、残疾儿童完成率</t>
  </si>
  <si>
    <t>关爱贫困母亲、残疾儿童完成率100%</t>
  </si>
  <si>
    <t>培训讲座、志愿者服务、关爱贫困母亲、残疾儿童完成时限</t>
  </si>
  <si>
    <t>每年12月31日前</t>
  </si>
  <si>
    <t>每年12月31日前培开展培训讲座、志愿者服务、关爱贫困母亲、残疾儿童完成时限</t>
  </si>
  <si>
    <t>慰问贫困妇女</t>
  </si>
  <si>
    <t>每年3月8日开展慰问妇女活动</t>
  </si>
  <si>
    <t>每年三八妇女节开展慰问贫困妇女</t>
  </si>
  <si>
    <t>慰问残疾儿童</t>
  </si>
  <si>
    <t>每年6月1日开展慰问残疾儿童活动</t>
  </si>
  <si>
    <t>每年六一儿童节慰问残疾儿童</t>
  </si>
  <si>
    <t>妇联工作经费20000元</t>
  </si>
  <si>
    <t>6900</t>
  </si>
  <si>
    <t>区妇联九届妇女代表履职工作经费6900元</t>
  </si>
  <si>
    <t>全面推进妇联工作改革创新，增强街道妇联的凝聚力和战斗力</t>
  </si>
  <si>
    <t>全面推进妇联工作改革创新，增强街道妇联的凝聚力和战斗力90%</t>
  </si>
  <si>
    <t>团结动员广大妇女创造新业绩、展现新作为</t>
  </si>
  <si>
    <t>团结动员广大妇女创造新业绩、展现新作为91%</t>
  </si>
  <si>
    <t>提升妇联干部服务意识，打造永昌街道平安和谐社会氛围，维护妇女儿童权益</t>
  </si>
  <si>
    <t>提升妇联干部服务意识，打造永昌街道平安和谐社会氛围，维护妇女儿童权益92%</t>
  </si>
  <si>
    <t>志愿者服务满意度</t>
  </si>
  <si>
    <t>志愿者服务满意度90%</t>
  </si>
  <si>
    <t>足额及时发放永昌辖区义务兵家庭优待金、立功奖励金、入藏新兵特别抚恤金。发放义务兵优待金。义务兵家庭优待金发放工作是拥军优属工作的重要内容，是激励军人保卫祖国，献身国防事业的重要作用。适时提高义务兵家庭优待金标准，及时发放到位，对做好新时期征兵工作，鼓舞部队士气，巩固国防，维护国家社会稳定有重要作用。</t>
  </si>
  <si>
    <t>义务兵优待家庭</t>
  </si>
  <si>
    <t>义务兵优待家庭15人</t>
  </si>
  <si>
    <t>义务兵优待家庭优待金发放完成率</t>
  </si>
  <si>
    <t>义务兵优待家庭优待金发放完成率达到100%</t>
  </si>
  <si>
    <t>义务兵优待家庭优待金发放</t>
  </si>
  <si>
    <t>在每年1月1日至12月31日期间完成优待金发放</t>
  </si>
  <si>
    <t>96000</t>
  </si>
  <si>
    <t>义务兵家庭优待经费96000元</t>
  </si>
  <si>
    <t>促进军队建设和国防兵力壮大</t>
  </si>
  <si>
    <t>促进军队建设和国防兵力壮大95%</t>
  </si>
  <si>
    <t>辖区内义务兵家庭得到全覆盖慰问，鼓舞部队士气，稳定社会</t>
  </si>
  <si>
    <t>全覆盖慰问辖区内义务兵家庭100%</t>
  </si>
  <si>
    <t>激励军人保卫祖国，献身国防事业</t>
  </si>
  <si>
    <t>激励军人保卫祖国，献身国防事业90%</t>
  </si>
  <si>
    <t>　 义务兵满意率</t>
  </si>
  <si>
    <t>　 义务兵满意率不低于95%</t>
  </si>
  <si>
    <t>进一步建立楼宇经济协同推进机制，鼓励街道办事处创新楼宇服务模式，每年按照上年市级认定的保有亿元楼宇和千万元楼宇数量，分别给予楼宇所在街道办事处3万元/幢、1万元/幢的工作经费，对新增首次认定的十亿元楼宇、亿元楼宇和千万元楼宇，分别给予楼宇20万元/幢、10万元/幢、3万元/幢的工作经费，依法依规用于楼宇经济发展相关工作支出。</t>
  </si>
  <si>
    <t>开展西山区稳增长政策宣讲活动</t>
  </si>
  <si>
    <t>开展西山区稳增长政策宣讲活动2次</t>
  </si>
  <si>
    <t>楼宇入驻企业信息采集更新工作</t>
  </si>
  <si>
    <t>千万楼宇数量</t>
  </si>
  <si>
    <t>栋</t>
  </si>
  <si>
    <t>千万楼宇4栋</t>
  </si>
  <si>
    <t>挖掘符合2022年年度/月度升规入库的优质企业率</t>
  </si>
  <si>
    <t>挖掘符合2022年年度/月度升规入库的优质企业率90%</t>
  </si>
  <si>
    <t>大力发展社交电商、网络直播等新业态，打造云纺集团专业特色楼宇率</t>
  </si>
  <si>
    <t>大力发展社交电商、网络直播等新业态，打造云纺集团专业特色楼宇率90%</t>
  </si>
  <si>
    <t>搭建覆盖全街道的“1+2+N”楼宇管家服务团队完成时限</t>
  </si>
  <si>
    <t>每年1-9月</t>
  </si>
  <si>
    <t>每年1-9月搭建覆盖全街道的“1+2+N”楼宇管家服务团队</t>
  </si>
  <si>
    <t>每个楼宇工作经费10000元，5个楼宇共50000元。</t>
  </si>
  <si>
    <t>要充分发挥中心城区区位优势，加快培育星级楼宇、规模楼宇、专业特色楼宇。</t>
  </si>
  <si>
    <t>要充分发挥90%以上中心城区区位优势，加快培育星级楼宇、规模楼宇、专业特色楼宇90%</t>
  </si>
  <si>
    <t>及时有效帮助企业排忧解难，实现楼宇服务“零距离”、“零等待”。</t>
  </si>
  <si>
    <t>及时有效帮助企业排忧解难，实现楼宇服务“零距离”、“零等待”90%</t>
  </si>
  <si>
    <t>税收千万企业满意度</t>
  </si>
  <si>
    <t>税收千万元企业满意度91%</t>
  </si>
  <si>
    <t>为加强西山区公厕管理，提高公厕服务水平，进一步加强预算管理，确保2022年公厕经费补助工作顺利开展。坚持绿色、生态、环保的建设管路理念，本着“数量充足、布局合理、干净无味、绿色环保、实用免费、管理有效”的原则，按照“新建一批、改建一批、提升一批、开放一批“的思路，运用公益性服务与市场化运作相结合的方式，建立完善”以巩固公厕为主、活动公厕综合服务功能，提升建设管理水平，为人民群众提供方便、快捷、舒适的如厕环境。建设布局合理、数量充足、设施完善、管理规范、清洁卫生的公厕管理服务体系。</t>
  </si>
  <si>
    <t>免费开放蹲位</t>
  </si>
  <si>
    <t>免费开放蹲位72个</t>
  </si>
  <si>
    <t>提升改造</t>
  </si>
  <si>
    <t>提升改造6座</t>
  </si>
  <si>
    <t>喷洒药物、消毒</t>
  </si>
  <si>
    <t>喷洒药物、消毒365次</t>
  </si>
  <si>
    <t>“三有三无”达标率</t>
  </si>
  <si>
    <t>“三有三无”达标率100%</t>
  </si>
  <si>
    <t>“六无六净”达标率</t>
  </si>
  <si>
    <t>“六无六净”达标率不低于95%</t>
  </si>
  <si>
    <t>公厕设施完善率</t>
  </si>
  <si>
    <t>公厕设施完善率不低于95%</t>
  </si>
  <si>
    <t>免费公厕喷洒药物、消毒率100</t>
  </si>
  <si>
    <t>每天开展两次</t>
  </si>
  <si>
    <t>免费公厕每天定时喷洒药物、消毒</t>
  </si>
  <si>
    <t>免费公厕设施设备检查率</t>
  </si>
  <si>
    <t>免费公厕定时检查设施设备率100%</t>
  </si>
  <si>
    <t>187500</t>
  </si>
  <si>
    <t>西山区公厕免费开放补助专项经费375000元/年，按50%测算187500元</t>
  </si>
  <si>
    <t>减少不文明如厕行为率</t>
  </si>
  <si>
    <t>明显减少不文明如厕行为90%</t>
  </si>
  <si>
    <t>免费公厕长期有效使用率</t>
  </si>
  <si>
    <t>免费公厕长期有效使用率不低于90%</t>
  </si>
  <si>
    <t>持续满足辖区居民需求率</t>
  </si>
  <si>
    <t>持续满足辖区居民需求95%</t>
  </si>
  <si>
    <t>辖区居民对厕所的环境卫生、设施设备满意度</t>
  </si>
  <si>
    <t>辖区居民对厕所的环境卫生、设施设备满意度不低于90%</t>
  </si>
  <si>
    <t>通过制定工作实施方案，开展专题宣传活动，弘扬社会传统美德，传递相互关爱的社会正能量，让每一滴血液都成为生命的曙光，号召广大居民参根据《昆明市2019年无偿献血工作目标考核实施方案》、《西山区2019年无偿献血工作目标考核实施方案》、《昆明市献血条例》组织西山区内无偿献血宣传动员工作，完成医务人员献血月，公务员献血月活动，完成市政府与区政府签订目标任务人次，每年584人次无偿献血任务。</t>
  </si>
  <si>
    <t>组织无偿献血人数</t>
  </si>
  <si>
    <t>153</t>
  </si>
  <si>
    <t>组织无偿献血人数153人</t>
  </si>
  <si>
    <t>开展无偿献血宣传活动次数</t>
  </si>
  <si>
    <t>开展无偿献血宣传活动2次</t>
  </si>
  <si>
    <t>开展无偿献血宣传活动完成率</t>
  </si>
  <si>
    <t>开展无偿献血宣传活动完成率100%</t>
  </si>
  <si>
    <t>参与无偿献血人员达标率</t>
  </si>
  <si>
    <t>参与无偿献血人员达标率100%</t>
  </si>
  <si>
    <t>全年组织开展2次无偿献血活动</t>
  </si>
  <si>
    <t>每年7月、11月</t>
  </si>
  <si>
    <t>每年7月、11月各组织开展2次无偿献血活动</t>
  </si>
  <si>
    <t>30600</t>
  </si>
  <si>
    <t>组织153人开展献血活动，所需经费30600元</t>
  </si>
  <si>
    <t>满足医院临床用血需求，保障急救等手术顺利开展，降低辖区临床用血血荒率</t>
  </si>
  <si>
    <t>100%满足医院临床用血需求，保障急救等手术顺利开展，降低辖区临床用血血荒。</t>
  </si>
  <si>
    <t>推动全民无偿献血的意识，满足医疗急救的用血需求率</t>
  </si>
  <si>
    <t>100%推动全民无偿献血的意识，满足医疗急救的用血需求</t>
  </si>
  <si>
    <t>无偿献血人员满意率</t>
  </si>
  <si>
    <t>无偿献血人员满意度92%</t>
  </si>
  <si>
    <t>落实党管武装工作制度，推进辖区国防动员和后备力量建设，做好街道武装部规范化建设，民兵管理，兵役登记，兵员征集等工作。</t>
  </si>
  <si>
    <t>民兵整组人数</t>
  </si>
  <si>
    <t>150</t>
  </si>
  <si>
    <t>民兵整组人数150人</t>
  </si>
  <si>
    <t>兵役登记人数</t>
  </si>
  <si>
    <t>兵役登记人数150人</t>
  </si>
  <si>
    <t>兵员征集次数</t>
  </si>
  <si>
    <t>兵员征集次数2次</t>
  </si>
  <si>
    <t>党管武装工作质量提升率</t>
  </si>
  <si>
    <t>98</t>
  </si>
  <si>
    <t>党管武装工作质量提升率98%</t>
  </si>
  <si>
    <t>民兵队伍建设质量达标率</t>
  </si>
  <si>
    <t>民兵队伍建设质量达标率96%</t>
  </si>
  <si>
    <t>大学生征集比例提升率</t>
  </si>
  <si>
    <t>大学生征集比例提升率95%</t>
  </si>
  <si>
    <t>民兵整组</t>
  </si>
  <si>
    <t>每年5月底前</t>
  </si>
  <si>
    <t>每年5月底前完成民兵整组</t>
  </si>
  <si>
    <t>兵役登记</t>
  </si>
  <si>
    <t>每年4月底前</t>
  </si>
  <si>
    <t>每年4月底前完成兵役登记</t>
  </si>
  <si>
    <t>兵役征集</t>
  </si>
  <si>
    <t>每年9月底前</t>
  </si>
  <si>
    <t>每年9月底前完成兵役征集</t>
  </si>
  <si>
    <t>每家街道安排武装工作经费30000元/年</t>
  </si>
  <si>
    <t>有效提升民众国防意识率</t>
  </si>
  <si>
    <t>有效提升民众国防意识率98%</t>
  </si>
  <si>
    <t>切实推进辖区国防动员和后备力量建设率</t>
  </si>
  <si>
    <t>切实推进辖区国防动员和后备力量建设率98%</t>
  </si>
  <si>
    <t>应征青年、适龄青年满意率</t>
  </si>
  <si>
    <t>应征青年、适龄青年满意率90%</t>
  </si>
  <si>
    <t>社区网格数</t>
  </si>
  <si>
    <t>47</t>
  </si>
  <si>
    <t>完善社区网格47个</t>
  </si>
  <si>
    <t>社区网格化、精细化管理率</t>
  </si>
  <si>
    <t>社区网格化、精细化管理率98%</t>
  </si>
  <si>
    <t>实现家庭琐事不出户、矛盾纠纷不上交率</t>
  </si>
  <si>
    <t>实现家庭琐事不出户、矛盾纠纷不上交率90%</t>
  </si>
  <si>
    <t>科学合理划分网格、做实做细网格职责、整合配强网格队队伍</t>
  </si>
  <si>
    <t>每月定期排查网格矛盾纠纷</t>
  </si>
  <si>
    <t>每年1月1日至12月31日定期排查网格矛盾纠纷，积极协助社区调解组织和上级有关部门，最大限度地把矛盾纠纷化解在基层、消除在萌芽状态，努力实现家庭琐事不出户、矛盾纠纷不上交。</t>
  </si>
  <si>
    <t>开展网格内的矛盾纠纷排查化解工作</t>
  </si>
  <si>
    <t>日常开展网格内纠纷排查</t>
  </si>
  <si>
    <t>每年1月1日至12月31日开展网格内的矛盾纠纷排查化解工作
空</t>
  </si>
  <si>
    <t>282000</t>
  </si>
  <si>
    <t>综治网格化管理员工作补助经费282000元</t>
  </si>
  <si>
    <t>提高群众安全感，方便群众生活出行需要，改善社会治安环境</t>
  </si>
  <si>
    <t>提高群众安全感，方便群众生活出行需要，改善社会治安环境。确保社会稳定和谐，为群众提高优质服务95%</t>
  </si>
  <si>
    <t>保障辖区社会稳定率</t>
  </si>
  <si>
    <t>保障辖区社会稳定80%</t>
  </si>
  <si>
    <t>社区居民满意度</t>
  </si>
  <si>
    <t>社区居民满意度85</t>
  </si>
  <si>
    <t>2022年永昌街道参照《西山区优抚对象临时救助补助标准及审批细则》发放辖区内优抚对象临时生活救助、优抚对象解困帮扶补助经费。</t>
  </si>
  <si>
    <t>解困帮扶金（400、800）发放人数</t>
  </si>
  <si>
    <t>82</t>
  </si>
  <si>
    <t>解困帮扶金（400、800）预计发放82人</t>
  </si>
  <si>
    <t>优抚对象解困帮扶经费发放完成率</t>
  </si>
  <si>
    <t>解困帮扶金发放率100%</t>
  </si>
  <si>
    <t>优抚对象解困帮扶经费发放完成时限</t>
  </si>
  <si>
    <t>每年6月30日、11月20日</t>
  </si>
  <si>
    <t>优抚对象临时生活救助、优抚对象解困帮扶经费一年发放2次分别在每年年6月30日和11月20日前</t>
  </si>
  <si>
    <t>优抚对象解困帮扶经费96000元</t>
  </si>
  <si>
    <t>有效保障了困难优抚对象的基本生活难、医疗难90%以上</t>
  </si>
  <si>
    <t>预算06表</t>
  </si>
  <si>
    <t>政府性基金预算支出预算表</t>
  </si>
  <si>
    <t>政府性基金预算支出</t>
  </si>
  <si>
    <t>空表说明：本部门无2025年政府性基金预算支出，此表无数据。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</si>
  <si>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</si>
  <si>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</si>
  <si>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</si>
  <si>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</si>
  <si>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</si>
  <si>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</si>
  <si>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</si>
  <si>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</si>
  <si>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</si>
  <si>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</si>
  <si>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</si>
  <si>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t>
  </si>
  <si>
    <t>车辆加油、添加燃料服务</t>
  </si>
  <si>
    <t>项</t>
  </si>
  <si>
    <t>公务用车维修和保养</t>
  </si>
  <si>
    <t>车辆维修和保养服务</t>
  </si>
  <si>
    <t>公务用车保险</t>
  </si>
  <si>
    <t>机动车保险服务</t>
  </si>
  <si>
    <t>复印纸</t>
  </si>
  <si>
    <t>批</t>
  </si>
  <si>
    <t>印刷服务</t>
  </si>
  <si>
    <t>公文用纸、资料汇编、信封印刷服务</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</si>
  <si>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</si>
  <si>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</si>
  <si>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</si>
  <si>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</si>
  <si>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</si>
  <si>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</si>
  <si>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</si>
  <si>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</si>
  <si>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</si>
  <si>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</si>
  <si>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B政府履职辅助性服务</t>
  </si>
  <si>
    <t>201一般公共服务支出</t>
  </si>
  <si>
    <t>B1104 印刷和出版服务</t>
  </si>
  <si>
    <t>预算09-1表</t>
  </si>
  <si>
    <t>单位名称（项目）</t>
  </si>
  <si>
    <t>地区</t>
  </si>
  <si>
    <t>空表说明：本部门无2025年对下转移支付预算支出，此表无数据。</t>
  </si>
  <si>
    <t>预算09-2表</t>
  </si>
  <si>
    <t>空表说明：本部门无2025年对下转移支付绩效目标，此表无数据。</t>
  </si>
  <si>
    <t xml:space="preserve">预算10表
</t>
  </si>
  <si>
    <t>资产类别</t>
  </si>
  <si>
    <t>资产分类代码.名称</t>
  </si>
  <si>
    <t>资产名称</t>
  </si>
  <si>
    <t>计量单位</t>
  </si>
  <si>
    <t>财政部门批复数（元）</t>
  </si>
  <si>
    <t>单价</t>
  </si>
  <si>
    <t>金额</t>
  </si>
  <si>
    <t>空表说明：本部门无2025年新增资产配置，此表无数据。</t>
  </si>
  <si>
    <t>预算11表</t>
  </si>
  <si>
    <t>上级补助</t>
  </si>
  <si>
    <t>空表说明：本部门无2025年上级转移支付补助项目支出预算，此表无数据。</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</si>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</sst>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9"/>
      <name val="宋体"/>
      <charset val="134"/>
      <scheme val="minor"/>
    </font>
    <font>
      <sz val="9"/>
      <color rgb="FF000000"/>
      <name val="宋体"/>
      <charset val="134"/>
      <scheme val="minor"/>
    </font>
    <font>
      <sz val="9"/>
      <color theme="1"/>
      <name val="宋体"/>
      <charset val="134"/>
      <scheme val="minor"/>
    </font>
    <font>
      <sz val="10"/>
      <color rgb="FFFFFFFF"/>
      <name val="宋体"/>
      <charset val="134"/>
    </font>
    <font>
      <b/>
      <sz val="21"/>
      <color rgb="FF000000"/>
      <name val="宋体"/>
      <charset val="134"/>
    </font>
    <font>
      <b/>
      <sz val="18"/>
      <color rgb="FF000000"/>
      <name val="宋体"/>
      <charset val="134"/>
    </font>
    <font>
      <b/>
      <sz val="11"/>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Microsoft YaHei U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4" borderId="18" applyNumberFormat="0" applyAlignment="0" applyProtection="0">
      <alignment vertical="center"/>
    </xf>
    <xf numFmtId="0" fontId="29" fillId="5" borderId="19" applyNumberFormat="0" applyAlignment="0" applyProtection="0">
      <alignment vertical="center"/>
    </xf>
    <xf numFmtId="0" fontId="30" fillId="5" borderId="18" applyNumberFormat="0" applyAlignment="0" applyProtection="0">
      <alignment vertical="center"/>
    </xf>
    <xf numFmtId="0" fontId="31" fillId="6"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176" fontId="39" fillId="0" borderId="7">
      <alignment horizontal="right" vertical="center"/>
    </xf>
    <xf numFmtId="177" fontId="39" fillId="0" borderId="7">
      <alignment horizontal="right" vertical="center"/>
    </xf>
    <xf numFmtId="10" fontId="39" fillId="0" borderId="7">
      <alignment horizontal="right" vertical="center"/>
    </xf>
    <xf numFmtId="178" fontId="39" fillId="0" borderId="7">
      <alignment horizontal="right" vertical="center"/>
    </xf>
    <xf numFmtId="49" fontId="39" fillId="0" borderId="7">
      <alignment horizontal="left" vertical="center" wrapText="1"/>
    </xf>
    <xf numFmtId="178" fontId="39" fillId="0" borderId="7">
      <alignment horizontal="right" vertical="center"/>
    </xf>
    <xf numFmtId="179" fontId="39" fillId="0" borderId="7">
      <alignment horizontal="right" vertical="center"/>
    </xf>
    <xf numFmtId="180" fontId="39" fillId="0" borderId="7">
      <alignment horizontal="right" vertical="center"/>
    </xf>
    <xf numFmtId="0" fontId="40" fillId="0" borderId="0">
      <alignment vertical="top"/>
      <protection locked="0"/>
    </xf>
  </cellStyleXfs>
  <cellXfs count="268">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49" fontId="6" fillId="0" borderId="0" xfId="57" applyNumberFormat="1" applyFont="1" applyAlignment="1" applyProtection="1">
      <alignment horizontal="left"/>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49" fontId="10" fillId="0" borderId="0" xfId="57" applyNumberFormat="1" applyFont="1" applyAlignment="1" applyProtection="1">
      <alignment horizontal="left"/>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11" fillId="2" borderId="7"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4" fontId="2" fillId="0" borderId="12" xfId="0" applyNumberFormat="1"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2" fillId="0" borderId="12" xfId="0" applyNumberFormat="1" applyFont="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2" borderId="12" xfId="0" applyFont="1" applyFill="1" applyBorder="1" applyAlignment="1">
      <alignment horizontal="left" vertical="center"/>
    </xf>
    <xf numFmtId="178" fontId="5" fillId="0" borderId="7" xfId="0" applyNumberFormat="1" applyFont="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2" xfId="0" applyNumberFormat="1" applyFont="1" applyFill="1" applyBorder="1" applyAlignment="1">
      <alignment horizontal="right" vertical="center"/>
    </xf>
    <xf numFmtId="0" fontId="12" fillId="0" borderId="8" xfId="0" applyFont="1" applyBorder="1"/>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 fontId="2" fillId="0" borderId="7" xfId="0" applyNumberFormat="1" applyFont="1" applyFill="1" applyBorder="1" applyAlignment="1">
      <alignment horizontal="right" vertical="center"/>
    </xf>
    <xf numFmtId="0" fontId="2" fillId="0" borderId="12" xfId="0"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3" fillId="0" borderId="0" xfId="0" applyFont="1" applyFill="1" applyBorder="1" applyAlignment="1" applyProtection="1">
      <alignment horizontal="right"/>
      <protection locked="0"/>
    </xf>
    <xf numFmtId="49" fontId="13"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4"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ont="1" applyFill="1" applyBorder="1" applyAlignment="1">
      <alignment wrapText="1"/>
    </xf>
    <xf numFmtId="0" fontId="1" fillId="0" borderId="7" xfId="0" applyFont="1" applyFill="1" applyBorder="1" applyAlignment="1">
      <alignment horizontal="center" vertical="center" wrapText="1"/>
    </xf>
    <xf numFmtId="49" fontId="12" fillId="0" borderId="7" xfId="53" applyFont="1" applyAlignment="1">
      <alignment horizontal="left" vertical="center" wrapText="1" indent="2"/>
    </xf>
    <xf numFmtId="49" fontId="12" fillId="0" borderId="7" xfId="53" applyFont="1">
      <alignment horizontal="left" vertical="center"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12" fillId="0" borderId="7" xfId="53" applyFont="1" applyAlignment="1">
      <alignment horizontal="left" vertical="center" wrapText="1"/>
    </xf>
    <xf numFmtId="49" fontId="12" fillId="0" borderId="7" xfId="53" applyFont="1" applyBorder="1" applyAlignment="1">
      <alignment horizontal="center" vertical="center" wrapText="1"/>
    </xf>
    <xf numFmtId="49" fontId="12" fillId="0" borderId="7" xfId="53" applyFont="1" applyBorder="1" applyAlignment="1">
      <alignment horizontal="center" vertical="center" wrapText="1"/>
    </xf>
    <xf numFmtId="49" fontId="12" fillId="0" borderId="7" xfId="53" applyFont="1" applyBorder="1" applyAlignment="1">
      <alignment horizontal="center"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1" fillId="2" borderId="7" xfId="0" applyFont="1" applyFill="1" applyBorder="1" applyAlignment="1" applyProtection="1">
      <alignment horizontal="left" vertical="center" wrapText="1"/>
      <protection locked="0"/>
    </xf>
    <xf numFmtId="0" fontId="12" fillId="0" borderId="8" xfId="0" applyFont="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3" fontId="11" fillId="0" borderId="7" xfId="1" applyFont="1" applyBorder="1" applyAlignment="1">
      <alignment horizontal="center" vertical="center"/>
    </xf>
    <xf numFmtId="4" fontId="11" fillId="2" borderId="7" xfId="0" applyNumberFormat="1" applyFont="1" applyFill="1" applyBorder="1" applyAlignment="1" applyProtection="1">
      <alignment horizontal="right" vertical="center"/>
      <protection locked="0"/>
    </xf>
    <xf numFmtId="0" fontId="11" fillId="0" borderId="7" xfId="0" applyFont="1" applyBorder="1" applyAlignment="1">
      <alignment horizontal="center" vertical="center"/>
    </xf>
    <xf numFmtId="0" fontId="2" fillId="0" borderId="0" xfId="0"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1" fillId="0" borderId="7" xfId="0" applyFont="1" applyBorder="1" applyAlignment="1">
      <alignment horizontal="center"/>
    </xf>
    <xf numFmtId="0" fontId="10" fillId="0" borderId="7"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0" fillId="0" borderId="7" xfId="54" applyFo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178" fontId="12" fillId="0" borderId="7" xfId="54" applyNumberFormat="1" applyFont="1" applyBorder="1">
      <alignment horizontal="right" vertical="center"/>
    </xf>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16" fillId="0" borderId="0" xfId="0" applyFont="1" applyBorder="1" applyAlignment="1">
      <alignment horizontal="center" vertical="center"/>
    </xf>
    <xf numFmtId="0" fontId="7"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top"/>
    </xf>
    <xf numFmtId="4" fontId="2" fillId="2" borderId="7" xfId="0" applyNumberFormat="1" applyFont="1" applyFill="1" applyBorder="1" applyAlignment="1" applyProtection="1">
      <alignment horizontal="right" vertical="center"/>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7" fillId="0" borderId="7" xfId="0" applyFont="1" applyFill="1" applyBorder="1" applyAlignment="1" applyProtection="1">
      <alignment horizontal="center" vertical="center" wrapText="1"/>
      <protection locked="0"/>
    </xf>
    <xf numFmtId="0" fontId="17"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18" fillId="0" borderId="7" xfId="0" applyNumberFormat="1" applyFont="1" applyBorder="1" applyAlignment="1" applyProtection="1">
      <alignment horizontal="right" vertical="center"/>
      <protection locked="0"/>
    </xf>
    <xf numFmtId="4" fontId="18"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0" borderId="7" xfId="0" applyFont="1" applyFill="1" applyBorder="1" applyAlignment="1">
      <alignment horizontal="left" vertical="center"/>
    </xf>
    <xf numFmtId="0" fontId="18" fillId="0" borderId="7" xfId="0" applyFont="1" applyFill="1" applyBorder="1" applyAlignment="1">
      <alignment horizontal="center" vertical="center"/>
    </xf>
    <xf numFmtId="0" fontId="18" fillId="0" borderId="7" xfId="0" applyFont="1" applyFill="1" applyBorder="1" applyAlignment="1" applyProtection="1">
      <alignment horizontal="center" vertical="center" wrapText="1"/>
      <protection locked="0"/>
    </xf>
    <xf numFmtId="178" fontId="19" fillId="0" borderId="7" xfId="0" applyNumberFormat="1" applyFont="1" applyFill="1" applyBorder="1" applyAlignment="1">
      <alignment horizontal="right" vertical="center"/>
    </xf>
    <xf numFmtId="0" fontId="17" fillId="0" borderId="1" xfId="0" applyFont="1" applyFill="1" applyBorder="1" applyAlignment="1">
      <alignment horizontal="center" vertical="center"/>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43" fontId="2" fillId="0" borderId="7" xfId="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43" fontId="2" fillId="0" borderId="7" xfId="1" applyFont="1" applyBorder="1" applyAlignment="1" applyProtection="1">
      <alignment horizontal="center" vertical="center"/>
      <protection locked="0"/>
    </xf>
    <xf numFmtId="0" fontId="2" fillId="0" borderId="2"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178" fontId="5" fillId="0" borderId="7" xfId="54" applyNumberFormat="1" applyFont="1" applyBorder="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6" activePane="bottomLeft" state="frozen"/>
      <selection/>
      <selection pane="bottomLeft" activeCell="D37" sqref="D37"/>
    </sheetView>
  </sheetViews>
  <sheetFormatPr defaultColWidth="8.57407407407407" defaultRowHeight="12.75" customHeight="1" outlineLevelCol="3"/>
  <cols>
    <col min="1" max="4" width="41" style="1" customWidth="1"/>
    <col min="5" max="16384" width="8.57407407407407" style="1"/>
  </cols>
  <sheetData>
    <row r="1" customHeight="1" spans="1:4">
      <c r="A1" s="2"/>
      <c r="B1" s="2"/>
      <c r="C1" s="2"/>
      <c r="D1" s="2"/>
    </row>
    <row r="2" ht="15" customHeight="1" spans="1:4">
      <c r="A2" s="48"/>
      <c r="B2" s="48"/>
      <c r="C2" s="48"/>
      <c r="D2" s="63" t="s">
        <v>0</v>
      </c>
    </row>
    <row r="3" ht="41.25" customHeight="1" spans="1:1">
      <c r="A3" s="43" t="str">
        <f>"2025"&amp;"年部门财务收支预算总表"</f>
        <v>2025年部门财务收支预算总表</v>
      </c>
    </row>
    <row r="4" ht="17.25" customHeight="1" spans="1:4">
      <c r="A4" s="123" t="str">
        <f>"单位名称："&amp;"昆明市西山区人民政府永昌街道办事处"</f>
        <v>单位名称：昆明市西山区人民政府永昌街道办事处</v>
      </c>
      <c r="B4" s="208"/>
      <c r="D4" s="213" t="s">
        <v>1</v>
      </c>
    </row>
    <row r="5" ht="23.25" customHeight="1" spans="1:4">
      <c r="A5" s="222" t="s">
        <v>2</v>
      </c>
      <c r="B5" s="223"/>
      <c r="C5" s="222" t="s">
        <v>3</v>
      </c>
      <c r="D5" s="223"/>
    </row>
    <row r="6" ht="24" customHeight="1" spans="1:4">
      <c r="A6" s="222" t="s">
        <v>4</v>
      </c>
      <c r="B6" s="222" t="s">
        <v>5</v>
      </c>
      <c r="C6" s="222" t="s">
        <v>6</v>
      </c>
      <c r="D6" s="222" t="s">
        <v>5</v>
      </c>
    </row>
    <row r="7" ht="17.25" customHeight="1" spans="1:4">
      <c r="A7" s="224" t="s">
        <v>7</v>
      </c>
      <c r="B7" s="58">
        <v>47403474.19</v>
      </c>
      <c r="C7" s="224" t="s">
        <v>8</v>
      </c>
      <c r="D7" s="58">
        <v>26452680.78</v>
      </c>
    </row>
    <row r="8" ht="17.25" customHeight="1" spans="1:4">
      <c r="A8" s="224" t="s">
        <v>9</v>
      </c>
      <c r="B8" s="58"/>
      <c r="C8" s="224" t="s">
        <v>10</v>
      </c>
      <c r="D8" s="58"/>
    </row>
    <row r="9" ht="17.25" customHeight="1" spans="1:4">
      <c r="A9" s="224" t="s">
        <v>11</v>
      </c>
      <c r="B9" s="58"/>
      <c r="C9" s="267" t="s">
        <v>12</v>
      </c>
      <c r="D9" s="58">
        <v>30000</v>
      </c>
    </row>
    <row r="10" ht="17.25" customHeight="1" spans="1:4">
      <c r="A10" s="224" t="s">
        <v>13</v>
      </c>
      <c r="B10" s="58"/>
      <c r="C10" s="267" t="s">
        <v>14</v>
      </c>
      <c r="D10" s="58">
        <v>48400</v>
      </c>
    </row>
    <row r="11" ht="17.25" customHeight="1" spans="1:4">
      <c r="A11" s="224" t="s">
        <v>15</v>
      </c>
      <c r="B11" s="58">
        <v>1050000</v>
      </c>
      <c r="C11" s="267" t="s">
        <v>16</v>
      </c>
      <c r="D11" s="58"/>
    </row>
    <row r="12" ht="17.25" customHeight="1" spans="1:4">
      <c r="A12" s="224" t="s">
        <v>17</v>
      </c>
      <c r="B12" s="58"/>
      <c r="C12" s="267" t="s">
        <v>18</v>
      </c>
      <c r="D12" s="58">
        <v>70000</v>
      </c>
    </row>
    <row r="13" ht="17.25" customHeight="1" spans="1:4">
      <c r="A13" s="224" t="s">
        <v>19</v>
      </c>
      <c r="B13" s="58"/>
      <c r="C13" s="32" t="s">
        <v>20</v>
      </c>
      <c r="D13" s="58">
        <v>86400</v>
      </c>
    </row>
    <row r="14" ht="17.25" customHeight="1" spans="1:4">
      <c r="A14" s="224" t="s">
        <v>21</v>
      </c>
      <c r="B14" s="58"/>
      <c r="C14" s="32" t="s">
        <v>22</v>
      </c>
      <c r="D14" s="58">
        <v>4135776</v>
      </c>
    </row>
    <row r="15" ht="17.25" customHeight="1" spans="1:4">
      <c r="A15" s="224" t="s">
        <v>23</v>
      </c>
      <c r="B15" s="58"/>
      <c r="C15" s="32" t="s">
        <v>24</v>
      </c>
      <c r="D15" s="58">
        <v>1113547.44</v>
      </c>
    </row>
    <row r="16" ht="17.25" customHeight="1" spans="1:4">
      <c r="A16" s="224" t="s">
        <v>25</v>
      </c>
      <c r="B16" s="58">
        <v>1050000</v>
      </c>
      <c r="C16" s="32" t="s">
        <v>26</v>
      </c>
      <c r="D16" s="58"/>
    </row>
    <row r="17" ht="17.25" customHeight="1" spans="1:4">
      <c r="A17" s="228"/>
      <c r="B17" s="227"/>
      <c r="C17" s="32" t="s">
        <v>27</v>
      </c>
      <c r="D17" s="133">
        <v>14576671.57</v>
      </c>
    </row>
    <row r="18" ht="17.25" customHeight="1" spans="1:4">
      <c r="A18" s="229"/>
      <c r="B18" s="227"/>
      <c r="C18" s="32" t="s">
        <v>28</v>
      </c>
      <c r="D18" s="133">
        <v>114184</v>
      </c>
    </row>
    <row r="19" ht="17.25" customHeight="1" spans="1:4">
      <c r="A19" s="229"/>
      <c r="B19" s="227"/>
      <c r="C19" s="32" t="s">
        <v>29</v>
      </c>
      <c r="D19" s="133"/>
    </row>
    <row r="20" ht="17.25" customHeight="1" spans="1:4">
      <c r="A20" s="229"/>
      <c r="B20" s="227"/>
      <c r="C20" s="32" t="s">
        <v>30</v>
      </c>
      <c r="D20" s="133"/>
    </row>
    <row r="21" ht="17.25" customHeight="1" spans="1:4">
      <c r="A21" s="229"/>
      <c r="B21" s="227"/>
      <c r="C21" s="32" t="s">
        <v>31</v>
      </c>
      <c r="D21" s="133"/>
    </row>
    <row r="22" ht="17.25" customHeight="1" spans="1:4">
      <c r="A22" s="229"/>
      <c r="B22" s="227"/>
      <c r="C22" s="32" t="s">
        <v>32</v>
      </c>
      <c r="D22" s="133"/>
    </row>
    <row r="23" ht="17.25" customHeight="1" spans="1:4">
      <c r="A23" s="229"/>
      <c r="B23" s="227"/>
      <c r="C23" s="32" t="s">
        <v>33</v>
      </c>
      <c r="D23" s="133"/>
    </row>
    <row r="24" ht="17.25" customHeight="1" spans="1:4">
      <c r="A24" s="229"/>
      <c r="B24" s="227"/>
      <c r="C24" s="32" t="s">
        <v>34</v>
      </c>
      <c r="D24" s="133"/>
    </row>
    <row r="25" ht="17.25" customHeight="1" spans="1:4">
      <c r="A25" s="229"/>
      <c r="B25" s="227"/>
      <c r="C25" s="32" t="s">
        <v>35</v>
      </c>
      <c r="D25" s="133">
        <v>1825814.4</v>
      </c>
    </row>
    <row r="26" ht="17.25" customHeight="1" spans="1:4">
      <c r="A26" s="229"/>
      <c r="B26" s="227"/>
      <c r="C26" s="32" t="s">
        <v>36</v>
      </c>
      <c r="D26" s="133"/>
    </row>
    <row r="27" ht="17.25" customHeight="1" spans="1:4">
      <c r="A27" s="229"/>
      <c r="B27" s="227"/>
      <c r="C27" s="228" t="s">
        <v>37</v>
      </c>
      <c r="D27" s="133"/>
    </row>
    <row r="28" ht="17.25" customHeight="1" spans="1:4">
      <c r="A28" s="229"/>
      <c r="B28" s="227"/>
      <c r="C28" s="32" t="s">
        <v>38</v>
      </c>
      <c r="D28" s="133"/>
    </row>
    <row r="29" ht="16.5" customHeight="1" spans="1:4">
      <c r="A29" s="229"/>
      <c r="B29" s="227"/>
      <c r="C29" s="32" t="s">
        <v>39</v>
      </c>
      <c r="D29" s="133"/>
    </row>
    <row r="30" ht="16.5" customHeight="1" spans="1:4">
      <c r="A30" s="229"/>
      <c r="B30" s="227"/>
      <c r="C30" s="228" t="s">
        <v>40</v>
      </c>
      <c r="D30" s="133"/>
    </row>
    <row r="31" ht="17.25" customHeight="1" spans="1:4">
      <c r="A31" s="229"/>
      <c r="B31" s="227"/>
      <c r="C31" s="228" t="s">
        <v>41</v>
      </c>
      <c r="D31" s="133"/>
    </row>
    <row r="32" ht="17.25" customHeight="1" spans="1:4">
      <c r="A32" s="229"/>
      <c r="B32" s="227"/>
      <c r="C32" s="32" t="s">
        <v>42</v>
      </c>
      <c r="D32" s="133"/>
    </row>
    <row r="33" ht="16.5" customHeight="1" spans="1:4">
      <c r="A33" s="229" t="s">
        <v>43</v>
      </c>
      <c r="B33" s="226">
        <f>B7+B11</f>
        <v>48453474.19</v>
      </c>
      <c r="C33" s="229" t="s">
        <v>44</v>
      </c>
      <c r="D33" s="226">
        <f>SUM(D7:D32)</f>
        <v>48453474.19</v>
      </c>
    </row>
    <row r="34" ht="16.5" customHeight="1" spans="1:4">
      <c r="A34" s="228" t="s">
        <v>45</v>
      </c>
      <c r="B34" s="25"/>
      <c r="C34" s="228" t="s">
        <v>46</v>
      </c>
      <c r="D34" s="25"/>
    </row>
    <row r="35" ht="16.5" customHeight="1" spans="1:4">
      <c r="A35" s="32" t="s">
        <v>47</v>
      </c>
      <c r="B35" s="25"/>
      <c r="C35" s="32" t="s">
        <v>47</v>
      </c>
      <c r="D35" s="25"/>
    </row>
    <row r="36" ht="16.5" customHeight="1" spans="1:4">
      <c r="A36" s="32" t="s">
        <v>48</v>
      </c>
      <c r="B36" s="25"/>
      <c r="C36" s="32" t="s">
        <v>49</v>
      </c>
      <c r="D36" s="25"/>
    </row>
    <row r="37" ht="16.5" customHeight="1" spans="1:4">
      <c r="A37" s="230" t="s">
        <v>50</v>
      </c>
      <c r="B37" s="226">
        <f>B33</f>
        <v>48453474.19</v>
      </c>
      <c r="C37" s="230" t="s">
        <v>51</v>
      </c>
      <c r="D37" s="226">
        <f>D33</f>
        <v>48453474.19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3" activePane="bottomLeft" state="frozen"/>
      <selection/>
      <selection pane="bottomLeft" activeCell="A12" sqref="A12:F12"/>
    </sheetView>
  </sheetViews>
  <sheetFormatPr defaultColWidth="9.14814814814815" defaultRowHeight="14.25" customHeight="1" outlineLevelCol="5"/>
  <cols>
    <col min="1" max="1" width="32.1481481481481" style="1" customWidth="1"/>
    <col min="2" max="2" width="20.712962962963" style="1" customWidth="1"/>
    <col min="3" max="3" width="32.1481481481481" style="1" customWidth="1"/>
    <col min="4" max="4" width="27.712962962963" style="1" customWidth="1"/>
    <col min="5" max="6" width="36.712962962963" style="1" customWidth="1"/>
    <col min="7" max="16384" width="9.14814814814815" style="1"/>
  </cols>
  <sheetData>
    <row r="1" customHeight="1" spans="1:6">
      <c r="A1" s="2"/>
      <c r="B1" s="2"/>
      <c r="C1" s="2"/>
      <c r="D1" s="2"/>
      <c r="E1" s="2"/>
      <c r="F1" s="2"/>
    </row>
    <row r="2" ht="12" customHeight="1" spans="1:6">
      <c r="A2" s="138"/>
      <c r="B2" s="139"/>
      <c r="C2" s="138"/>
      <c r="D2" s="140"/>
      <c r="E2" s="140"/>
      <c r="F2" s="141" t="s">
        <v>1770</v>
      </c>
    </row>
    <row r="3" ht="42" customHeight="1" spans="1:6">
      <c r="A3" s="142" t="str">
        <f>"2025"&amp;"年部门政府性基金预算支出预算表"</f>
        <v>2025年部门政府性基金预算支出预算表</v>
      </c>
      <c r="B3" s="142" t="s">
        <v>1771</v>
      </c>
      <c r="C3" s="143"/>
      <c r="D3" s="144"/>
      <c r="E3" s="144"/>
      <c r="F3" s="144"/>
    </row>
    <row r="4" ht="13.5" customHeight="1" spans="1:6">
      <c r="A4" s="6" t="s">
        <v>324</v>
      </c>
      <c r="B4" s="6"/>
      <c r="C4" s="138"/>
      <c r="D4" s="140"/>
      <c r="E4" s="140"/>
      <c r="F4" s="141" t="s">
        <v>1</v>
      </c>
    </row>
    <row r="5" ht="19.5" customHeight="1" spans="1:6">
      <c r="A5" s="145" t="s">
        <v>326</v>
      </c>
      <c r="B5" s="146" t="s">
        <v>71</v>
      </c>
      <c r="C5" s="145" t="s">
        <v>72</v>
      </c>
      <c r="D5" s="12" t="s">
        <v>1772</v>
      </c>
      <c r="E5" s="13"/>
      <c r="F5" s="14"/>
    </row>
    <row r="6" ht="18.75" customHeight="1" spans="1:6">
      <c r="A6" s="147"/>
      <c r="B6" s="148"/>
      <c r="C6" s="147"/>
      <c r="D6" s="17" t="s">
        <v>55</v>
      </c>
      <c r="E6" s="12" t="s">
        <v>74</v>
      </c>
      <c r="F6" s="17" t="s">
        <v>75</v>
      </c>
    </row>
    <row r="7" ht="18.75" customHeight="1" spans="1:6">
      <c r="A7" s="67">
        <v>1</v>
      </c>
      <c r="B7" s="149" t="s">
        <v>82</v>
      </c>
      <c r="C7" s="67">
        <v>3</v>
      </c>
      <c r="D7" s="150">
        <v>4</v>
      </c>
      <c r="E7" s="150">
        <v>5</v>
      </c>
      <c r="F7" s="150">
        <v>6</v>
      </c>
    </row>
    <row r="8" ht="21" customHeight="1" spans="1:6">
      <c r="A8" s="32"/>
      <c r="B8" s="32"/>
      <c r="C8" s="32"/>
      <c r="D8" s="25"/>
      <c r="E8" s="25"/>
      <c r="F8" s="25"/>
    </row>
    <row r="9" ht="21" customHeight="1" spans="1:6">
      <c r="A9" s="32"/>
      <c r="B9" s="32"/>
      <c r="C9" s="32"/>
      <c r="D9" s="25"/>
      <c r="E9" s="25"/>
      <c r="F9" s="25"/>
    </row>
    <row r="10" ht="18.75" customHeight="1" spans="1:6">
      <c r="A10" s="151" t="s">
        <v>315</v>
      </c>
      <c r="B10" s="151" t="s">
        <v>315</v>
      </c>
      <c r="C10" s="152" t="s">
        <v>315</v>
      </c>
      <c r="D10" s="25"/>
      <c r="E10" s="25"/>
      <c r="F10" s="25"/>
    </row>
    <row r="12" customHeight="1" spans="1:6">
      <c r="A12" s="70" t="s">
        <v>1773</v>
      </c>
      <c r="B12" s="70"/>
      <c r="C12" s="70"/>
      <c r="D12" s="70"/>
      <c r="E12" s="70"/>
      <c r="F12" s="70"/>
    </row>
  </sheetData>
  <mergeCells count="8">
    <mergeCell ref="A3:F3"/>
    <mergeCell ref="A4:C4"/>
    <mergeCell ref="D5:F5"/>
    <mergeCell ref="A10:C10"/>
    <mergeCell ref="A12:F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topLeftCell="B1" workbookViewId="0">
      <pane ySplit="1" topLeftCell="A2" activePane="bottomLeft" state="frozen"/>
      <selection/>
      <selection pane="bottomLeft" activeCell="A16" sqref="A16:G16"/>
    </sheetView>
  </sheetViews>
  <sheetFormatPr defaultColWidth="9.14814814814815" defaultRowHeight="14.25" customHeight="1"/>
  <cols>
    <col min="1" max="2" width="32.5740740740741" customWidth="1"/>
    <col min="3" max="3" width="41.1481481481481" customWidth="1"/>
    <col min="4" max="4" width="21.712962962963" customWidth="1"/>
    <col min="5" max="5" width="35.2777777777778" customWidth="1"/>
    <col min="6" max="6" width="7.71296296296296" customWidth="1"/>
    <col min="7" max="7" width="11.1481481481481" customWidth="1"/>
    <col min="8" max="8" width="13.2777777777778" customWidth="1"/>
    <col min="9" max="18" width="20" customWidth="1"/>
    <col min="19" max="19" width="19.8518518518519" customWidth="1"/>
  </cols>
  <sheetData>
    <row r="1" customHeight="1" spans="1:19">
      <c r="A1" s="80"/>
      <c r="B1" s="80"/>
      <c r="C1" s="80"/>
      <c r="D1" s="80"/>
      <c r="E1" s="80"/>
      <c r="F1" s="80"/>
      <c r="G1" s="80"/>
      <c r="H1" s="80"/>
      <c r="I1" s="80"/>
      <c r="J1" s="80"/>
      <c r="K1" s="80"/>
      <c r="L1" s="80"/>
      <c r="M1" s="80"/>
      <c r="N1" s="80"/>
      <c r="O1" s="80"/>
      <c r="P1" s="80"/>
      <c r="Q1" s="80"/>
      <c r="R1" s="80"/>
      <c r="S1" s="80"/>
    </row>
    <row r="2" ht="15.75" customHeight="1" spans="2:19">
      <c r="B2" s="82"/>
      <c r="C2" s="82"/>
      <c r="R2" s="135"/>
      <c r="S2" s="135" t="s">
        <v>1774</v>
      </c>
    </row>
    <row r="3" ht="41.25" customHeight="1" spans="1:19">
      <c r="A3" s="83" t="str">
        <f>"2025"&amp;"年部门政府采购预算表"</f>
        <v>2025年部门政府采购预算表</v>
      </c>
      <c r="B3" s="84"/>
      <c r="C3" s="84"/>
      <c r="D3" s="122"/>
      <c r="E3" s="122"/>
      <c r="F3" s="122"/>
      <c r="G3" s="122"/>
      <c r="H3" s="122"/>
      <c r="I3" s="122"/>
      <c r="J3" s="122"/>
      <c r="K3" s="122"/>
      <c r="L3" s="122"/>
      <c r="M3" s="84"/>
      <c r="N3" s="122"/>
      <c r="O3" s="122"/>
      <c r="P3" s="84"/>
      <c r="Q3" s="122"/>
      <c r="R3" s="84"/>
      <c r="S3" s="84"/>
    </row>
    <row r="4" ht="18.75" customHeight="1" spans="1:19">
      <c r="A4" s="123" t="s">
        <v>324</v>
      </c>
      <c r="B4" s="87"/>
      <c r="C4" s="87"/>
      <c r="D4" s="124"/>
      <c r="E4" s="124"/>
      <c r="F4" s="124"/>
      <c r="G4" s="124"/>
      <c r="H4" s="124"/>
      <c r="I4" s="124"/>
      <c r="J4" s="124"/>
      <c r="K4" s="124"/>
      <c r="L4" s="124"/>
      <c r="R4" s="136"/>
      <c r="S4" s="137" t="s">
        <v>1</v>
      </c>
    </row>
    <row r="5" ht="15.75" customHeight="1" spans="1:19">
      <c r="A5" s="89" t="s">
        <v>325</v>
      </c>
      <c r="B5" s="90" t="s">
        <v>326</v>
      </c>
      <c r="C5" s="90" t="s">
        <v>1775</v>
      </c>
      <c r="D5" s="91" t="s">
        <v>1776</v>
      </c>
      <c r="E5" s="91" t="s">
        <v>1777</v>
      </c>
      <c r="F5" s="91" t="s">
        <v>1778</v>
      </c>
      <c r="G5" s="91" t="s">
        <v>1779</v>
      </c>
      <c r="H5" s="91" t="s">
        <v>1780</v>
      </c>
      <c r="I5" s="107" t="s">
        <v>333</v>
      </c>
      <c r="J5" s="107"/>
      <c r="K5" s="107"/>
      <c r="L5" s="107"/>
      <c r="M5" s="108"/>
      <c r="N5" s="107"/>
      <c r="O5" s="107"/>
      <c r="P5" s="118"/>
      <c r="Q5" s="107"/>
      <c r="R5" s="108"/>
      <c r="S5" s="119"/>
    </row>
    <row r="6" ht="17.25" customHeight="1" spans="1:19">
      <c r="A6" s="92"/>
      <c r="B6" s="93"/>
      <c r="C6" s="93"/>
      <c r="D6" s="94"/>
      <c r="E6" s="94"/>
      <c r="F6" s="94"/>
      <c r="G6" s="94"/>
      <c r="H6" s="94"/>
      <c r="I6" s="94" t="s">
        <v>55</v>
      </c>
      <c r="J6" s="94" t="s">
        <v>58</v>
      </c>
      <c r="K6" s="94" t="s">
        <v>1781</v>
      </c>
      <c r="L6" s="94" t="s">
        <v>1782</v>
      </c>
      <c r="M6" s="109" t="s">
        <v>1783</v>
      </c>
      <c r="N6" s="110" t="s">
        <v>1784</v>
      </c>
      <c r="O6" s="110"/>
      <c r="P6" s="120"/>
      <c r="Q6" s="110"/>
      <c r="R6" s="121"/>
      <c r="S6" s="96"/>
    </row>
    <row r="7" ht="54" customHeight="1" spans="1:19">
      <c r="A7" s="95"/>
      <c r="B7" s="96"/>
      <c r="C7" s="96"/>
      <c r="D7" s="97"/>
      <c r="E7" s="97"/>
      <c r="F7" s="97"/>
      <c r="G7" s="97"/>
      <c r="H7" s="97"/>
      <c r="I7" s="97"/>
      <c r="J7" s="97" t="s">
        <v>57</v>
      </c>
      <c r="K7" s="97"/>
      <c r="L7" s="97"/>
      <c r="M7" s="111"/>
      <c r="N7" s="97" t="s">
        <v>57</v>
      </c>
      <c r="O7" s="97" t="s">
        <v>64</v>
      </c>
      <c r="P7" s="96" t="s">
        <v>65</v>
      </c>
      <c r="Q7" s="97" t="s">
        <v>66</v>
      </c>
      <c r="R7" s="111" t="s">
        <v>67</v>
      </c>
      <c r="S7" s="96" t="s">
        <v>68</v>
      </c>
    </row>
    <row r="8" ht="18" customHeight="1" spans="1:19">
      <c r="A8" s="125">
        <v>1</v>
      </c>
      <c r="B8" s="125" t="s">
        <v>82</v>
      </c>
      <c r="C8" s="126">
        <v>3</v>
      </c>
      <c r="D8" s="126">
        <v>4</v>
      </c>
      <c r="E8" s="125">
        <v>5</v>
      </c>
      <c r="F8" s="125">
        <v>6</v>
      </c>
      <c r="G8" s="125">
        <v>7</v>
      </c>
      <c r="H8" s="125">
        <v>8</v>
      </c>
      <c r="I8" s="125">
        <v>9</v>
      </c>
      <c r="J8" s="125">
        <v>10</v>
      </c>
      <c r="K8" s="125">
        <v>11</v>
      </c>
      <c r="L8" s="125">
        <v>12</v>
      </c>
      <c r="M8" s="125">
        <v>13</v>
      </c>
      <c r="N8" s="125">
        <v>14</v>
      </c>
      <c r="O8" s="125">
        <v>15</v>
      </c>
      <c r="P8" s="125">
        <v>16</v>
      </c>
      <c r="Q8" s="125">
        <v>17</v>
      </c>
      <c r="R8" s="125">
        <v>18</v>
      </c>
      <c r="S8" s="125">
        <v>19</v>
      </c>
    </row>
    <row r="9" ht="18" customHeight="1" spans="1:19">
      <c r="A9" s="99" t="s">
        <v>69</v>
      </c>
      <c r="B9" s="99" t="s">
        <v>69</v>
      </c>
      <c r="C9" s="100" t="s">
        <v>426</v>
      </c>
      <c r="D9" s="31" t="s">
        <v>1785</v>
      </c>
      <c r="E9" s="31" t="s">
        <v>1786</v>
      </c>
      <c r="F9" s="52" t="s">
        <v>1787</v>
      </c>
      <c r="G9" s="127">
        <v>1</v>
      </c>
      <c r="H9" s="128"/>
      <c r="I9" s="133">
        <f t="shared" ref="I9:I15" si="0">J9</f>
        <v>8000</v>
      </c>
      <c r="J9" s="133">
        <v>8000</v>
      </c>
      <c r="K9" s="134"/>
      <c r="L9" s="134"/>
      <c r="M9" s="134"/>
      <c r="N9" s="134"/>
      <c r="O9" s="134"/>
      <c r="P9" s="134"/>
      <c r="Q9" s="134"/>
      <c r="R9" s="134"/>
      <c r="S9" s="134"/>
    </row>
    <row r="10" ht="18" customHeight="1" spans="1:19">
      <c r="A10" s="99" t="s">
        <v>69</v>
      </c>
      <c r="B10" s="99" t="s">
        <v>69</v>
      </c>
      <c r="C10" s="100" t="s">
        <v>426</v>
      </c>
      <c r="D10" s="31" t="s">
        <v>1788</v>
      </c>
      <c r="E10" s="31" t="s">
        <v>1789</v>
      </c>
      <c r="F10" s="52" t="s">
        <v>1787</v>
      </c>
      <c r="G10" s="127">
        <v>1</v>
      </c>
      <c r="H10" s="128"/>
      <c r="I10" s="133">
        <f t="shared" si="0"/>
        <v>10000</v>
      </c>
      <c r="J10" s="133">
        <v>10000</v>
      </c>
      <c r="K10" s="134"/>
      <c r="L10" s="134"/>
      <c r="M10" s="134"/>
      <c r="N10" s="134"/>
      <c r="O10" s="134"/>
      <c r="P10" s="134"/>
      <c r="Q10" s="134"/>
      <c r="R10" s="134"/>
      <c r="S10" s="134"/>
    </row>
    <row r="11" ht="18" customHeight="1" spans="1:19">
      <c r="A11" s="99" t="s">
        <v>69</v>
      </c>
      <c r="B11" s="99" t="s">
        <v>69</v>
      </c>
      <c r="C11" s="100" t="s">
        <v>426</v>
      </c>
      <c r="D11" s="31" t="s">
        <v>1790</v>
      </c>
      <c r="E11" s="31" t="s">
        <v>1791</v>
      </c>
      <c r="F11" s="52" t="s">
        <v>1787</v>
      </c>
      <c r="G11" s="127">
        <v>1</v>
      </c>
      <c r="H11" s="128"/>
      <c r="I11" s="133">
        <f t="shared" si="0"/>
        <v>5000</v>
      </c>
      <c r="J11" s="133">
        <v>5000</v>
      </c>
      <c r="K11" s="134"/>
      <c r="L11" s="134"/>
      <c r="M11" s="134"/>
      <c r="N11" s="134"/>
      <c r="O11" s="134"/>
      <c r="P11" s="134"/>
      <c r="Q11" s="134"/>
      <c r="R11" s="134"/>
      <c r="S11" s="134"/>
    </row>
    <row r="12" ht="18" customHeight="1" spans="1:19">
      <c r="A12" s="99" t="s">
        <v>69</v>
      </c>
      <c r="B12" s="99" t="s">
        <v>69</v>
      </c>
      <c r="C12" s="100" t="s">
        <v>402</v>
      </c>
      <c r="D12" s="31" t="s">
        <v>1792</v>
      </c>
      <c r="E12" s="31" t="s">
        <v>1792</v>
      </c>
      <c r="F12" s="52" t="s">
        <v>1793</v>
      </c>
      <c r="G12" s="127">
        <v>1</v>
      </c>
      <c r="H12" s="128"/>
      <c r="I12" s="133">
        <f t="shared" si="0"/>
        <v>15000</v>
      </c>
      <c r="J12" s="133">
        <v>15000</v>
      </c>
      <c r="K12" s="134"/>
      <c r="L12" s="134"/>
      <c r="M12" s="134"/>
      <c r="N12" s="134"/>
      <c r="O12" s="134"/>
      <c r="P12" s="134"/>
      <c r="Q12" s="134"/>
      <c r="R12" s="134"/>
      <c r="S12" s="134"/>
    </row>
    <row r="13" ht="18" customHeight="1" spans="1:19">
      <c r="A13" s="99" t="s">
        <v>69</v>
      </c>
      <c r="B13" s="99" t="s">
        <v>69</v>
      </c>
      <c r="C13" s="100" t="s">
        <v>402</v>
      </c>
      <c r="D13" s="31" t="s">
        <v>1794</v>
      </c>
      <c r="E13" s="31" t="s">
        <v>1795</v>
      </c>
      <c r="F13" s="52" t="s">
        <v>1787</v>
      </c>
      <c r="G13" s="127">
        <v>1</v>
      </c>
      <c r="H13" s="128"/>
      <c r="I13" s="133">
        <f t="shared" si="0"/>
        <v>5000</v>
      </c>
      <c r="J13" s="133">
        <v>5000</v>
      </c>
      <c r="K13" s="134"/>
      <c r="L13" s="134"/>
      <c r="M13" s="134"/>
      <c r="N13" s="134"/>
      <c r="O13" s="134"/>
      <c r="P13" s="134"/>
      <c r="Q13" s="134"/>
      <c r="R13" s="134"/>
      <c r="S13" s="134"/>
    </row>
    <row r="14" ht="18" customHeight="1" spans="1:19">
      <c r="A14" s="99" t="s">
        <v>69</v>
      </c>
      <c r="B14" s="99" t="s">
        <v>69</v>
      </c>
      <c r="C14" s="100" t="s">
        <v>402</v>
      </c>
      <c r="D14" s="31" t="s">
        <v>1796</v>
      </c>
      <c r="E14" s="31" t="s">
        <v>1796</v>
      </c>
      <c r="F14" s="52" t="s">
        <v>1787</v>
      </c>
      <c r="G14" s="127">
        <v>1</v>
      </c>
      <c r="H14" s="128"/>
      <c r="I14" s="133">
        <f t="shared" si="0"/>
        <v>52800</v>
      </c>
      <c r="J14" s="133">
        <v>52800</v>
      </c>
      <c r="K14" s="134"/>
      <c r="L14" s="134"/>
      <c r="M14" s="134"/>
      <c r="N14" s="134"/>
      <c r="O14" s="134"/>
      <c r="P14" s="134"/>
      <c r="Q14" s="134"/>
      <c r="R14" s="134"/>
      <c r="S14" s="134"/>
    </row>
    <row r="15" ht="18" customHeight="1" spans="1:19">
      <c r="A15" s="99" t="s">
        <v>69</v>
      </c>
      <c r="B15" s="99" t="s">
        <v>69</v>
      </c>
      <c r="C15" s="100" t="s">
        <v>498</v>
      </c>
      <c r="D15" s="31" t="s">
        <v>1796</v>
      </c>
      <c r="E15" s="31" t="s">
        <v>1796</v>
      </c>
      <c r="F15" s="52" t="s">
        <v>1787</v>
      </c>
      <c r="G15" s="127">
        <v>1</v>
      </c>
      <c r="H15" s="128"/>
      <c r="I15" s="133">
        <f t="shared" si="0"/>
        <v>533200</v>
      </c>
      <c r="J15" s="133">
        <v>533200</v>
      </c>
      <c r="K15" s="134"/>
      <c r="L15" s="134"/>
      <c r="M15" s="134"/>
      <c r="N15" s="134"/>
      <c r="O15" s="134"/>
      <c r="P15" s="134"/>
      <c r="Q15" s="134"/>
      <c r="R15" s="134"/>
      <c r="S15" s="134"/>
    </row>
    <row r="16" ht="21" customHeight="1" spans="1:19">
      <c r="A16" s="102" t="s">
        <v>315</v>
      </c>
      <c r="B16" s="103"/>
      <c r="C16" s="103"/>
      <c r="D16" s="104"/>
      <c r="E16" s="104"/>
      <c r="F16" s="104"/>
      <c r="G16" s="129"/>
      <c r="H16" s="115"/>
      <c r="I16" s="115">
        <f>SUM(I9:I15)</f>
        <v>629000</v>
      </c>
      <c r="J16" s="115">
        <f>SUM(J9:J15)</f>
        <v>629000</v>
      </c>
      <c r="K16" s="115"/>
      <c r="L16" s="115"/>
      <c r="M16" s="115"/>
      <c r="N16" s="115"/>
      <c r="O16" s="115"/>
      <c r="P16" s="115"/>
      <c r="Q16" s="115"/>
      <c r="R16" s="115"/>
      <c r="S16" s="115"/>
    </row>
    <row r="17" ht="21" customHeight="1" spans="1:19">
      <c r="A17" s="123" t="s">
        <v>1797</v>
      </c>
      <c r="B17" s="130"/>
      <c r="C17" s="130"/>
      <c r="D17" s="123"/>
      <c r="E17" s="123"/>
      <c r="F17" s="123"/>
      <c r="G17" s="131"/>
      <c r="H17" s="132"/>
      <c r="I17" s="132"/>
      <c r="J17" s="132"/>
      <c r="K17" s="132"/>
      <c r="L17" s="132"/>
      <c r="M17" s="132"/>
      <c r="N17" s="132"/>
      <c r="O17" s="132"/>
      <c r="P17" s="132"/>
      <c r="Q17" s="132"/>
      <c r="R17" s="132"/>
      <c r="S17" s="132"/>
    </row>
  </sheetData>
  <mergeCells count="19">
    <mergeCell ref="A3:S3"/>
    <mergeCell ref="A4:H4"/>
    <mergeCell ref="I5:S5"/>
    <mergeCell ref="N6:S6"/>
    <mergeCell ref="A16:G16"/>
    <mergeCell ref="A17:S17"/>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I1" workbookViewId="0">
      <pane ySplit="1" topLeftCell="A2" activePane="bottomLeft" state="frozen"/>
      <selection/>
      <selection pane="bottomLeft" activeCell="K9" sqref="K9:K11"/>
    </sheetView>
  </sheetViews>
  <sheetFormatPr defaultColWidth="9.14814814814815" defaultRowHeight="14.25" customHeight="1"/>
  <cols>
    <col min="1" max="5" width="39.1481481481481" customWidth="1"/>
    <col min="6" max="6" width="27.5740740740741" customWidth="1"/>
    <col min="7" max="7" width="28.5740740740741" customWidth="1"/>
    <col min="8" max="8" width="28.1481481481481" customWidth="1"/>
    <col min="9" max="9" width="39.1481481481481" customWidth="1"/>
    <col min="10" max="18" width="20.4259259259259" customWidth="1"/>
    <col min="19" max="20" width="20.2777777777778" customWidth="1"/>
  </cols>
  <sheetData>
    <row r="1" customHeight="1" spans="1:20">
      <c r="A1" s="80"/>
      <c r="B1" s="80"/>
      <c r="C1" s="80"/>
      <c r="D1" s="80"/>
      <c r="E1" s="80"/>
      <c r="F1" s="80"/>
      <c r="G1" s="80"/>
      <c r="H1" s="80"/>
      <c r="I1" s="80"/>
      <c r="J1" s="80"/>
      <c r="K1" s="80"/>
      <c r="L1" s="80"/>
      <c r="M1" s="80"/>
      <c r="N1" s="80"/>
      <c r="O1" s="80"/>
      <c r="P1" s="80"/>
      <c r="Q1" s="80"/>
      <c r="R1" s="80"/>
      <c r="S1" s="80"/>
      <c r="T1" s="80"/>
    </row>
    <row r="2" ht="16.5" customHeight="1" spans="1:20">
      <c r="A2" s="81"/>
      <c r="B2" s="82"/>
      <c r="C2" s="82"/>
      <c r="D2" s="82"/>
      <c r="E2" s="82"/>
      <c r="F2" s="82"/>
      <c r="G2" s="82"/>
      <c r="H2" s="81"/>
      <c r="I2" s="81"/>
      <c r="J2" s="81"/>
      <c r="K2" s="81"/>
      <c r="L2" s="81"/>
      <c r="M2" s="81"/>
      <c r="N2" s="105"/>
      <c r="O2" s="81"/>
      <c r="P2" s="81"/>
      <c r="Q2" s="82"/>
      <c r="R2" s="81"/>
      <c r="S2" s="116"/>
      <c r="T2" s="116" t="s">
        <v>1798</v>
      </c>
    </row>
    <row r="3" ht="41.25" customHeight="1" spans="1:20">
      <c r="A3" s="83" t="str">
        <f>"2025"&amp;"年部门政府购买服务预算表"</f>
        <v>2025年部门政府购买服务预算表</v>
      </c>
      <c r="B3" s="84"/>
      <c r="C3" s="84"/>
      <c r="D3" s="84"/>
      <c r="E3" s="84"/>
      <c r="F3" s="84"/>
      <c r="G3" s="84"/>
      <c r="H3" s="85"/>
      <c r="I3" s="85"/>
      <c r="J3" s="85"/>
      <c r="K3" s="85"/>
      <c r="L3" s="85"/>
      <c r="M3" s="85"/>
      <c r="N3" s="106"/>
      <c r="O3" s="85"/>
      <c r="P3" s="85"/>
      <c r="Q3" s="84"/>
      <c r="R3" s="85"/>
      <c r="S3" s="106"/>
      <c r="T3" s="84"/>
    </row>
    <row r="4" ht="22.5" customHeight="1" spans="1:20">
      <c r="A4" s="86" t="s">
        <v>324</v>
      </c>
      <c r="B4" s="87"/>
      <c r="C4" s="87"/>
      <c r="D4" s="87"/>
      <c r="E4" s="87"/>
      <c r="F4" s="87"/>
      <c r="G4" s="87"/>
      <c r="H4" s="88"/>
      <c r="I4" s="88"/>
      <c r="J4" s="88"/>
      <c r="K4" s="88"/>
      <c r="L4" s="88"/>
      <c r="M4" s="88"/>
      <c r="N4" s="105"/>
      <c r="O4" s="81"/>
      <c r="P4" s="81"/>
      <c r="Q4" s="82"/>
      <c r="R4" s="81"/>
      <c r="S4" s="117"/>
      <c r="T4" s="116" t="s">
        <v>1</v>
      </c>
    </row>
    <row r="5" ht="24" customHeight="1" spans="1:20">
      <c r="A5" s="89" t="s">
        <v>325</v>
      </c>
      <c r="B5" s="90" t="s">
        <v>326</v>
      </c>
      <c r="C5" s="90" t="s">
        <v>1775</v>
      </c>
      <c r="D5" s="90" t="s">
        <v>1799</v>
      </c>
      <c r="E5" s="90" t="s">
        <v>1800</v>
      </c>
      <c r="F5" s="90" t="s">
        <v>1801</v>
      </c>
      <c r="G5" s="90" t="s">
        <v>1802</v>
      </c>
      <c r="H5" s="91" t="s">
        <v>1803</v>
      </c>
      <c r="I5" s="91" t="s">
        <v>1804</v>
      </c>
      <c r="J5" s="107" t="s">
        <v>333</v>
      </c>
      <c r="K5" s="107"/>
      <c r="L5" s="107"/>
      <c r="M5" s="107"/>
      <c r="N5" s="108"/>
      <c r="O5" s="107"/>
      <c r="P5" s="107"/>
      <c r="Q5" s="118"/>
      <c r="R5" s="107"/>
      <c r="S5" s="108"/>
      <c r="T5" s="119"/>
    </row>
    <row r="6" ht="24" customHeight="1" spans="1:20">
      <c r="A6" s="92"/>
      <c r="B6" s="93"/>
      <c r="C6" s="93"/>
      <c r="D6" s="93"/>
      <c r="E6" s="93"/>
      <c r="F6" s="93"/>
      <c r="G6" s="93"/>
      <c r="H6" s="94"/>
      <c r="I6" s="94"/>
      <c r="J6" s="94" t="s">
        <v>55</v>
      </c>
      <c r="K6" s="94" t="s">
        <v>58</v>
      </c>
      <c r="L6" s="94" t="s">
        <v>1781</v>
      </c>
      <c r="M6" s="94" t="s">
        <v>1782</v>
      </c>
      <c r="N6" s="109" t="s">
        <v>1783</v>
      </c>
      <c r="O6" s="110" t="s">
        <v>1784</v>
      </c>
      <c r="P6" s="110"/>
      <c r="Q6" s="120"/>
      <c r="R6" s="110"/>
      <c r="S6" s="121"/>
      <c r="T6" s="96"/>
    </row>
    <row r="7" ht="54" customHeight="1" spans="1:20">
      <c r="A7" s="95"/>
      <c r="B7" s="96"/>
      <c r="C7" s="96"/>
      <c r="D7" s="96"/>
      <c r="E7" s="96"/>
      <c r="F7" s="96"/>
      <c r="G7" s="96"/>
      <c r="H7" s="97"/>
      <c r="I7" s="97"/>
      <c r="J7" s="97"/>
      <c r="K7" s="97" t="s">
        <v>57</v>
      </c>
      <c r="L7" s="97"/>
      <c r="M7" s="97"/>
      <c r="N7" s="111"/>
      <c r="O7" s="97" t="s">
        <v>57</v>
      </c>
      <c r="P7" s="97" t="s">
        <v>64</v>
      </c>
      <c r="Q7" s="96" t="s">
        <v>65</v>
      </c>
      <c r="R7" s="97" t="s">
        <v>66</v>
      </c>
      <c r="S7" s="111" t="s">
        <v>67</v>
      </c>
      <c r="T7" s="96" t="s">
        <v>68</v>
      </c>
    </row>
    <row r="8" ht="17.25" customHeight="1" spans="1:20">
      <c r="A8" s="98">
        <v>1</v>
      </c>
      <c r="B8" s="96">
        <v>2</v>
      </c>
      <c r="C8" s="98">
        <v>3</v>
      </c>
      <c r="D8" s="98">
        <v>4</v>
      </c>
      <c r="E8" s="96">
        <v>5</v>
      </c>
      <c r="F8" s="98">
        <v>6</v>
      </c>
      <c r="G8" s="98">
        <v>7</v>
      </c>
      <c r="H8" s="96">
        <v>8</v>
      </c>
      <c r="I8" s="98">
        <v>9</v>
      </c>
      <c r="J8" s="98">
        <v>10</v>
      </c>
      <c r="K8" s="96">
        <v>11</v>
      </c>
      <c r="L8" s="98">
        <v>12</v>
      </c>
      <c r="M8" s="98">
        <v>13</v>
      </c>
      <c r="N8" s="96">
        <v>14</v>
      </c>
      <c r="O8" s="98">
        <v>15</v>
      </c>
      <c r="P8" s="98">
        <v>16</v>
      </c>
      <c r="Q8" s="96">
        <v>17</v>
      </c>
      <c r="R8" s="98">
        <v>18</v>
      </c>
      <c r="S8" s="98">
        <v>19</v>
      </c>
      <c r="T8" s="98">
        <v>20</v>
      </c>
    </row>
    <row r="9" ht="17.25" customHeight="1" spans="1:20">
      <c r="A9" s="99" t="s">
        <v>69</v>
      </c>
      <c r="B9" s="99" t="s">
        <v>69</v>
      </c>
      <c r="C9" s="100" t="s">
        <v>426</v>
      </c>
      <c r="D9" s="31" t="s">
        <v>1788</v>
      </c>
      <c r="E9" s="31" t="s">
        <v>1805</v>
      </c>
      <c r="F9" s="101" t="s">
        <v>74</v>
      </c>
      <c r="G9" s="101" t="s">
        <v>1806</v>
      </c>
      <c r="H9" s="101" t="s">
        <v>1807</v>
      </c>
      <c r="I9" s="101" t="s">
        <v>1789</v>
      </c>
      <c r="J9" s="112">
        <f>K9+L9+M9+N9+O9</f>
        <v>10000</v>
      </c>
      <c r="K9" s="112">
        <v>10000</v>
      </c>
      <c r="L9" s="112"/>
      <c r="M9" s="112"/>
      <c r="N9" s="113"/>
      <c r="O9" s="112">
        <f>P9+Q9+R9+S9+T9</f>
        <v>0</v>
      </c>
      <c r="P9" s="112"/>
      <c r="Q9" s="96"/>
      <c r="R9" s="98"/>
      <c r="S9" s="98"/>
      <c r="T9" s="98"/>
    </row>
    <row r="10" ht="17.25" customHeight="1" spans="1:20">
      <c r="A10" s="99" t="s">
        <v>69</v>
      </c>
      <c r="B10" s="99" t="s">
        <v>69</v>
      </c>
      <c r="C10" s="100" t="s">
        <v>402</v>
      </c>
      <c r="D10" s="31" t="s">
        <v>1794</v>
      </c>
      <c r="E10" s="31" t="s">
        <v>1808</v>
      </c>
      <c r="F10" s="101" t="s">
        <v>74</v>
      </c>
      <c r="G10" s="101" t="s">
        <v>1806</v>
      </c>
      <c r="H10" s="101" t="s">
        <v>1807</v>
      </c>
      <c r="I10" s="101" t="s">
        <v>1794</v>
      </c>
      <c r="J10" s="112">
        <f>K10+L10+M10+N10+O10</f>
        <v>5000</v>
      </c>
      <c r="K10" s="112">
        <v>5000</v>
      </c>
      <c r="L10" s="112"/>
      <c r="M10" s="112"/>
      <c r="N10" s="113"/>
      <c r="O10" s="112">
        <f>P10+Q10+R10+S10+T10</f>
        <v>0</v>
      </c>
      <c r="P10" s="112"/>
      <c r="Q10" s="96"/>
      <c r="R10" s="98"/>
      <c r="S10" s="98"/>
      <c r="T10" s="98"/>
    </row>
    <row r="11" ht="21" customHeight="1" spans="1:20">
      <c r="A11" s="102" t="s">
        <v>315</v>
      </c>
      <c r="B11" s="103"/>
      <c r="C11" s="103"/>
      <c r="D11" s="103"/>
      <c r="E11" s="103"/>
      <c r="F11" s="103"/>
      <c r="G11" s="103"/>
      <c r="H11" s="104"/>
      <c r="I11" s="114"/>
      <c r="J11" s="115">
        <f>SUM(J9:J10)</f>
        <v>15000</v>
      </c>
      <c r="K11" s="115">
        <f>SUM(K9:K10)</f>
        <v>15000</v>
      </c>
      <c r="L11" s="115"/>
      <c r="M11" s="115"/>
      <c r="N11" s="115"/>
      <c r="O11" s="115"/>
      <c r="P11" s="115"/>
      <c r="Q11" s="115"/>
      <c r="R11" s="115"/>
      <c r="S11" s="115"/>
      <c r="T11" s="115"/>
    </row>
  </sheetData>
  <mergeCells count="19">
    <mergeCell ref="A3:T3"/>
    <mergeCell ref="A4:I4"/>
    <mergeCell ref="J5:T5"/>
    <mergeCell ref="O6:T6"/>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814814814815" defaultRowHeight="14.25" customHeight="1" outlineLevelCol="5"/>
  <cols>
    <col min="1" max="1" width="37.712962962963" style="1" customWidth="1"/>
    <col min="2" max="5" width="20" style="1" customWidth="1"/>
    <col min="6" max="16384" width="9.14814814814815" style="1"/>
  </cols>
  <sheetData>
    <row r="1" customHeight="1" spans="1:5">
      <c r="A1" s="2"/>
      <c r="B1" s="2"/>
      <c r="C1" s="2"/>
      <c r="D1" s="2"/>
      <c r="E1" s="2"/>
    </row>
    <row r="2" ht="17.25" customHeight="1" spans="4:5">
      <c r="D2" s="71"/>
      <c r="E2" s="4" t="s">
        <v>1809</v>
      </c>
    </row>
    <row r="3" ht="41.25" customHeight="1" spans="1:5">
      <c r="A3" s="72" t="str">
        <f>"2025"&amp;"年对下转移支付预算表"</f>
        <v>2025年对下转移支付预算表</v>
      </c>
      <c r="B3" s="5"/>
      <c r="C3" s="5"/>
      <c r="D3" s="5"/>
      <c r="E3" s="65"/>
    </row>
    <row r="4" ht="18" customHeight="1" spans="1:5">
      <c r="A4" s="73" t="s">
        <v>324</v>
      </c>
      <c r="B4" s="74"/>
      <c r="C4" s="74"/>
      <c r="D4" s="75"/>
      <c r="E4" s="9" t="s">
        <v>1</v>
      </c>
    </row>
    <row r="5" ht="19.5" customHeight="1" spans="1:5">
      <c r="A5" s="17" t="s">
        <v>1810</v>
      </c>
      <c r="B5" s="12" t="s">
        <v>333</v>
      </c>
      <c r="C5" s="13"/>
      <c r="D5" s="13"/>
      <c r="E5" s="76" t="s">
        <v>1811</v>
      </c>
    </row>
    <row r="6" ht="40.5" customHeight="1" spans="1:5">
      <c r="A6" s="20"/>
      <c r="B6" s="30" t="s">
        <v>55</v>
      </c>
      <c r="C6" s="11" t="s">
        <v>58</v>
      </c>
      <c r="D6" s="77" t="s">
        <v>1781</v>
      </c>
      <c r="E6" s="76"/>
    </row>
    <row r="7" ht="19.5" customHeight="1" spans="1:5">
      <c r="A7" s="21">
        <v>1</v>
      </c>
      <c r="B7" s="21">
        <v>2</v>
      </c>
      <c r="C7" s="21">
        <v>3</v>
      </c>
      <c r="D7" s="78">
        <v>4</v>
      </c>
      <c r="E7" s="79">
        <v>5</v>
      </c>
    </row>
    <row r="8" ht="19.5" customHeight="1" spans="1:5">
      <c r="A8" s="31"/>
      <c r="B8" s="25"/>
      <c r="C8" s="25"/>
      <c r="D8" s="25"/>
      <c r="E8" s="25"/>
    </row>
    <row r="9" ht="19.5" customHeight="1" spans="1:5">
      <c r="A9" s="68"/>
      <c r="B9" s="25"/>
      <c r="C9" s="25"/>
      <c r="D9" s="25"/>
      <c r="E9" s="25"/>
    </row>
    <row r="11" customHeight="1" spans="1:6">
      <c r="A11" s="70" t="s">
        <v>1812</v>
      </c>
      <c r="B11" s="70"/>
      <c r="C11" s="70"/>
      <c r="D11" s="70"/>
      <c r="E11" s="70"/>
      <c r="F11" s="70"/>
    </row>
  </sheetData>
  <mergeCells count="6">
    <mergeCell ref="A3:E3"/>
    <mergeCell ref="A4:D4"/>
    <mergeCell ref="B5:D5"/>
    <mergeCell ref="A11:F11"/>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topLeftCell="C1" workbookViewId="0">
      <pane ySplit="1" topLeftCell="A2" activePane="bottomLeft" state="frozen"/>
      <selection/>
      <selection pane="bottomLeft" activeCell="C17" sqref="C17"/>
    </sheetView>
  </sheetViews>
  <sheetFormatPr defaultColWidth="9.14814814814815" defaultRowHeight="12" customHeight="1"/>
  <cols>
    <col min="1" max="1" width="34.2777777777778" style="1" customWidth="1"/>
    <col min="2" max="2" width="29" style="1" customWidth="1"/>
    <col min="3" max="5" width="23.5740740740741" style="1" customWidth="1"/>
    <col min="6" max="6" width="11.2777777777778" style="1" customWidth="1"/>
    <col min="7" max="7" width="25.1481481481481" style="1" customWidth="1"/>
    <col min="8" max="8" width="15.5740740740741" style="1" customWidth="1"/>
    <col min="9" max="9" width="13.4259259259259" style="1" customWidth="1"/>
    <col min="10" max="10" width="18.8518518518519" style="1" customWidth="1"/>
    <col min="11" max="16384" width="9.14814814814815" style="1"/>
  </cols>
  <sheetData>
    <row r="1" customHeight="1" spans="1:10">
      <c r="A1" s="2"/>
      <c r="B1" s="2"/>
      <c r="C1" s="2"/>
      <c r="D1" s="2"/>
      <c r="E1" s="2"/>
      <c r="F1" s="2"/>
      <c r="G1" s="2"/>
      <c r="H1" s="2"/>
      <c r="I1" s="2"/>
      <c r="J1" s="2"/>
    </row>
    <row r="2" ht="16.5" customHeight="1" spans="10:10">
      <c r="J2" s="4" t="s">
        <v>1813</v>
      </c>
    </row>
    <row r="3" ht="41.25" customHeight="1" spans="1:10">
      <c r="A3" s="64" t="str">
        <f>"2025"&amp;"年对下转移支付绩效目标表"</f>
        <v>2025年对下转移支付绩效目标表</v>
      </c>
      <c r="B3" s="5"/>
      <c r="C3" s="5"/>
      <c r="D3" s="5"/>
      <c r="E3" s="5"/>
      <c r="F3" s="65"/>
      <c r="G3" s="5"/>
      <c r="H3" s="65"/>
      <c r="I3" s="65"/>
      <c r="J3" s="5"/>
    </row>
    <row r="4" ht="17.25" customHeight="1" spans="1:1">
      <c r="A4" s="6" t="s">
        <v>324</v>
      </c>
    </row>
    <row r="5" ht="44.25" customHeight="1" spans="1:10">
      <c r="A5" s="66" t="s">
        <v>1810</v>
      </c>
      <c r="B5" s="66" t="s">
        <v>570</v>
      </c>
      <c r="C5" s="66" t="s">
        <v>571</v>
      </c>
      <c r="D5" s="66" t="s">
        <v>572</v>
      </c>
      <c r="E5" s="66" t="s">
        <v>573</v>
      </c>
      <c r="F5" s="67" t="s">
        <v>574</v>
      </c>
      <c r="G5" s="66" t="s">
        <v>575</v>
      </c>
      <c r="H5" s="67" t="s">
        <v>576</v>
      </c>
      <c r="I5" s="67" t="s">
        <v>577</v>
      </c>
      <c r="J5" s="66" t="s">
        <v>578</v>
      </c>
    </row>
    <row r="6" ht="14.25" customHeight="1" spans="1:10">
      <c r="A6" s="66">
        <v>1</v>
      </c>
      <c r="B6" s="66">
        <v>2</v>
      </c>
      <c r="C6" s="66">
        <v>3</v>
      </c>
      <c r="D6" s="66">
        <v>4</v>
      </c>
      <c r="E6" s="66">
        <v>5</v>
      </c>
      <c r="F6" s="67">
        <v>6</v>
      </c>
      <c r="G6" s="66">
        <v>7</v>
      </c>
      <c r="H6" s="67">
        <v>8</v>
      </c>
      <c r="I6" s="67">
        <v>9</v>
      </c>
      <c r="J6" s="66">
        <v>10</v>
      </c>
    </row>
    <row r="7" ht="42" customHeight="1" spans="1:10">
      <c r="A7" s="31"/>
      <c r="B7" s="68"/>
      <c r="C7" s="68"/>
      <c r="D7" s="68"/>
      <c r="E7" s="52"/>
      <c r="F7" s="69"/>
      <c r="G7" s="52"/>
      <c r="H7" s="69"/>
      <c r="I7" s="69"/>
      <c r="J7" s="52"/>
    </row>
    <row r="8" ht="42" customHeight="1" spans="1:10">
      <c r="A8" s="31"/>
      <c r="B8" s="32"/>
      <c r="C8" s="32"/>
      <c r="D8" s="32"/>
      <c r="E8" s="31"/>
      <c r="F8" s="32"/>
      <c r="G8" s="31"/>
      <c r="H8" s="32"/>
      <c r="I8" s="32"/>
      <c r="J8" s="31"/>
    </row>
    <row r="10" customHeight="1" spans="1:6">
      <c r="A10" s="70" t="s">
        <v>1814</v>
      </c>
      <c r="B10" s="70"/>
      <c r="C10" s="70"/>
      <c r="D10" s="70"/>
      <c r="E10" s="70"/>
      <c r="F10" s="70"/>
    </row>
  </sheetData>
  <mergeCells count="3">
    <mergeCell ref="A3:J3"/>
    <mergeCell ref="A4:H4"/>
    <mergeCell ref="A10:F10"/>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B16" sqref="B16"/>
    </sheetView>
  </sheetViews>
  <sheetFormatPr defaultColWidth="10.4259259259259" defaultRowHeight="14.25" customHeight="1"/>
  <cols>
    <col min="1" max="3" width="33.712962962963" style="1" customWidth="1"/>
    <col min="4" max="4" width="45.5740740740741" style="1" customWidth="1"/>
    <col min="5" max="5" width="27.5740740740741" style="1" customWidth="1"/>
    <col min="6" max="6" width="21.712962962963" style="1" customWidth="1"/>
    <col min="7" max="9" width="26.2777777777778" style="1" customWidth="1"/>
    <col min="10" max="16384" width="10.4259259259259" style="1"/>
  </cols>
  <sheetData>
    <row r="1" customHeight="1" spans="1:9">
      <c r="A1" s="2"/>
      <c r="B1" s="2"/>
      <c r="C1" s="2"/>
      <c r="D1" s="2"/>
      <c r="E1" s="2"/>
      <c r="F1" s="2"/>
      <c r="G1" s="2"/>
      <c r="H1" s="2"/>
      <c r="I1" s="2"/>
    </row>
    <row r="2" customHeight="1" spans="1:9">
      <c r="A2" s="40" t="s">
        <v>1815</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324</v>
      </c>
      <c r="B4" s="47"/>
      <c r="C4" s="47"/>
      <c r="D4" s="48"/>
      <c r="F4" s="45"/>
      <c r="G4" s="44"/>
      <c r="H4" s="44"/>
      <c r="I4" s="63" t="s">
        <v>1</v>
      </c>
    </row>
    <row r="5" ht="28.5" customHeight="1" spans="1:9">
      <c r="A5" s="49" t="s">
        <v>325</v>
      </c>
      <c r="B5" s="38" t="s">
        <v>326</v>
      </c>
      <c r="C5" s="49" t="s">
        <v>1816</v>
      </c>
      <c r="D5" s="49" t="s">
        <v>1817</v>
      </c>
      <c r="E5" s="49" t="s">
        <v>1818</v>
      </c>
      <c r="F5" s="49" t="s">
        <v>1819</v>
      </c>
      <c r="G5" s="38" t="s">
        <v>1820</v>
      </c>
      <c r="H5" s="38"/>
      <c r="I5" s="49"/>
    </row>
    <row r="6" ht="21" customHeight="1" spans="1:9">
      <c r="A6" s="49"/>
      <c r="B6" s="50"/>
      <c r="C6" s="50"/>
      <c r="D6" s="51"/>
      <c r="E6" s="50"/>
      <c r="F6" s="50"/>
      <c r="G6" s="38" t="s">
        <v>1779</v>
      </c>
      <c r="H6" s="38" t="s">
        <v>1821</v>
      </c>
      <c r="I6" s="38" t="s">
        <v>1822</v>
      </c>
    </row>
    <row r="7" ht="17.25" customHeight="1" spans="1:9">
      <c r="A7" s="52" t="s">
        <v>81</v>
      </c>
      <c r="B7" s="53"/>
      <c r="C7" s="54" t="s">
        <v>82</v>
      </c>
      <c r="D7" s="52" t="s">
        <v>83</v>
      </c>
      <c r="E7" s="55" t="s">
        <v>84</v>
      </c>
      <c r="F7" s="52" t="s">
        <v>85</v>
      </c>
      <c r="G7" s="54" t="s">
        <v>86</v>
      </c>
      <c r="H7" s="56" t="s">
        <v>87</v>
      </c>
      <c r="I7" s="55" t="s">
        <v>88</v>
      </c>
    </row>
    <row r="8" ht="19.5" customHeight="1" spans="1:9">
      <c r="A8" s="31"/>
      <c r="B8" s="32"/>
      <c r="C8" s="32"/>
      <c r="D8" s="31"/>
      <c r="E8" s="32"/>
      <c r="F8" s="56"/>
      <c r="G8" s="57"/>
      <c r="H8" s="58"/>
      <c r="I8" s="58"/>
    </row>
    <row r="9" ht="19.5" customHeight="1" spans="1:9">
      <c r="A9" s="59" t="s">
        <v>55</v>
      </c>
      <c r="B9" s="60"/>
      <c r="C9" s="60"/>
      <c r="D9" s="61"/>
      <c r="E9" s="62"/>
      <c r="F9" s="62"/>
      <c r="G9" s="57"/>
      <c r="H9" s="58"/>
      <c r="I9" s="58"/>
    </row>
    <row r="11" customHeight="1" spans="1:6">
      <c r="A11" s="37" t="s">
        <v>1823</v>
      </c>
      <c r="B11" s="37"/>
      <c r="C11" s="37"/>
      <c r="D11" s="37"/>
      <c r="E11" s="37"/>
      <c r="F11" s="37"/>
    </row>
  </sheetData>
  <mergeCells count="12">
    <mergeCell ref="A2:I2"/>
    <mergeCell ref="A3:I3"/>
    <mergeCell ref="A4:C4"/>
    <mergeCell ref="G5:I5"/>
    <mergeCell ref="A9:F9"/>
    <mergeCell ref="A11:F11"/>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G19" sqref="G19"/>
    </sheetView>
  </sheetViews>
  <sheetFormatPr defaultColWidth="9.14814814814815" defaultRowHeight="14.25" customHeight="1"/>
  <cols>
    <col min="1" max="1" width="19.2777777777778" style="1" customWidth="1"/>
    <col min="2" max="2" width="33.8425925925926" style="1" customWidth="1"/>
    <col min="3" max="3" width="23.8518518518519" style="1" customWidth="1"/>
    <col min="4" max="4" width="11.1481481481481" style="1" customWidth="1"/>
    <col min="5" max="5" width="17.712962962963" style="1" customWidth="1"/>
    <col min="6" max="6" width="9.85185185185185" style="1" customWidth="1"/>
    <col min="7" max="7" width="17.712962962963" style="1" customWidth="1"/>
    <col min="8" max="11" width="23.1481481481481" style="1" customWidth="1"/>
    <col min="12" max="16384" width="9.14814814814815" style="1"/>
  </cols>
  <sheetData>
    <row r="1" customHeight="1" spans="1:11">
      <c r="A1" s="2"/>
      <c r="B1" s="2"/>
      <c r="C1" s="2"/>
      <c r="D1" s="2"/>
      <c r="E1" s="2"/>
      <c r="F1" s="2"/>
      <c r="G1" s="2"/>
      <c r="H1" s="2"/>
      <c r="I1" s="2"/>
      <c r="J1" s="2"/>
      <c r="K1" s="2"/>
    </row>
    <row r="2" customHeight="1" spans="4:11">
      <c r="D2" s="3"/>
      <c r="E2" s="3"/>
      <c r="F2" s="3"/>
      <c r="G2" s="3"/>
      <c r="K2" s="4" t="s">
        <v>1824</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324</v>
      </c>
      <c r="B4" s="7"/>
      <c r="C4" s="7"/>
      <c r="D4" s="7"/>
      <c r="E4" s="7"/>
      <c r="F4" s="7"/>
      <c r="G4" s="7"/>
      <c r="H4" s="8"/>
      <c r="I4" s="8"/>
      <c r="J4" s="8"/>
      <c r="K4" s="9" t="s">
        <v>1</v>
      </c>
    </row>
    <row r="5" ht="21.75" customHeight="1" spans="1:11">
      <c r="A5" s="10" t="s">
        <v>436</v>
      </c>
      <c r="B5" s="10" t="s">
        <v>328</v>
      </c>
      <c r="C5" s="10" t="s">
        <v>437</v>
      </c>
      <c r="D5" s="11" t="s">
        <v>329</v>
      </c>
      <c r="E5" s="11" t="s">
        <v>330</v>
      </c>
      <c r="F5" s="11" t="s">
        <v>438</v>
      </c>
      <c r="G5" s="11" t="s">
        <v>439</v>
      </c>
      <c r="H5" s="17" t="s">
        <v>55</v>
      </c>
      <c r="I5" s="12" t="s">
        <v>1825</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1"/>
      <c r="B9" s="32"/>
      <c r="C9" s="31"/>
      <c r="D9" s="31"/>
      <c r="E9" s="31"/>
      <c r="F9" s="31"/>
      <c r="G9" s="31"/>
      <c r="H9" s="33"/>
      <c r="I9" s="39"/>
      <c r="J9" s="39"/>
      <c r="K9" s="33"/>
    </row>
    <row r="10" ht="18.75" customHeight="1" spans="1:11">
      <c r="A10" s="32"/>
      <c r="B10" s="32"/>
      <c r="C10" s="32"/>
      <c r="D10" s="32"/>
      <c r="E10" s="32"/>
      <c r="F10" s="32"/>
      <c r="G10" s="32"/>
      <c r="H10" s="29"/>
      <c r="I10" s="29"/>
      <c r="J10" s="29"/>
      <c r="K10" s="33"/>
    </row>
    <row r="11" ht="18.75" customHeight="1" spans="1:11">
      <c r="A11" s="34" t="s">
        <v>315</v>
      </c>
      <c r="B11" s="35"/>
      <c r="C11" s="35"/>
      <c r="D11" s="35"/>
      <c r="E11" s="35"/>
      <c r="F11" s="35"/>
      <c r="G11" s="36"/>
      <c r="H11" s="29"/>
      <c r="I11" s="29"/>
      <c r="J11" s="29"/>
      <c r="K11" s="33"/>
    </row>
    <row r="13" customHeight="1" spans="1:11">
      <c r="A13" s="37" t="s">
        <v>1826</v>
      </c>
      <c r="B13" s="37"/>
      <c r="C13" s="37"/>
      <c r="D13" s="37"/>
      <c r="E13" s="37"/>
      <c r="F13" s="37"/>
      <c r="G13" s="37"/>
      <c r="H13" s="37"/>
      <c r="I13" s="37"/>
      <c r="J13" s="37"/>
      <c r="K13" s="37"/>
    </row>
  </sheetData>
  <mergeCells count="16">
    <mergeCell ref="A3:K3"/>
    <mergeCell ref="A4:G4"/>
    <mergeCell ref="I5:K5"/>
    <mergeCell ref="A11:G11"/>
    <mergeCell ref="A13:K13"/>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8"/>
  <sheetViews>
    <sheetView showZeros="0" workbookViewId="0">
      <pane ySplit="1" topLeftCell="A41" activePane="bottomLeft" state="frozen"/>
      <selection/>
      <selection pane="bottomLeft" activeCell="A56" sqref="A56"/>
    </sheetView>
  </sheetViews>
  <sheetFormatPr defaultColWidth="9.14814814814815" defaultRowHeight="14.25" customHeight="1" outlineLevelCol="6"/>
  <cols>
    <col min="1" max="1" width="35.2777777777778" style="1" customWidth="1"/>
    <col min="2" max="4" width="28" style="1" customWidth="1"/>
    <col min="5" max="7" width="23.8518518518519" style="1" customWidth="1"/>
    <col min="8" max="16384" width="9.14814814814815" style="1"/>
  </cols>
  <sheetData>
    <row r="1" customHeight="1" spans="1:7">
      <c r="A1" s="2"/>
      <c r="B1" s="2"/>
      <c r="C1" s="2"/>
      <c r="D1" s="2"/>
      <c r="E1" s="2"/>
      <c r="F1" s="2"/>
      <c r="G1" s="2"/>
    </row>
    <row r="2" ht="13.5" customHeight="1" spans="4:7">
      <c r="D2" s="3"/>
      <c r="G2" s="4" t="s">
        <v>1827</v>
      </c>
    </row>
    <row r="3" ht="41.25" customHeight="1" spans="1:7">
      <c r="A3" s="5" t="str">
        <f>"2025"&amp;"年部门项目中期规划预算表"</f>
        <v>2025年部门项目中期规划预算表</v>
      </c>
      <c r="B3" s="5"/>
      <c r="C3" s="5"/>
      <c r="D3" s="5"/>
      <c r="E3" s="5"/>
      <c r="F3" s="5"/>
      <c r="G3" s="5"/>
    </row>
    <row r="4" ht="13.5" customHeight="1" spans="1:7">
      <c r="A4" s="6" t="s">
        <v>324</v>
      </c>
      <c r="B4" s="7"/>
      <c r="C4" s="7"/>
      <c r="D4" s="7"/>
      <c r="E4" s="8"/>
      <c r="F4" s="8"/>
      <c r="G4" s="9" t="s">
        <v>1</v>
      </c>
    </row>
    <row r="5" ht="21.75" customHeight="1" spans="1:7">
      <c r="A5" s="10" t="s">
        <v>437</v>
      </c>
      <c r="B5" s="10" t="s">
        <v>436</v>
      </c>
      <c r="C5" s="10" t="s">
        <v>328</v>
      </c>
      <c r="D5" s="11" t="s">
        <v>1828</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5" customHeight="1" spans="1:7">
      <c r="A9" s="22" t="s">
        <v>69</v>
      </c>
      <c r="B9" s="23" t="s">
        <v>1829</v>
      </c>
      <c r="C9" s="23" t="s">
        <v>455</v>
      </c>
      <c r="D9" s="24" t="s">
        <v>1830</v>
      </c>
      <c r="E9" s="25">
        <v>10000</v>
      </c>
      <c r="F9" s="25">
        <v>10000</v>
      </c>
      <c r="G9" s="25">
        <v>10000</v>
      </c>
    </row>
    <row r="10" ht="15" customHeight="1" spans="1:7">
      <c r="A10" s="22" t="s">
        <v>69</v>
      </c>
      <c r="B10" s="23" t="s">
        <v>1829</v>
      </c>
      <c r="C10" s="23" t="s">
        <v>462</v>
      </c>
      <c r="D10" s="24" t="s">
        <v>1830</v>
      </c>
      <c r="E10" s="25">
        <v>29650</v>
      </c>
      <c r="F10" s="25">
        <v>29650</v>
      </c>
      <c r="G10" s="25">
        <v>29650</v>
      </c>
    </row>
    <row r="11" ht="15" customHeight="1" spans="1:7">
      <c r="A11" s="22" t="s">
        <v>69</v>
      </c>
      <c r="B11" s="23" t="s">
        <v>1829</v>
      </c>
      <c r="C11" s="23" t="s">
        <v>464</v>
      </c>
      <c r="D11" s="24" t="s">
        <v>1830</v>
      </c>
      <c r="E11" s="25">
        <v>187500</v>
      </c>
      <c r="F11" s="25">
        <v>187500</v>
      </c>
      <c r="G11" s="25">
        <v>187500</v>
      </c>
    </row>
    <row r="12" ht="15" customHeight="1" spans="1:7">
      <c r="A12" s="22" t="s">
        <v>69</v>
      </c>
      <c r="B12" s="23" t="s">
        <v>1829</v>
      </c>
      <c r="C12" s="23" t="s">
        <v>466</v>
      </c>
      <c r="D12" s="24" t="s">
        <v>1830</v>
      </c>
      <c r="E12" s="25">
        <v>10000</v>
      </c>
      <c r="F12" s="25">
        <v>10000</v>
      </c>
      <c r="G12" s="25">
        <v>10000</v>
      </c>
    </row>
    <row r="13" ht="15" customHeight="1" spans="1:7">
      <c r="A13" s="22" t="s">
        <v>69</v>
      </c>
      <c r="B13" s="23" t="s">
        <v>1829</v>
      </c>
      <c r="C13" s="23" t="s">
        <v>468</v>
      </c>
      <c r="D13" s="24" t="s">
        <v>1830</v>
      </c>
      <c r="E13" s="25">
        <v>50000</v>
      </c>
      <c r="F13" s="25">
        <v>50000</v>
      </c>
      <c r="G13" s="25">
        <v>50000</v>
      </c>
    </row>
    <row r="14" ht="15" customHeight="1" spans="1:7">
      <c r="A14" s="22" t="s">
        <v>69</v>
      </c>
      <c r="B14" s="23" t="s">
        <v>1829</v>
      </c>
      <c r="C14" s="23" t="s">
        <v>470</v>
      </c>
      <c r="D14" s="24" t="s">
        <v>1830</v>
      </c>
      <c r="E14" s="25">
        <v>10000</v>
      </c>
      <c r="F14" s="25">
        <v>10000</v>
      </c>
      <c r="G14" s="25">
        <v>10000</v>
      </c>
    </row>
    <row r="15" ht="15" customHeight="1" spans="1:7">
      <c r="A15" s="22" t="s">
        <v>69</v>
      </c>
      <c r="B15" s="23" t="s">
        <v>1829</v>
      </c>
      <c r="C15" s="23" t="s">
        <v>472</v>
      </c>
      <c r="D15" s="24" t="s">
        <v>1830</v>
      </c>
      <c r="E15" s="25">
        <v>95429.25</v>
      </c>
      <c r="F15" s="25">
        <v>95429.25</v>
      </c>
      <c r="G15" s="25">
        <v>95429.25</v>
      </c>
    </row>
    <row r="16" ht="15" customHeight="1" spans="1:7">
      <c r="A16" s="22" t="s">
        <v>69</v>
      </c>
      <c r="B16" s="23" t="s">
        <v>1829</v>
      </c>
      <c r="C16" s="23" t="s">
        <v>474</v>
      </c>
      <c r="D16" s="24" t="s">
        <v>1830</v>
      </c>
      <c r="E16" s="25">
        <v>2220</v>
      </c>
      <c r="F16" s="25">
        <v>2220</v>
      </c>
      <c r="G16" s="25">
        <v>2220</v>
      </c>
    </row>
    <row r="17" ht="15" customHeight="1" spans="1:7">
      <c r="A17" s="22" t="s">
        <v>69</v>
      </c>
      <c r="B17" s="23" t="s">
        <v>1829</v>
      </c>
      <c r="C17" s="23" t="s">
        <v>476</v>
      </c>
      <c r="D17" s="24" t="s">
        <v>1830</v>
      </c>
      <c r="E17" s="25">
        <v>120000</v>
      </c>
      <c r="F17" s="25">
        <v>120000</v>
      </c>
      <c r="G17" s="25">
        <v>120000</v>
      </c>
    </row>
    <row r="18" ht="15" customHeight="1" spans="1:7">
      <c r="A18" s="22" t="s">
        <v>69</v>
      </c>
      <c r="B18" s="23" t="s">
        <v>1829</v>
      </c>
      <c r="C18" s="23" t="s">
        <v>480</v>
      </c>
      <c r="D18" s="24" t="s">
        <v>1830</v>
      </c>
      <c r="E18" s="25">
        <v>560000</v>
      </c>
      <c r="F18" s="25">
        <v>560000</v>
      </c>
      <c r="G18" s="25">
        <v>560000</v>
      </c>
    </row>
    <row r="19" ht="15" customHeight="1" spans="1:7">
      <c r="A19" s="22" t="s">
        <v>69</v>
      </c>
      <c r="B19" s="23" t="s">
        <v>1829</v>
      </c>
      <c r="C19" s="23" t="s">
        <v>482</v>
      </c>
      <c r="D19" s="24" t="s">
        <v>1830</v>
      </c>
      <c r="E19" s="25">
        <v>450000</v>
      </c>
      <c r="F19" s="25">
        <v>450000</v>
      </c>
      <c r="G19" s="25">
        <v>450000</v>
      </c>
    </row>
    <row r="20" ht="15" customHeight="1" spans="1:7">
      <c r="A20" s="22" t="s">
        <v>69</v>
      </c>
      <c r="B20" s="23" t="s">
        <v>1829</v>
      </c>
      <c r="C20" s="23" t="s">
        <v>484</v>
      </c>
      <c r="D20" s="24" t="s">
        <v>1830</v>
      </c>
      <c r="E20" s="25">
        <v>10000</v>
      </c>
      <c r="F20" s="25">
        <v>10000</v>
      </c>
      <c r="G20" s="25">
        <v>10000</v>
      </c>
    </row>
    <row r="21" ht="15" customHeight="1" spans="1:7">
      <c r="A21" s="22" t="s">
        <v>69</v>
      </c>
      <c r="B21" s="23" t="s">
        <v>1829</v>
      </c>
      <c r="C21" s="23" t="s">
        <v>486</v>
      </c>
      <c r="D21" s="24" t="s">
        <v>1830</v>
      </c>
      <c r="E21" s="25">
        <v>26900</v>
      </c>
      <c r="F21" s="25">
        <v>26900</v>
      </c>
      <c r="G21" s="25">
        <v>26900</v>
      </c>
    </row>
    <row r="22" ht="15" customHeight="1" spans="1:7">
      <c r="A22" s="22" t="s">
        <v>69</v>
      </c>
      <c r="B22" s="23" t="s">
        <v>1829</v>
      </c>
      <c r="C22" s="23" t="s">
        <v>488</v>
      </c>
      <c r="D22" s="24" t="s">
        <v>1830</v>
      </c>
      <c r="E22" s="25">
        <v>80000</v>
      </c>
      <c r="F22" s="25">
        <v>80000</v>
      </c>
      <c r="G22" s="25">
        <v>80000</v>
      </c>
    </row>
    <row r="23" ht="15" customHeight="1" spans="1:7">
      <c r="A23" s="22" t="s">
        <v>69</v>
      </c>
      <c r="B23" s="23" t="s">
        <v>1829</v>
      </c>
      <c r="C23" s="23" t="s">
        <v>490</v>
      </c>
      <c r="D23" s="24" t="s">
        <v>1830</v>
      </c>
      <c r="E23" s="25">
        <v>20000</v>
      </c>
      <c r="F23" s="25">
        <v>20000</v>
      </c>
      <c r="G23" s="25">
        <v>20000</v>
      </c>
    </row>
    <row r="24" ht="15" customHeight="1" spans="1:7">
      <c r="A24" s="22" t="s">
        <v>69</v>
      </c>
      <c r="B24" s="23" t="s">
        <v>1829</v>
      </c>
      <c r="C24" s="23" t="s">
        <v>492</v>
      </c>
      <c r="D24" s="24" t="s">
        <v>1830</v>
      </c>
      <c r="E24" s="25">
        <v>20000</v>
      </c>
      <c r="F24" s="25">
        <v>20000</v>
      </c>
      <c r="G24" s="25">
        <v>20000</v>
      </c>
    </row>
    <row r="25" ht="15" customHeight="1" spans="1:7">
      <c r="A25" s="22" t="s">
        <v>69</v>
      </c>
      <c r="B25" s="23" t="s">
        <v>1829</v>
      </c>
      <c r="C25" s="23" t="s">
        <v>494</v>
      </c>
      <c r="D25" s="24" t="s">
        <v>1830</v>
      </c>
      <c r="E25" s="25">
        <v>68000</v>
      </c>
      <c r="F25" s="25">
        <v>68000</v>
      </c>
      <c r="G25" s="25">
        <v>68000</v>
      </c>
    </row>
    <row r="26" ht="15" customHeight="1" spans="1:7">
      <c r="A26" s="22" t="s">
        <v>69</v>
      </c>
      <c r="B26" s="23" t="s">
        <v>1829</v>
      </c>
      <c r="C26" s="23" t="s">
        <v>504</v>
      </c>
      <c r="D26" s="24" t="s">
        <v>1830</v>
      </c>
      <c r="E26" s="25">
        <v>282000</v>
      </c>
      <c r="F26" s="25">
        <v>282000</v>
      </c>
      <c r="G26" s="25">
        <v>282000</v>
      </c>
    </row>
    <row r="27" ht="15" customHeight="1" spans="1:7">
      <c r="A27" s="22" t="s">
        <v>69</v>
      </c>
      <c r="B27" s="23" t="s">
        <v>1829</v>
      </c>
      <c r="C27" s="23" t="s">
        <v>506</v>
      </c>
      <c r="D27" s="24" t="s">
        <v>1830</v>
      </c>
      <c r="E27" s="25">
        <v>10000</v>
      </c>
      <c r="F27" s="25">
        <v>10000</v>
      </c>
      <c r="G27" s="25">
        <v>10000</v>
      </c>
    </row>
    <row r="28" ht="15" customHeight="1" spans="1:7">
      <c r="A28" s="22" t="s">
        <v>69</v>
      </c>
      <c r="B28" s="23" t="s">
        <v>1829</v>
      </c>
      <c r="C28" s="23" t="s">
        <v>508</v>
      </c>
      <c r="D28" s="24" t="s">
        <v>1830</v>
      </c>
      <c r="E28" s="25">
        <v>104400</v>
      </c>
      <c r="F28" s="25">
        <v>104400</v>
      </c>
      <c r="G28" s="25">
        <v>104400</v>
      </c>
    </row>
    <row r="29" ht="15" customHeight="1" spans="1:7">
      <c r="A29" s="22" t="s">
        <v>69</v>
      </c>
      <c r="B29" s="23" t="s">
        <v>1829</v>
      </c>
      <c r="C29" s="23" t="s">
        <v>510</v>
      </c>
      <c r="D29" s="24" t="s">
        <v>1830</v>
      </c>
      <c r="E29" s="25">
        <v>10000</v>
      </c>
      <c r="F29" s="25">
        <v>10000</v>
      </c>
      <c r="G29" s="25">
        <v>10000</v>
      </c>
    </row>
    <row r="30" ht="15" customHeight="1" spans="1:7">
      <c r="A30" s="22" t="s">
        <v>69</v>
      </c>
      <c r="B30" s="23" t="s">
        <v>1829</v>
      </c>
      <c r="C30" s="23" t="s">
        <v>512</v>
      </c>
      <c r="D30" s="24" t="s">
        <v>1830</v>
      </c>
      <c r="E30" s="25">
        <v>34600</v>
      </c>
      <c r="F30" s="25">
        <v>34600</v>
      </c>
      <c r="G30" s="25">
        <v>34600</v>
      </c>
    </row>
    <row r="31" ht="15" customHeight="1" spans="1:7">
      <c r="A31" s="22" t="s">
        <v>69</v>
      </c>
      <c r="B31" s="23" t="s">
        <v>1829</v>
      </c>
      <c r="C31" s="23" t="s">
        <v>514</v>
      </c>
      <c r="D31" s="24" t="s">
        <v>1830</v>
      </c>
      <c r="E31" s="25">
        <v>30000</v>
      </c>
      <c r="F31" s="25">
        <v>30000</v>
      </c>
      <c r="G31" s="25">
        <v>30000</v>
      </c>
    </row>
    <row r="32" ht="15" customHeight="1" spans="1:7">
      <c r="A32" s="22" t="s">
        <v>69</v>
      </c>
      <c r="B32" s="23" t="s">
        <v>1829</v>
      </c>
      <c r="C32" s="23" t="s">
        <v>516</v>
      </c>
      <c r="D32" s="24" t="s">
        <v>1830</v>
      </c>
      <c r="E32" s="25">
        <v>100000</v>
      </c>
      <c r="F32" s="25">
        <v>100000</v>
      </c>
      <c r="G32" s="25">
        <v>100000</v>
      </c>
    </row>
    <row r="33" ht="15" customHeight="1" spans="1:7">
      <c r="A33" s="22" t="s">
        <v>69</v>
      </c>
      <c r="B33" s="23" t="s">
        <v>1829</v>
      </c>
      <c r="C33" s="23" t="s">
        <v>518</v>
      </c>
      <c r="D33" s="24" t="s">
        <v>1830</v>
      </c>
      <c r="E33" s="25">
        <v>54000</v>
      </c>
      <c r="F33" s="25">
        <v>54000</v>
      </c>
      <c r="G33" s="25">
        <v>54000</v>
      </c>
    </row>
    <row r="34" ht="15" customHeight="1" spans="1:7">
      <c r="A34" s="22" t="s">
        <v>69</v>
      </c>
      <c r="B34" s="23" t="s">
        <v>1829</v>
      </c>
      <c r="C34" s="23" t="s">
        <v>522</v>
      </c>
      <c r="D34" s="24" t="s">
        <v>1830</v>
      </c>
      <c r="E34" s="25">
        <v>30000</v>
      </c>
      <c r="F34" s="25">
        <v>30000</v>
      </c>
      <c r="G34" s="25">
        <v>30000</v>
      </c>
    </row>
    <row r="35" ht="15" customHeight="1" spans="1:7">
      <c r="A35" s="22" t="s">
        <v>69</v>
      </c>
      <c r="B35" s="23" t="s">
        <v>1829</v>
      </c>
      <c r="C35" s="23" t="s">
        <v>526</v>
      </c>
      <c r="D35" s="24" t="s">
        <v>1830</v>
      </c>
      <c r="E35" s="25">
        <v>8000</v>
      </c>
      <c r="F35" s="25">
        <v>8000</v>
      </c>
      <c r="G35" s="25">
        <v>8000</v>
      </c>
    </row>
    <row r="36" ht="15" customHeight="1" spans="1:7">
      <c r="A36" s="22" t="s">
        <v>69</v>
      </c>
      <c r="B36" s="23" t="s">
        <v>1829</v>
      </c>
      <c r="C36" s="23" t="s">
        <v>528</v>
      </c>
      <c r="D36" s="24" t="s">
        <v>1830</v>
      </c>
      <c r="E36" s="25">
        <v>30600</v>
      </c>
      <c r="F36" s="25">
        <v>30600</v>
      </c>
      <c r="G36" s="25">
        <v>30600</v>
      </c>
    </row>
    <row r="37" ht="15" customHeight="1" spans="1:7">
      <c r="A37" s="22" t="s">
        <v>69</v>
      </c>
      <c r="B37" s="23" t="s">
        <v>1829</v>
      </c>
      <c r="C37" s="23" t="s">
        <v>530</v>
      </c>
      <c r="D37" s="24" t="s">
        <v>1830</v>
      </c>
      <c r="E37" s="25">
        <v>110000</v>
      </c>
      <c r="F37" s="25">
        <v>110000</v>
      </c>
      <c r="G37" s="25">
        <v>110000</v>
      </c>
    </row>
    <row r="38" ht="15" customHeight="1" spans="1:7">
      <c r="A38" s="22" t="s">
        <v>69</v>
      </c>
      <c r="B38" s="23" t="s">
        <v>1829</v>
      </c>
      <c r="C38" s="23" t="s">
        <v>532</v>
      </c>
      <c r="D38" s="24" t="s">
        <v>1830</v>
      </c>
      <c r="E38" s="25">
        <v>50000</v>
      </c>
      <c r="F38" s="25">
        <v>50000</v>
      </c>
      <c r="G38" s="25">
        <v>50000</v>
      </c>
    </row>
    <row r="39" ht="15" customHeight="1" spans="1:7">
      <c r="A39" s="22" t="s">
        <v>69</v>
      </c>
      <c r="B39" s="23" t="s">
        <v>1829</v>
      </c>
      <c r="C39" s="23" t="s">
        <v>534</v>
      </c>
      <c r="D39" s="24" t="s">
        <v>1830</v>
      </c>
      <c r="E39" s="25">
        <v>40000</v>
      </c>
      <c r="F39" s="25">
        <v>40000</v>
      </c>
      <c r="G39" s="25">
        <v>40000</v>
      </c>
    </row>
    <row r="40" ht="15" customHeight="1" spans="1:7">
      <c r="A40" s="22" t="s">
        <v>69</v>
      </c>
      <c r="B40" s="23" t="s">
        <v>1829</v>
      </c>
      <c r="C40" s="23" t="s">
        <v>542</v>
      </c>
      <c r="D40" s="24" t="s">
        <v>1830</v>
      </c>
      <c r="E40" s="25">
        <v>10000</v>
      </c>
      <c r="F40" s="25">
        <v>10000</v>
      </c>
      <c r="G40" s="25">
        <v>10000</v>
      </c>
    </row>
    <row r="41" ht="15" customHeight="1" spans="1:7">
      <c r="A41" s="22" t="s">
        <v>69</v>
      </c>
      <c r="B41" s="23" t="s">
        <v>1829</v>
      </c>
      <c r="C41" s="23" t="s">
        <v>548</v>
      </c>
      <c r="D41" s="24" t="s">
        <v>1830</v>
      </c>
      <c r="E41" s="25">
        <v>10000</v>
      </c>
      <c r="F41" s="25">
        <v>10000</v>
      </c>
      <c r="G41" s="25">
        <v>10000</v>
      </c>
    </row>
    <row r="42" ht="15" customHeight="1" spans="1:7">
      <c r="A42" s="22" t="s">
        <v>69</v>
      </c>
      <c r="B42" s="23" t="s">
        <v>1829</v>
      </c>
      <c r="C42" s="23" t="s">
        <v>550</v>
      </c>
      <c r="D42" s="24" t="s">
        <v>1830</v>
      </c>
      <c r="E42" s="25">
        <v>70000</v>
      </c>
      <c r="F42" s="25">
        <v>70000</v>
      </c>
      <c r="G42" s="25">
        <v>70000</v>
      </c>
    </row>
    <row r="43" ht="15" customHeight="1" spans="1:7">
      <c r="A43" s="22" t="s">
        <v>69</v>
      </c>
      <c r="B43" s="23" t="s">
        <v>1829</v>
      </c>
      <c r="C43" s="23" t="s">
        <v>562</v>
      </c>
      <c r="D43" s="24" t="s">
        <v>1830</v>
      </c>
      <c r="E43" s="25">
        <v>10000</v>
      </c>
      <c r="F43" s="25">
        <v>10000</v>
      </c>
      <c r="G43" s="25">
        <v>10000</v>
      </c>
    </row>
    <row r="44" ht="15" customHeight="1" spans="1:7">
      <c r="A44" s="22" t="s">
        <v>69</v>
      </c>
      <c r="B44" s="23" t="s">
        <v>1829</v>
      </c>
      <c r="C44" s="23" t="s">
        <v>564</v>
      </c>
      <c r="D44" s="24" t="s">
        <v>1830</v>
      </c>
      <c r="E44" s="25">
        <v>68800</v>
      </c>
      <c r="F44" s="25">
        <v>68800</v>
      </c>
      <c r="G44" s="25">
        <v>68800</v>
      </c>
    </row>
    <row r="45" ht="15" customHeight="1" spans="1:7">
      <c r="A45" s="22" t="s">
        <v>69</v>
      </c>
      <c r="B45" s="23" t="s">
        <v>1829</v>
      </c>
      <c r="C45" s="23" t="s">
        <v>566</v>
      </c>
      <c r="D45" s="24" t="s">
        <v>1830</v>
      </c>
      <c r="E45" s="25">
        <v>20000</v>
      </c>
      <c r="F45" s="25"/>
      <c r="G45" s="25"/>
    </row>
    <row r="46" ht="15" customHeight="1" spans="1:7">
      <c r="A46" s="22" t="s">
        <v>69</v>
      </c>
      <c r="B46" s="23" t="s">
        <v>1831</v>
      </c>
      <c r="C46" s="23" t="s">
        <v>444</v>
      </c>
      <c r="D46" s="24" t="s">
        <v>1830</v>
      </c>
      <c r="E46" s="25">
        <v>96000</v>
      </c>
      <c r="F46" s="25">
        <v>96000</v>
      </c>
      <c r="G46" s="25">
        <v>96000</v>
      </c>
    </row>
    <row r="47" ht="15" customHeight="1" spans="1:7">
      <c r="A47" s="22" t="s">
        <v>69</v>
      </c>
      <c r="B47" s="23" t="s">
        <v>1831</v>
      </c>
      <c r="C47" s="23" t="s">
        <v>448</v>
      </c>
      <c r="D47" s="24" t="s">
        <v>1830</v>
      </c>
      <c r="E47" s="25">
        <v>50000</v>
      </c>
      <c r="F47" s="25">
        <v>50000</v>
      </c>
      <c r="G47" s="25">
        <v>50000</v>
      </c>
    </row>
    <row r="48" ht="15" customHeight="1" spans="1:7">
      <c r="A48" s="22" t="s">
        <v>69</v>
      </c>
      <c r="B48" s="23" t="s">
        <v>1831</v>
      </c>
      <c r="C48" s="23" t="s">
        <v>450</v>
      </c>
      <c r="D48" s="24" t="s">
        <v>1830</v>
      </c>
      <c r="E48" s="25">
        <v>237732</v>
      </c>
      <c r="F48" s="25">
        <v>237732</v>
      </c>
      <c r="G48" s="25">
        <v>237732</v>
      </c>
    </row>
    <row r="49" ht="15" customHeight="1" spans="1:7">
      <c r="A49" s="22" t="s">
        <v>69</v>
      </c>
      <c r="B49" s="23" t="s">
        <v>1831</v>
      </c>
      <c r="C49" s="23" t="s">
        <v>452</v>
      </c>
      <c r="D49" s="24" t="s">
        <v>1830</v>
      </c>
      <c r="E49" s="25">
        <v>96000</v>
      </c>
      <c r="F49" s="25">
        <v>96000</v>
      </c>
      <c r="G49" s="25">
        <v>96000</v>
      </c>
    </row>
    <row r="50" ht="15" customHeight="1" spans="1:7">
      <c r="A50" s="22" t="s">
        <v>69</v>
      </c>
      <c r="B50" s="23" t="s">
        <v>1831</v>
      </c>
      <c r="C50" s="23" t="s">
        <v>536</v>
      </c>
      <c r="D50" s="24" t="s">
        <v>1830</v>
      </c>
      <c r="E50" s="25">
        <v>120000</v>
      </c>
      <c r="F50" s="25">
        <v>120000</v>
      </c>
      <c r="G50" s="25">
        <v>120000</v>
      </c>
    </row>
    <row r="51" ht="15" customHeight="1" spans="1:7">
      <c r="A51" s="22" t="s">
        <v>69</v>
      </c>
      <c r="B51" s="23" t="s">
        <v>1831</v>
      </c>
      <c r="C51" s="23" t="s">
        <v>538</v>
      </c>
      <c r="D51" s="24" t="s">
        <v>1830</v>
      </c>
      <c r="E51" s="25">
        <v>300000</v>
      </c>
      <c r="F51" s="25">
        <v>300000</v>
      </c>
      <c r="G51" s="25">
        <v>300000</v>
      </c>
    </row>
    <row r="52" ht="15" customHeight="1" spans="1:7">
      <c r="A52" s="22" t="s">
        <v>69</v>
      </c>
      <c r="B52" s="23" t="s">
        <v>1831</v>
      </c>
      <c r="C52" s="23" t="s">
        <v>546</v>
      </c>
      <c r="D52" s="24" t="s">
        <v>1830</v>
      </c>
      <c r="E52" s="25">
        <v>6400</v>
      </c>
      <c r="F52" s="25">
        <v>6400</v>
      </c>
      <c r="G52" s="25">
        <v>6400</v>
      </c>
    </row>
    <row r="53" ht="15" customHeight="1" spans="1:7">
      <c r="A53" s="22" t="s">
        <v>69</v>
      </c>
      <c r="B53" s="23" t="s">
        <v>1831</v>
      </c>
      <c r="C53" s="23" t="s">
        <v>552</v>
      </c>
      <c r="D53" s="24" t="s">
        <v>1830</v>
      </c>
      <c r="E53" s="25">
        <v>30000</v>
      </c>
      <c r="F53" s="25">
        <v>30000</v>
      </c>
      <c r="G53" s="25">
        <v>30000</v>
      </c>
    </row>
    <row r="54" ht="15" customHeight="1" spans="1:7">
      <c r="A54" s="22" t="s">
        <v>69</v>
      </c>
      <c r="B54" s="23" t="s">
        <v>1832</v>
      </c>
      <c r="C54" s="23" t="s">
        <v>460</v>
      </c>
      <c r="D54" s="24" t="s">
        <v>1830</v>
      </c>
      <c r="E54" s="25">
        <v>30000</v>
      </c>
      <c r="F54" s="25">
        <v>30000</v>
      </c>
      <c r="G54" s="25">
        <v>30000</v>
      </c>
    </row>
    <row r="55" ht="15" customHeight="1" spans="1:7">
      <c r="A55" s="22" t="s">
        <v>69</v>
      </c>
      <c r="B55" s="23" t="s">
        <v>1832</v>
      </c>
      <c r="C55" s="23" t="s">
        <v>496</v>
      </c>
      <c r="D55" s="24" t="s">
        <v>1830</v>
      </c>
      <c r="E55" s="25">
        <v>50000</v>
      </c>
      <c r="F55" s="25">
        <v>50000</v>
      </c>
      <c r="G55" s="25">
        <v>50000</v>
      </c>
    </row>
    <row r="56" ht="15" customHeight="1" spans="1:7">
      <c r="A56" s="22" t="s">
        <v>69</v>
      </c>
      <c r="B56" s="23" t="s">
        <v>1832</v>
      </c>
      <c r="C56" s="23" t="s">
        <v>498</v>
      </c>
      <c r="D56" s="24" t="s">
        <v>1830</v>
      </c>
      <c r="E56" s="25">
        <v>1200000</v>
      </c>
      <c r="F56" s="25">
        <v>1200000</v>
      </c>
      <c r="G56" s="25">
        <v>1200000</v>
      </c>
    </row>
    <row r="57" ht="15" customHeight="1" spans="1:7">
      <c r="A57" s="22" t="s">
        <v>69</v>
      </c>
      <c r="B57" s="23" t="s">
        <v>1832</v>
      </c>
      <c r="C57" s="23" t="s">
        <v>500</v>
      </c>
      <c r="D57" s="24" t="s">
        <v>1830</v>
      </c>
      <c r="E57" s="25">
        <v>12602212.5</v>
      </c>
      <c r="F57" s="25">
        <v>10081770</v>
      </c>
      <c r="G57" s="25">
        <v>10081770</v>
      </c>
    </row>
    <row r="58" ht="18.75" customHeight="1" spans="1:7">
      <c r="A58" s="26" t="s">
        <v>55</v>
      </c>
      <c r="B58" s="27" t="s">
        <v>1833</v>
      </c>
      <c r="C58" s="27"/>
      <c r="D58" s="28"/>
      <c r="E58" s="29">
        <f>SUM(E9:E57)</f>
        <v>17650443.75</v>
      </c>
      <c r="F58" s="29">
        <f>SUM(F9:F57)</f>
        <v>15110001.25</v>
      </c>
      <c r="G58" s="29">
        <f>SUM(G9:G57)</f>
        <v>15110001.25</v>
      </c>
    </row>
  </sheetData>
  <mergeCells count="11">
    <mergeCell ref="A3:G3"/>
    <mergeCell ref="A4:D4"/>
    <mergeCell ref="E5:G5"/>
    <mergeCell ref="A58:D58"/>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E13" sqref="E13"/>
    </sheetView>
  </sheetViews>
  <sheetFormatPr defaultColWidth="8.57407407407407" defaultRowHeight="12.75" customHeight="1"/>
  <cols>
    <col min="1" max="1" width="15.8888888888889" style="1" customWidth="1"/>
    <col min="2" max="2" width="35" style="1" customWidth="1"/>
    <col min="3" max="19" width="22" style="1" customWidth="1"/>
    <col min="20" max="16384" width="8.57407407407407" style="1"/>
  </cols>
  <sheetData>
    <row r="1" customHeight="1" spans="1:19">
      <c r="A1" s="2"/>
      <c r="B1" s="2"/>
      <c r="C1" s="2"/>
      <c r="D1" s="2"/>
      <c r="E1" s="2"/>
      <c r="F1" s="2"/>
      <c r="G1" s="2"/>
      <c r="H1" s="2"/>
      <c r="I1" s="2"/>
      <c r="J1" s="2"/>
      <c r="K1" s="2"/>
      <c r="L1" s="2"/>
      <c r="M1" s="2"/>
      <c r="N1" s="2"/>
      <c r="O1" s="2"/>
      <c r="P1" s="2"/>
      <c r="Q1" s="2"/>
      <c r="R1" s="2"/>
      <c r="S1" s="2"/>
    </row>
    <row r="2" ht="17.25" customHeight="1" spans="1:1">
      <c r="A2" s="63" t="s">
        <v>52</v>
      </c>
    </row>
    <row r="3" ht="41.25" customHeight="1" spans="1:1">
      <c r="A3" s="43" t="str">
        <f>"2025"&amp;"年部门收入预算表"</f>
        <v>2025年部门收入预算表</v>
      </c>
    </row>
    <row r="4" ht="17.25" customHeight="1" spans="1:19">
      <c r="A4" s="123" t="str">
        <f>"单位名称："&amp;"昆明市西山区人民政府永昌街道办事处"</f>
        <v>单位名称：昆明市西山区人民政府永昌街道办事处</v>
      </c>
      <c r="B4" s="208"/>
      <c r="S4" s="48" t="s">
        <v>1</v>
      </c>
    </row>
    <row r="5" ht="21.75" customHeight="1" spans="1:19">
      <c r="A5" s="250" t="s">
        <v>53</v>
      </c>
      <c r="B5" s="251" t="s">
        <v>54</v>
      </c>
      <c r="C5" s="251" t="s">
        <v>55</v>
      </c>
      <c r="D5" s="252" t="s">
        <v>56</v>
      </c>
      <c r="E5" s="252"/>
      <c r="F5" s="252"/>
      <c r="G5" s="252"/>
      <c r="H5" s="252"/>
      <c r="I5" s="151"/>
      <c r="J5" s="252"/>
      <c r="K5" s="252"/>
      <c r="L5" s="252"/>
      <c r="M5" s="252"/>
      <c r="N5" s="262"/>
      <c r="O5" s="252" t="s">
        <v>45</v>
      </c>
      <c r="P5" s="252"/>
      <c r="Q5" s="252"/>
      <c r="R5" s="252"/>
      <c r="S5" s="262"/>
    </row>
    <row r="6" ht="27" customHeight="1" spans="1:19">
      <c r="A6" s="253"/>
      <c r="B6" s="254"/>
      <c r="C6" s="254"/>
      <c r="D6" s="254" t="s">
        <v>57</v>
      </c>
      <c r="E6" s="254" t="s">
        <v>58</v>
      </c>
      <c r="F6" s="254" t="s">
        <v>59</v>
      </c>
      <c r="G6" s="254" t="s">
        <v>60</v>
      </c>
      <c r="H6" s="254" t="s">
        <v>61</v>
      </c>
      <c r="I6" s="263" t="s">
        <v>62</v>
      </c>
      <c r="J6" s="264"/>
      <c r="K6" s="264"/>
      <c r="L6" s="264"/>
      <c r="M6" s="264"/>
      <c r="N6" s="265"/>
      <c r="O6" s="254" t="s">
        <v>57</v>
      </c>
      <c r="P6" s="254" t="s">
        <v>58</v>
      </c>
      <c r="Q6" s="254" t="s">
        <v>59</v>
      </c>
      <c r="R6" s="254" t="s">
        <v>60</v>
      </c>
      <c r="S6" s="254" t="s">
        <v>63</v>
      </c>
    </row>
    <row r="7" ht="30" customHeight="1" spans="1:19">
      <c r="A7" s="255"/>
      <c r="B7" s="256"/>
      <c r="C7" s="257"/>
      <c r="D7" s="257"/>
      <c r="E7" s="257"/>
      <c r="F7" s="257"/>
      <c r="G7" s="257"/>
      <c r="H7" s="257"/>
      <c r="I7" s="69" t="s">
        <v>57</v>
      </c>
      <c r="J7" s="265" t="s">
        <v>64</v>
      </c>
      <c r="K7" s="265" t="s">
        <v>65</v>
      </c>
      <c r="L7" s="265" t="s">
        <v>66</v>
      </c>
      <c r="M7" s="265" t="s">
        <v>67</v>
      </c>
      <c r="N7" s="265" t="s">
        <v>68</v>
      </c>
      <c r="O7" s="266"/>
      <c r="P7" s="266"/>
      <c r="Q7" s="266"/>
      <c r="R7" s="266"/>
      <c r="S7" s="257"/>
    </row>
    <row r="8" ht="15" customHeight="1" spans="1:19">
      <c r="A8" s="59">
        <v>1</v>
      </c>
      <c r="B8" s="59">
        <v>2</v>
      </c>
      <c r="C8" s="59">
        <v>3</v>
      </c>
      <c r="D8" s="59">
        <v>4</v>
      </c>
      <c r="E8" s="59">
        <v>5</v>
      </c>
      <c r="F8" s="59">
        <v>6</v>
      </c>
      <c r="G8" s="59">
        <v>7</v>
      </c>
      <c r="H8" s="59">
        <v>8</v>
      </c>
      <c r="I8" s="69">
        <v>9</v>
      </c>
      <c r="J8" s="59">
        <v>10</v>
      </c>
      <c r="K8" s="59">
        <v>11</v>
      </c>
      <c r="L8" s="59">
        <v>12</v>
      </c>
      <c r="M8" s="59">
        <v>13</v>
      </c>
      <c r="N8" s="59">
        <v>14</v>
      </c>
      <c r="O8" s="59">
        <v>15</v>
      </c>
      <c r="P8" s="59">
        <v>16</v>
      </c>
      <c r="Q8" s="59">
        <v>17</v>
      </c>
      <c r="R8" s="59">
        <v>18</v>
      </c>
      <c r="S8" s="59">
        <v>19</v>
      </c>
    </row>
    <row r="9" ht="18" customHeight="1" spans="1:19">
      <c r="A9" s="258">
        <v>556001</v>
      </c>
      <c r="B9" s="259" t="s">
        <v>69</v>
      </c>
      <c r="C9" s="260">
        <f>D9+O9</f>
        <v>48453474.19</v>
      </c>
      <c r="D9" s="227">
        <f>E9+I9</f>
        <v>48453474.19</v>
      </c>
      <c r="E9" s="211">
        <v>47403474.19</v>
      </c>
      <c r="F9" s="113"/>
      <c r="G9" s="113"/>
      <c r="H9" s="113"/>
      <c r="I9" s="113">
        <f>SUM(J9:N9)</f>
        <v>1050000</v>
      </c>
      <c r="J9" s="113"/>
      <c r="K9" s="113"/>
      <c r="L9" s="113"/>
      <c r="M9" s="113"/>
      <c r="N9" s="211">
        <v>1050000</v>
      </c>
      <c r="O9" s="113"/>
      <c r="P9" s="113"/>
      <c r="Q9" s="113"/>
      <c r="R9" s="113"/>
      <c r="S9" s="113"/>
    </row>
    <row r="10" ht="18" customHeight="1" spans="1:19">
      <c r="A10" s="261"/>
      <c r="B10" s="261"/>
      <c r="C10" s="25"/>
      <c r="D10" s="25"/>
      <c r="E10" s="25"/>
      <c r="F10" s="25"/>
      <c r="G10" s="25"/>
      <c r="H10" s="25"/>
      <c r="I10" s="25"/>
      <c r="J10" s="25"/>
      <c r="K10" s="25"/>
      <c r="L10" s="25"/>
      <c r="M10" s="25"/>
      <c r="N10" s="25"/>
      <c r="O10" s="25"/>
      <c r="P10" s="25"/>
      <c r="Q10" s="25"/>
      <c r="R10" s="25"/>
      <c r="S10" s="25"/>
    </row>
    <row r="11" ht="18" customHeight="1" spans="1:19">
      <c r="A11" s="261"/>
      <c r="B11" s="261"/>
      <c r="C11" s="25"/>
      <c r="D11" s="25"/>
      <c r="E11" s="25"/>
      <c r="F11" s="25"/>
      <c r="G11" s="25"/>
      <c r="H11" s="25"/>
      <c r="I11" s="25"/>
      <c r="J11" s="25"/>
      <c r="K11" s="25"/>
      <c r="L11" s="25"/>
      <c r="M11" s="25"/>
      <c r="N11" s="25"/>
      <c r="O11" s="25"/>
      <c r="P11" s="25"/>
      <c r="Q11" s="25"/>
      <c r="R11" s="25"/>
      <c r="S11" s="25"/>
    </row>
    <row r="12" ht="18" customHeight="1" spans="1:19">
      <c r="A12" s="261"/>
      <c r="B12" s="261"/>
      <c r="C12" s="25"/>
      <c r="D12" s="25"/>
      <c r="E12" s="25"/>
      <c r="F12" s="25"/>
      <c r="G12" s="25"/>
      <c r="H12" s="25"/>
      <c r="I12" s="25"/>
      <c r="J12" s="25"/>
      <c r="K12" s="25"/>
      <c r="L12" s="25"/>
      <c r="M12" s="25"/>
      <c r="N12" s="25"/>
      <c r="O12" s="25"/>
      <c r="P12" s="25"/>
      <c r="Q12" s="25"/>
      <c r="R12" s="25"/>
      <c r="S12" s="25"/>
    </row>
    <row r="13" ht="18" customHeight="1" spans="1:19">
      <c r="A13" s="49" t="s">
        <v>55</v>
      </c>
      <c r="B13" s="209"/>
      <c r="C13" s="25">
        <f>SUM(C9:C12)</f>
        <v>48453474.19</v>
      </c>
      <c r="D13" s="25">
        <f t="shared" ref="D13:S13" si="0">SUM(D9:D12)</f>
        <v>48453474.19</v>
      </c>
      <c r="E13" s="25">
        <f t="shared" si="0"/>
        <v>47403474.19</v>
      </c>
      <c r="F13" s="25">
        <f t="shared" si="0"/>
        <v>0</v>
      </c>
      <c r="G13" s="25">
        <f t="shared" si="0"/>
        <v>0</v>
      </c>
      <c r="H13" s="25">
        <f t="shared" si="0"/>
        <v>0</v>
      </c>
      <c r="I13" s="25">
        <f t="shared" si="0"/>
        <v>1050000</v>
      </c>
      <c r="J13" s="25">
        <f t="shared" si="0"/>
        <v>0</v>
      </c>
      <c r="K13" s="25">
        <f t="shared" si="0"/>
        <v>0</v>
      </c>
      <c r="L13" s="25">
        <f t="shared" si="0"/>
        <v>0</v>
      </c>
      <c r="M13" s="25">
        <f t="shared" si="0"/>
        <v>0</v>
      </c>
      <c r="N13" s="25">
        <f t="shared" si="0"/>
        <v>1050000</v>
      </c>
      <c r="O13" s="25">
        <f t="shared" si="0"/>
        <v>0</v>
      </c>
      <c r="P13" s="25">
        <f t="shared" si="0"/>
        <v>0</v>
      </c>
      <c r="Q13" s="25">
        <f t="shared" si="0"/>
        <v>0</v>
      </c>
      <c r="R13" s="25">
        <f t="shared" si="0"/>
        <v>0</v>
      </c>
      <c r="S13" s="25">
        <f t="shared" si="0"/>
        <v>0</v>
      </c>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03"/>
  <sheetViews>
    <sheetView showGridLines="0" showZeros="0" workbookViewId="0">
      <pane ySplit="1" topLeftCell="A96" activePane="bottomLeft" state="frozen"/>
      <selection/>
      <selection pane="bottomLeft" activeCell="C8" sqref="C8:O103"/>
    </sheetView>
  </sheetViews>
  <sheetFormatPr defaultColWidth="8.57407407407407" defaultRowHeight="12.75" customHeight="1"/>
  <cols>
    <col min="1" max="1" width="14.2777777777778" style="1" customWidth="1"/>
    <col min="2" max="2" width="37.5740740740741" style="1" customWidth="1"/>
    <col min="3" max="8" width="24.5740740740741" style="1" customWidth="1"/>
    <col min="9" max="9" width="26.712962962963" style="1" customWidth="1"/>
    <col min="10" max="11" width="24.4259259259259" style="1" customWidth="1"/>
    <col min="12" max="15" width="24.5740740740741" style="1" customWidth="1"/>
    <col min="16" max="16384" width="8.57407407407407" style="1"/>
  </cols>
  <sheetData>
    <row r="1" customHeight="1" spans="1:15">
      <c r="A1" s="2"/>
      <c r="B1" s="2"/>
      <c r="C1" s="2"/>
      <c r="D1" s="2"/>
      <c r="E1" s="2"/>
      <c r="F1" s="2"/>
      <c r="G1" s="2"/>
      <c r="H1" s="2"/>
      <c r="I1" s="2"/>
      <c r="J1" s="2"/>
      <c r="K1" s="2"/>
      <c r="L1" s="2"/>
      <c r="M1" s="2"/>
      <c r="N1" s="2"/>
      <c r="O1" s="2"/>
    </row>
    <row r="2" ht="17.25" customHeight="1" spans="1:1">
      <c r="A2" s="48" t="s">
        <v>70</v>
      </c>
    </row>
    <row r="3" ht="41.25" customHeight="1" spans="1:1">
      <c r="A3" s="43" t="str">
        <f>"2025"&amp;"年部门支出预算表"</f>
        <v>2025年部门支出预算表</v>
      </c>
    </row>
    <row r="4" ht="17.25" customHeight="1" spans="1:15">
      <c r="A4" s="123" t="str">
        <f>"单位名称："&amp;"昆明市西山区人民政府永昌街道办事处"</f>
        <v>单位名称：昆明市西山区人民政府永昌街道办事处</v>
      </c>
      <c r="B4" s="208"/>
      <c r="O4" s="48" t="s">
        <v>1</v>
      </c>
    </row>
    <row r="5" ht="27" customHeight="1" spans="1:15">
      <c r="A5" s="232" t="s">
        <v>71</v>
      </c>
      <c r="B5" s="232" t="s">
        <v>72</v>
      </c>
      <c r="C5" s="232" t="s">
        <v>55</v>
      </c>
      <c r="D5" s="233" t="s">
        <v>58</v>
      </c>
      <c r="E5" s="234"/>
      <c r="F5" s="235"/>
      <c r="G5" s="236" t="s">
        <v>59</v>
      </c>
      <c r="H5" s="236" t="s">
        <v>60</v>
      </c>
      <c r="I5" s="236" t="s">
        <v>73</v>
      </c>
      <c r="J5" s="233" t="s">
        <v>62</v>
      </c>
      <c r="K5" s="234"/>
      <c r="L5" s="234"/>
      <c r="M5" s="234"/>
      <c r="N5" s="246"/>
      <c r="O5" s="247"/>
    </row>
    <row r="6" ht="42" customHeight="1" spans="1:15">
      <c r="A6" s="237"/>
      <c r="B6" s="237"/>
      <c r="C6" s="238"/>
      <c r="D6" s="239" t="s">
        <v>57</v>
      </c>
      <c r="E6" s="239" t="s">
        <v>74</v>
      </c>
      <c r="F6" s="239" t="s">
        <v>75</v>
      </c>
      <c r="G6" s="238"/>
      <c r="H6" s="238"/>
      <c r="I6" s="237"/>
      <c r="J6" s="239" t="s">
        <v>57</v>
      </c>
      <c r="K6" s="222" t="s">
        <v>76</v>
      </c>
      <c r="L6" s="222" t="s">
        <v>77</v>
      </c>
      <c r="M6" s="222" t="s">
        <v>78</v>
      </c>
      <c r="N6" s="222" t="s">
        <v>79</v>
      </c>
      <c r="O6" s="222" t="s">
        <v>80</v>
      </c>
    </row>
    <row r="7" ht="18" customHeight="1" spans="1:15">
      <c r="A7" s="52" t="s">
        <v>81</v>
      </c>
      <c r="B7" s="52" t="s">
        <v>82</v>
      </c>
      <c r="C7" s="52" t="s">
        <v>83</v>
      </c>
      <c r="D7" s="56" t="s">
        <v>84</v>
      </c>
      <c r="E7" s="56" t="s">
        <v>85</v>
      </c>
      <c r="F7" s="56" t="s">
        <v>86</v>
      </c>
      <c r="G7" s="56" t="s">
        <v>87</v>
      </c>
      <c r="H7" s="56" t="s">
        <v>88</v>
      </c>
      <c r="I7" s="56" t="s">
        <v>89</v>
      </c>
      <c r="J7" s="56" t="s">
        <v>90</v>
      </c>
      <c r="K7" s="56" t="s">
        <v>91</v>
      </c>
      <c r="L7" s="56" t="s">
        <v>92</v>
      </c>
      <c r="M7" s="56" t="s">
        <v>93</v>
      </c>
      <c r="N7" s="52" t="s">
        <v>94</v>
      </c>
      <c r="O7" s="56" t="s">
        <v>95</v>
      </c>
    </row>
    <row r="8" ht="18" customHeight="1" spans="1:15">
      <c r="A8" s="240" t="s">
        <v>96</v>
      </c>
      <c r="B8" s="240" t="s">
        <v>97</v>
      </c>
      <c r="C8" s="241">
        <f t="shared" ref="C8:C71" si="0">D8+J8</f>
        <v>26452680.78</v>
      </c>
      <c r="D8" s="241">
        <f t="shared" ref="D8:D71" si="1">E8+F8</f>
        <v>25952680.78</v>
      </c>
      <c r="E8" s="211">
        <v>10192568.28</v>
      </c>
      <c r="F8" s="211">
        <v>15760112.5</v>
      </c>
      <c r="G8" s="242"/>
      <c r="H8" s="243"/>
      <c r="I8" s="243"/>
      <c r="J8" s="248">
        <f>SUM(K8:O8)</f>
        <v>500000</v>
      </c>
      <c r="K8" s="243"/>
      <c r="L8" s="243"/>
      <c r="M8" s="243"/>
      <c r="N8" s="243"/>
      <c r="O8" s="133">
        <v>500000</v>
      </c>
    </row>
    <row r="9" ht="18" customHeight="1" spans="1:15">
      <c r="A9" s="244" t="s">
        <v>98</v>
      </c>
      <c r="B9" s="244" t="s">
        <v>99</v>
      </c>
      <c r="C9" s="241">
        <f t="shared" si="0"/>
        <v>104400</v>
      </c>
      <c r="D9" s="241">
        <f t="shared" si="1"/>
        <v>104400</v>
      </c>
      <c r="E9" s="211"/>
      <c r="F9" s="211">
        <v>104400</v>
      </c>
      <c r="G9" s="242"/>
      <c r="H9" s="243"/>
      <c r="I9" s="243"/>
      <c r="J9" s="248"/>
      <c r="K9" s="243"/>
      <c r="L9" s="243"/>
      <c r="M9" s="243"/>
      <c r="N9" s="243"/>
      <c r="O9" s="133"/>
    </row>
    <row r="10" ht="18" customHeight="1" spans="1:15">
      <c r="A10" s="245" t="s">
        <v>100</v>
      </c>
      <c r="B10" s="245" t="s">
        <v>101</v>
      </c>
      <c r="C10" s="241">
        <f t="shared" si="0"/>
        <v>104400</v>
      </c>
      <c r="D10" s="241">
        <f t="shared" si="1"/>
        <v>104400</v>
      </c>
      <c r="E10" s="211"/>
      <c r="F10" s="211">
        <v>104400</v>
      </c>
      <c r="G10" s="242"/>
      <c r="H10" s="243"/>
      <c r="I10" s="243"/>
      <c r="J10" s="248"/>
      <c r="K10" s="243"/>
      <c r="L10" s="243"/>
      <c r="M10" s="243"/>
      <c r="N10" s="243"/>
      <c r="O10" s="133"/>
    </row>
    <row r="11" ht="18" customHeight="1" spans="1:15">
      <c r="A11" s="244" t="s">
        <v>102</v>
      </c>
      <c r="B11" s="244" t="s">
        <v>103</v>
      </c>
      <c r="C11" s="241">
        <f t="shared" si="0"/>
        <v>10000</v>
      </c>
      <c r="D11" s="241">
        <f t="shared" si="1"/>
        <v>10000</v>
      </c>
      <c r="E11" s="211"/>
      <c r="F11" s="211">
        <v>10000</v>
      </c>
      <c r="G11" s="242"/>
      <c r="H11" s="243"/>
      <c r="I11" s="243"/>
      <c r="J11" s="248"/>
      <c r="K11" s="243"/>
      <c r="L11" s="243"/>
      <c r="M11" s="243"/>
      <c r="N11" s="243"/>
      <c r="O11" s="133"/>
    </row>
    <row r="12" ht="18" customHeight="1" spans="1:15">
      <c r="A12" s="245" t="s">
        <v>104</v>
      </c>
      <c r="B12" s="245" t="s">
        <v>105</v>
      </c>
      <c r="C12" s="241">
        <f t="shared" si="0"/>
        <v>10000</v>
      </c>
      <c r="D12" s="241">
        <f t="shared" si="1"/>
        <v>10000</v>
      </c>
      <c r="E12" s="211"/>
      <c r="F12" s="211">
        <v>10000</v>
      </c>
      <c r="G12" s="242"/>
      <c r="H12" s="243"/>
      <c r="I12" s="243"/>
      <c r="J12" s="248"/>
      <c r="K12" s="243"/>
      <c r="L12" s="243"/>
      <c r="M12" s="243"/>
      <c r="N12" s="243"/>
      <c r="O12" s="133"/>
    </row>
    <row r="13" ht="18" customHeight="1" spans="1:15">
      <c r="A13" s="244" t="s">
        <v>106</v>
      </c>
      <c r="B13" s="244" t="s">
        <v>107</v>
      </c>
      <c r="C13" s="241">
        <f t="shared" si="0"/>
        <v>25151260.78</v>
      </c>
      <c r="D13" s="241">
        <f t="shared" si="1"/>
        <v>24651260.78</v>
      </c>
      <c r="E13" s="211">
        <v>9629048.28</v>
      </c>
      <c r="F13" s="211">
        <v>15022212.5</v>
      </c>
      <c r="G13" s="242"/>
      <c r="H13" s="243"/>
      <c r="I13" s="243"/>
      <c r="J13" s="248">
        <f>SUM(K13:O13)</f>
        <v>500000</v>
      </c>
      <c r="K13" s="243"/>
      <c r="L13" s="243"/>
      <c r="M13" s="243"/>
      <c r="N13" s="243"/>
      <c r="O13" s="133">
        <v>500000</v>
      </c>
    </row>
    <row r="14" ht="18" customHeight="1" spans="1:15">
      <c r="A14" s="245" t="s">
        <v>108</v>
      </c>
      <c r="B14" s="245" t="s">
        <v>109</v>
      </c>
      <c r="C14" s="241">
        <f t="shared" si="0"/>
        <v>9629048.28</v>
      </c>
      <c r="D14" s="241">
        <f t="shared" si="1"/>
        <v>9629048.28</v>
      </c>
      <c r="E14" s="211">
        <v>9629048.28</v>
      </c>
      <c r="F14" s="211"/>
      <c r="G14" s="242"/>
      <c r="H14" s="243"/>
      <c r="I14" s="243"/>
      <c r="J14" s="248"/>
      <c r="K14" s="243"/>
      <c r="L14" s="243"/>
      <c r="M14" s="243"/>
      <c r="N14" s="243"/>
      <c r="O14" s="133"/>
    </row>
    <row r="15" ht="18" customHeight="1" spans="1:15">
      <c r="A15" s="245" t="s">
        <v>110</v>
      </c>
      <c r="B15" s="245" t="s">
        <v>111</v>
      </c>
      <c r="C15" s="241">
        <f t="shared" si="0"/>
        <v>15022212.5</v>
      </c>
      <c r="D15" s="241">
        <f t="shared" si="1"/>
        <v>15022212.5</v>
      </c>
      <c r="E15" s="211"/>
      <c r="F15" s="211">
        <v>15022212.5</v>
      </c>
      <c r="G15" s="242"/>
      <c r="H15" s="243"/>
      <c r="I15" s="243"/>
      <c r="J15" s="248"/>
      <c r="K15" s="243"/>
      <c r="L15" s="243"/>
      <c r="M15" s="243"/>
      <c r="N15" s="243"/>
      <c r="O15" s="133"/>
    </row>
    <row r="16" ht="18" customHeight="1" spans="1:15">
      <c r="A16" s="245" t="s">
        <v>112</v>
      </c>
      <c r="B16" s="245" t="s">
        <v>113</v>
      </c>
      <c r="C16" s="241">
        <f t="shared" si="0"/>
        <v>500000</v>
      </c>
      <c r="D16" s="241">
        <f t="shared" si="1"/>
        <v>0</v>
      </c>
      <c r="E16" s="211"/>
      <c r="F16" s="211"/>
      <c r="G16" s="242"/>
      <c r="H16" s="243"/>
      <c r="I16" s="243"/>
      <c r="J16" s="248">
        <f>SUM(K16:O16)</f>
        <v>500000</v>
      </c>
      <c r="K16" s="243"/>
      <c r="L16" s="243"/>
      <c r="M16" s="243"/>
      <c r="N16" s="243"/>
      <c r="O16" s="133">
        <v>500000</v>
      </c>
    </row>
    <row r="17" ht="18" customHeight="1" spans="1:15">
      <c r="A17" s="244" t="s">
        <v>114</v>
      </c>
      <c r="B17" s="244" t="s">
        <v>115</v>
      </c>
      <c r="C17" s="241">
        <f t="shared" si="0"/>
        <v>559720</v>
      </c>
      <c r="D17" s="241">
        <f t="shared" si="1"/>
        <v>559720</v>
      </c>
      <c r="E17" s="211">
        <v>525120</v>
      </c>
      <c r="F17" s="211">
        <v>34600</v>
      </c>
      <c r="G17" s="242"/>
      <c r="H17" s="243"/>
      <c r="I17" s="243"/>
      <c r="J17" s="248"/>
      <c r="K17" s="243"/>
      <c r="L17" s="243"/>
      <c r="M17" s="243"/>
      <c r="N17" s="243"/>
      <c r="O17" s="133"/>
    </row>
    <row r="18" ht="18" customHeight="1" spans="1:15">
      <c r="A18" s="245" t="s">
        <v>116</v>
      </c>
      <c r="B18" s="245" t="s">
        <v>117</v>
      </c>
      <c r="C18" s="241">
        <f t="shared" si="0"/>
        <v>34600</v>
      </c>
      <c r="D18" s="241">
        <f t="shared" si="1"/>
        <v>34600</v>
      </c>
      <c r="E18" s="211"/>
      <c r="F18" s="211">
        <v>34600</v>
      </c>
      <c r="G18" s="242"/>
      <c r="H18" s="243"/>
      <c r="I18" s="243"/>
      <c r="J18" s="248"/>
      <c r="K18" s="243"/>
      <c r="L18" s="243"/>
      <c r="M18" s="243"/>
      <c r="N18" s="243"/>
      <c r="O18" s="133"/>
    </row>
    <row r="19" ht="18" customHeight="1" spans="1:15">
      <c r="A19" s="245" t="s">
        <v>118</v>
      </c>
      <c r="B19" s="245" t="s">
        <v>119</v>
      </c>
      <c r="C19" s="241">
        <f t="shared" si="0"/>
        <v>525120</v>
      </c>
      <c r="D19" s="241">
        <f t="shared" si="1"/>
        <v>525120</v>
      </c>
      <c r="E19" s="211">
        <v>525120</v>
      </c>
      <c r="F19" s="211"/>
      <c r="G19" s="242"/>
      <c r="H19" s="243"/>
      <c r="I19" s="243"/>
      <c r="J19" s="248"/>
      <c r="K19" s="243"/>
      <c r="L19" s="243"/>
      <c r="M19" s="243"/>
      <c r="N19" s="243"/>
      <c r="O19" s="133"/>
    </row>
    <row r="20" ht="18" customHeight="1" spans="1:15">
      <c r="A20" s="244" t="s">
        <v>120</v>
      </c>
      <c r="B20" s="244" t="s">
        <v>121</v>
      </c>
      <c r="C20" s="241">
        <f t="shared" si="0"/>
        <v>10000</v>
      </c>
      <c r="D20" s="241">
        <f t="shared" si="1"/>
        <v>10000</v>
      </c>
      <c r="E20" s="211"/>
      <c r="F20" s="211">
        <v>10000</v>
      </c>
      <c r="G20" s="242"/>
      <c r="H20" s="243"/>
      <c r="I20" s="243"/>
      <c r="J20" s="248"/>
      <c r="K20" s="243"/>
      <c r="L20" s="243"/>
      <c r="M20" s="243"/>
      <c r="N20" s="243"/>
      <c r="O20" s="133"/>
    </row>
    <row r="21" ht="18" customHeight="1" spans="1:15">
      <c r="A21" s="245" t="s">
        <v>122</v>
      </c>
      <c r="B21" s="245" t="s">
        <v>123</v>
      </c>
      <c r="C21" s="241">
        <f t="shared" si="0"/>
        <v>10000</v>
      </c>
      <c r="D21" s="241">
        <f t="shared" si="1"/>
        <v>10000</v>
      </c>
      <c r="E21" s="211"/>
      <c r="F21" s="211">
        <v>10000</v>
      </c>
      <c r="G21" s="242"/>
      <c r="H21" s="243"/>
      <c r="I21" s="243"/>
      <c r="J21" s="248"/>
      <c r="K21" s="243"/>
      <c r="L21" s="243"/>
      <c r="M21" s="243"/>
      <c r="N21" s="243"/>
      <c r="O21" s="133"/>
    </row>
    <row r="22" ht="18" customHeight="1" spans="1:15">
      <c r="A22" s="244" t="s">
        <v>124</v>
      </c>
      <c r="B22" s="244" t="s">
        <v>125</v>
      </c>
      <c r="C22" s="241">
        <f t="shared" si="0"/>
        <v>65300</v>
      </c>
      <c r="D22" s="241">
        <f t="shared" si="1"/>
        <v>65300</v>
      </c>
      <c r="E22" s="211">
        <v>38400</v>
      </c>
      <c r="F22" s="211">
        <v>26900</v>
      </c>
      <c r="G22" s="242"/>
      <c r="H22" s="243"/>
      <c r="I22" s="243"/>
      <c r="J22" s="248"/>
      <c r="K22" s="243"/>
      <c r="L22" s="243"/>
      <c r="M22" s="243"/>
      <c r="N22" s="243"/>
      <c r="O22" s="133"/>
    </row>
    <row r="23" ht="18" customHeight="1" spans="1:15">
      <c r="A23" s="245" t="s">
        <v>126</v>
      </c>
      <c r="B23" s="245" t="s">
        <v>127</v>
      </c>
      <c r="C23" s="241">
        <f t="shared" si="0"/>
        <v>65300</v>
      </c>
      <c r="D23" s="241">
        <f t="shared" si="1"/>
        <v>65300</v>
      </c>
      <c r="E23" s="211">
        <v>38400</v>
      </c>
      <c r="F23" s="211">
        <v>26900</v>
      </c>
      <c r="G23" s="242"/>
      <c r="H23" s="243"/>
      <c r="I23" s="243"/>
      <c r="J23" s="248"/>
      <c r="K23" s="243"/>
      <c r="L23" s="243"/>
      <c r="M23" s="243"/>
      <c r="N23" s="243"/>
      <c r="O23" s="133"/>
    </row>
    <row r="24" ht="18" customHeight="1" spans="1:15">
      <c r="A24" s="244" t="s">
        <v>128</v>
      </c>
      <c r="B24" s="244" t="s">
        <v>129</v>
      </c>
      <c r="C24" s="241">
        <f t="shared" si="0"/>
        <v>462000</v>
      </c>
      <c r="D24" s="241">
        <f t="shared" si="1"/>
        <v>462000</v>
      </c>
      <c r="E24" s="211"/>
      <c r="F24" s="211">
        <v>462000</v>
      </c>
      <c r="G24" s="242"/>
      <c r="H24" s="243"/>
      <c r="I24" s="243"/>
      <c r="J24" s="248"/>
      <c r="K24" s="243"/>
      <c r="L24" s="243"/>
      <c r="M24" s="243"/>
      <c r="N24" s="243"/>
      <c r="O24" s="133"/>
    </row>
    <row r="25" ht="18" customHeight="1" spans="1:15">
      <c r="A25" s="245" t="s">
        <v>130</v>
      </c>
      <c r="B25" s="245" t="s">
        <v>111</v>
      </c>
      <c r="C25" s="241">
        <f t="shared" si="0"/>
        <v>462000</v>
      </c>
      <c r="D25" s="241">
        <f t="shared" si="1"/>
        <v>462000</v>
      </c>
      <c r="E25" s="211"/>
      <c r="F25" s="211">
        <v>462000</v>
      </c>
      <c r="G25" s="242"/>
      <c r="H25" s="243"/>
      <c r="I25" s="243"/>
      <c r="J25" s="248"/>
      <c r="K25" s="243"/>
      <c r="L25" s="243"/>
      <c r="M25" s="243"/>
      <c r="N25" s="243"/>
      <c r="O25" s="133"/>
    </row>
    <row r="26" ht="18" customHeight="1" spans="1:15">
      <c r="A26" s="244" t="s">
        <v>131</v>
      </c>
      <c r="B26" s="244" t="s">
        <v>132</v>
      </c>
      <c r="C26" s="241">
        <f t="shared" si="0"/>
        <v>10000</v>
      </c>
      <c r="D26" s="241">
        <f t="shared" si="1"/>
        <v>10000</v>
      </c>
      <c r="E26" s="211"/>
      <c r="F26" s="211">
        <v>10000</v>
      </c>
      <c r="G26" s="242"/>
      <c r="H26" s="243"/>
      <c r="I26" s="243"/>
      <c r="J26" s="248"/>
      <c r="K26" s="243"/>
      <c r="L26" s="243"/>
      <c r="M26" s="243"/>
      <c r="N26" s="243"/>
      <c r="O26" s="133"/>
    </row>
    <row r="27" ht="18" customHeight="1" spans="1:15">
      <c r="A27" s="245" t="s">
        <v>133</v>
      </c>
      <c r="B27" s="245" t="s">
        <v>111</v>
      </c>
      <c r="C27" s="241">
        <f t="shared" si="0"/>
        <v>10000</v>
      </c>
      <c r="D27" s="241">
        <f t="shared" si="1"/>
        <v>10000</v>
      </c>
      <c r="E27" s="211"/>
      <c r="F27" s="211">
        <v>10000</v>
      </c>
      <c r="G27" s="242"/>
      <c r="H27" s="243"/>
      <c r="I27" s="243"/>
      <c r="J27" s="248"/>
      <c r="K27" s="243"/>
      <c r="L27" s="243"/>
      <c r="M27" s="243"/>
      <c r="N27" s="243"/>
      <c r="O27" s="133"/>
    </row>
    <row r="28" ht="18" customHeight="1" spans="1:15">
      <c r="A28" s="244" t="s">
        <v>134</v>
      </c>
      <c r="B28" s="244" t="s">
        <v>135</v>
      </c>
      <c r="C28" s="241">
        <f t="shared" si="0"/>
        <v>40000</v>
      </c>
      <c r="D28" s="241">
        <f t="shared" si="1"/>
        <v>40000</v>
      </c>
      <c r="E28" s="211"/>
      <c r="F28" s="211">
        <v>40000</v>
      </c>
      <c r="G28" s="242"/>
      <c r="H28" s="243"/>
      <c r="I28" s="243"/>
      <c r="J28" s="248"/>
      <c r="K28" s="243"/>
      <c r="L28" s="243"/>
      <c r="M28" s="243"/>
      <c r="N28" s="243"/>
      <c r="O28" s="133"/>
    </row>
    <row r="29" ht="18" customHeight="1" spans="1:15">
      <c r="A29" s="245" t="s">
        <v>136</v>
      </c>
      <c r="B29" s="245" t="s">
        <v>137</v>
      </c>
      <c r="C29" s="241">
        <f t="shared" si="0"/>
        <v>40000</v>
      </c>
      <c r="D29" s="241">
        <f t="shared" si="1"/>
        <v>40000</v>
      </c>
      <c r="E29" s="211"/>
      <c r="F29" s="211">
        <v>40000</v>
      </c>
      <c r="G29" s="242"/>
      <c r="H29" s="243"/>
      <c r="I29" s="243"/>
      <c r="J29" s="248"/>
      <c r="K29" s="243"/>
      <c r="L29" s="243"/>
      <c r="M29" s="243"/>
      <c r="N29" s="243"/>
      <c r="O29" s="133"/>
    </row>
    <row r="30" ht="18" customHeight="1" spans="1:15">
      <c r="A30" s="244" t="s">
        <v>138</v>
      </c>
      <c r="B30" s="244" t="s">
        <v>139</v>
      </c>
      <c r="C30" s="241">
        <f t="shared" si="0"/>
        <v>40000</v>
      </c>
      <c r="D30" s="241">
        <f t="shared" si="1"/>
        <v>40000</v>
      </c>
      <c r="E30" s="211"/>
      <c r="F30" s="211">
        <v>40000</v>
      </c>
      <c r="G30" s="242"/>
      <c r="H30" s="243"/>
      <c r="I30" s="243"/>
      <c r="J30" s="248"/>
      <c r="K30" s="243"/>
      <c r="L30" s="243"/>
      <c r="M30" s="243"/>
      <c r="N30" s="243"/>
      <c r="O30" s="133"/>
    </row>
    <row r="31" ht="18" customHeight="1" spans="1:15">
      <c r="A31" s="245" t="s">
        <v>140</v>
      </c>
      <c r="B31" s="245" t="s">
        <v>139</v>
      </c>
      <c r="C31" s="241">
        <f t="shared" si="0"/>
        <v>40000</v>
      </c>
      <c r="D31" s="241">
        <f t="shared" si="1"/>
        <v>40000</v>
      </c>
      <c r="E31" s="211"/>
      <c r="F31" s="211">
        <v>40000</v>
      </c>
      <c r="G31" s="242"/>
      <c r="H31" s="243"/>
      <c r="I31" s="243"/>
      <c r="J31" s="248"/>
      <c r="K31" s="243"/>
      <c r="L31" s="243"/>
      <c r="M31" s="243"/>
      <c r="N31" s="243"/>
      <c r="O31" s="133"/>
    </row>
    <row r="32" ht="18" customHeight="1" spans="1:15">
      <c r="A32" s="240" t="s">
        <v>141</v>
      </c>
      <c r="B32" s="240" t="s">
        <v>142</v>
      </c>
      <c r="C32" s="241">
        <f t="shared" si="0"/>
        <v>30000</v>
      </c>
      <c r="D32" s="241">
        <f t="shared" si="1"/>
        <v>30000</v>
      </c>
      <c r="E32" s="211"/>
      <c r="F32" s="211">
        <v>30000</v>
      </c>
      <c r="G32" s="242"/>
      <c r="H32" s="243"/>
      <c r="I32" s="243"/>
      <c r="J32" s="248"/>
      <c r="K32" s="243"/>
      <c r="L32" s="243"/>
      <c r="M32" s="243"/>
      <c r="N32" s="243"/>
      <c r="O32" s="133"/>
    </row>
    <row r="33" ht="18" customHeight="1" spans="1:15">
      <c r="A33" s="244" t="s">
        <v>143</v>
      </c>
      <c r="B33" s="244" t="s">
        <v>144</v>
      </c>
      <c r="C33" s="241">
        <f t="shared" si="0"/>
        <v>30000</v>
      </c>
      <c r="D33" s="241">
        <f t="shared" si="1"/>
        <v>30000</v>
      </c>
      <c r="E33" s="211"/>
      <c r="F33" s="211">
        <v>30000</v>
      </c>
      <c r="G33" s="242"/>
      <c r="H33" s="243"/>
      <c r="I33" s="243"/>
      <c r="J33" s="248"/>
      <c r="K33" s="243"/>
      <c r="L33" s="243"/>
      <c r="M33" s="243"/>
      <c r="N33" s="243"/>
      <c r="O33" s="133"/>
    </row>
    <row r="34" ht="18" customHeight="1" spans="1:15">
      <c r="A34" s="245" t="s">
        <v>145</v>
      </c>
      <c r="B34" s="245" t="s">
        <v>146</v>
      </c>
      <c r="C34" s="241">
        <f t="shared" si="0"/>
        <v>30000</v>
      </c>
      <c r="D34" s="241">
        <f t="shared" si="1"/>
        <v>30000</v>
      </c>
      <c r="E34" s="211"/>
      <c r="F34" s="211">
        <v>30000</v>
      </c>
      <c r="G34" s="242"/>
      <c r="H34" s="243"/>
      <c r="I34" s="243"/>
      <c r="J34" s="248"/>
      <c r="K34" s="243"/>
      <c r="L34" s="243"/>
      <c r="M34" s="243"/>
      <c r="N34" s="243"/>
      <c r="O34" s="133"/>
    </row>
    <row r="35" ht="18" customHeight="1" spans="1:15">
      <c r="A35" s="240" t="s">
        <v>147</v>
      </c>
      <c r="B35" s="240" t="s">
        <v>148</v>
      </c>
      <c r="C35" s="241">
        <f t="shared" si="0"/>
        <v>48400</v>
      </c>
      <c r="D35" s="241">
        <f t="shared" si="1"/>
        <v>38400</v>
      </c>
      <c r="E35" s="211">
        <v>38400</v>
      </c>
      <c r="F35" s="211"/>
      <c r="G35" s="242"/>
      <c r="H35" s="243"/>
      <c r="I35" s="243"/>
      <c r="J35" s="248">
        <f t="shared" ref="J35:J39" si="2">SUM(K35:O35)</f>
        <v>10000</v>
      </c>
      <c r="K35" s="243"/>
      <c r="L35" s="243"/>
      <c r="M35" s="243"/>
      <c r="N35" s="243"/>
      <c r="O35" s="133">
        <v>10000</v>
      </c>
    </row>
    <row r="36" ht="18" customHeight="1" spans="1:15">
      <c r="A36" s="244" t="s">
        <v>149</v>
      </c>
      <c r="B36" s="244" t="s">
        <v>150</v>
      </c>
      <c r="C36" s="241">
        <f t="shared" si="0"/>
        <v>38400</v>
      </c>
      <c r="D36" s="241">
        <f t="shared" si="1"/>
        <v>38400</v>
      </c>
      <c r="E36" s="211">
        <v>38400</v>
      </c>
      <c r="F36" s="211"/>
      <c r="G36" s="242"/>
      <c r="H36" s="243"/>
      <c r="I36" s="243"/>
      <c r="J36" s="248"/>
      <c r="K36" s="243"/>
      <c r="L36" s="243"/>
      <c r="M36" s="243"/>
      <c r="N36" s="243"/>
      <c r="O36" s="133"/>
    </row>
    <row r="37" ht="18" customHeight="1" spans="1:15">
      <c r="A37" s="245" t="s">
        <v>151</v>
      </c>
      <c r="B37" s="245" t="s">
        <v>152</v>
      </c>
      <c r="C37" s="241">
        <f t="shared" si="0"/>
        <v>38400</v>
      </c>
      <c r="D37" s="241">
        <f t="shared" si="1"/>
        <v>38400</v>
      </c>
      <c r="E37" s="211">
        <v>38400</v>
      </c>
      <c r="F37" s="211"/>
      <c r="G37" s="242"/>
      <c r="H37" s="243"/>
      <c r="I37" s="243"/>
      <c r="J37" s="248"/>
      <c r="K37" s="243"/>
      <c r="L37" s="243"/>
      <c r="M37" s="243"/>
      <c r="N37" s="243"/>
      <c r="O37" s="133"/>
    </row>
    <row r="38" ht="18" customHeight="1" spans="1:15">
      <c r="A38" s="244" t="s">
        <v>153</v>
      </c>
      <c r="B38" s="244" t="s">
        <v>154</v>
      </c>
      <c r="C38" s="241">
        <f t="shared" si="0"/>
        <v>10000</v>
      </c>
      <c r="D38" s="241">
        <f t="shared" si="1"/>
        <v>0</v>
      </c>
      <c r="E38" s="211"/>
      <c r="F38" s="211"/>
      <c r="G38" s="242"/>
      <c r="H38" s="243"/>
      <c r="I38" s="243"/>
      <c r="J38" s="248">
        <f t="shared" si="2"/>
        <v>10000</v>
      </c>
      <c r="K38" s="243"/>
      <c r="L38" s="243"/>
      <c r="M38" s="243"/>
      <c r="N38" s="243"/>
      <c r="O38" s="133">
        <v>10000</v>
      </c>
    </row>
    <row r="39" ht="18" customHeight="1" spans="1:15">
      <c r="A39" s="245" t="s">
        <v>155</v>
      </c>
      <c r="B39" s="245" t="s">
        <v>154</v>
      </c>
      <c r="C39" s="241">
        <f t="shared" si="0"/>
        <v>10000</v>
      </c>
      <c r="D39" s="241">
        <f t="shared" si="1"/>
        <v>0</v>
      </c>
      <c r="E39" s="211"/>
      <c r="F39" s="211"/>
      <c r="G39" s="242"/>
      <c r="H39" s="243"/>
      <c r="I39" s="243"/>
      <c r="J39" s="248">
        <f t="shared" si="2"/>
        <v>10000</v>
      </c>
      <c r="K39" s="243"/>
      <c r="L39" s="243"/>
      <c r="M39" s="243"/>
      <c r="N39" s="243"/>
      <c r="O39" s="133">
        <v>10000</v>
      </c>
    </row>
    <row r="40" ht="18" customHeight="1" spans="1:15">
      <c r="A40" s="240" t="s">
        <v>156</v>
      </c>
      <c r="B40" s="240" t="s">
        <v>157</v>
      </c>
      <c r="C40" s="241">
        <f t="shared" si="0"/>
        <v>70000</v>
      </c>
      <c r="D40" s="241">
        <f t="shared" si="1"/>
        <v>70000</v>
      </c>
      <c r="E40" s="211"/>
      <c r="F40" s="211">
        <v>70000</v>
      </c>
      <c r="G40" s="242"/>
      <c r="H40" s="243"/>
      <c r="I40" s="243"/>
      <c r="J40" s="248"/>
      <c r="K40" s="243"/>
      <c r="L40" s="243"/>
      <c r="M40" s="243"/>
      <c r="N40" s="243"/>
      <c r="O40" s="133"/>
    </row>
    <row r="41" ht="18" customHeight="1" spans="1:15">
      <c r="A41" s="244" t="s">
        <v>158</v>
      </c>
      <c r="B41" s="244" t="s">
        <v>159</v>
      </c>
      <c r="C41" s="241">
        <f t="shared" si="0"/>
        <v>50000</v>
      </c>
      <c r="D41" s="241">
        <f t="shared" si="1"/>
        <v>50000</v>
      </c>
      <c r="E41" s="211"/>
      <c r="F41" s="211">
        <v>50000</v>
      </c>
      <c r="G41" s="242"/>
      <c r="H41" s="243"/>
      <c r="I41" s="243"/>
      <c r="J41" s="248"/>
      <c r="K41" s="243"/>
      <c r="L41" s="243"/>
      <c r="M41" s="243"/>
      <c r="N41" s="243"/>
      <c r="O41" s="133"/>
    </row>
    <row r="42" ht="18" customHeight="1" spans="1:15">
      <c r="A42" s="245" t="s">
        <v>160</v>
      </c>
      <c r="B42" s="245" t="s">
        <v>161</v>
      </c>
      <c r="C42" s="241">
        <f t="shared" si="0"/>
        <v>50000</v>
      </c>
      <c r="D42" s="241">
        <f t="shared" si="1"/>
        <v>50000</v>
      </c>
      <c r="E42" s="211"/>
      <c r="F42" s="211">
        <v>50000</v>
      </c>
      <c r="G42" s="242"/>
      <c r="H42" s="243"/>
      <c r="I42" s="243"/>
      <c r="J42" s="248"/>
      <c r="K42" s="243"/>
      <c r="L42" s="243"/>
      <c r="M42" s="243"/>
      <c r="N42" s="243"/>
      <c r="O42" s="133"/>
    </row>
    <row r="43" ht="18" customHeight="1" spans="1:15">
      <c r="A43" s="244" t="s">
        <v>162</v>
      </c>
      <c r="B43" s="244" t="s">
        <v>163</v>
      </c>
      <c r="C43" s="241">
        <f t="shared" si="0"/>
        <v>20000</v>
      </c>
      <c r="D43" s="241">
        <f t="shared" si="1"/>
        <v>20000</v>
      </c>
      <c r="E43" s="211"/>
      <c r="F43" s="211">
        <v>20000</v>
      </c>
      <c r="G43" s="242"/>
      <c r="H43" s="243"/>
      <c r="I43" s="243"/>
      <c r="J43" s="248"/>
      <c r="K43" s="243"/>
      <c r="L43" s="243"/>
      <c r="M43" s="243"/>
      <c r="N43" s="243"/>
      <c r="O43" s="133"/>
    </row>
    <row r="44" ht="18" customHeight="1" spans="1:15">
      <c r="A44" s="245" t="s">
        <v>164</v>
      </c>
      <c r="B44" s="245" t="s">
        <v>165</v>
      </c>
      <c r="C44" s="241">
        <f t="shared" si="0"/>
        <v>20000</v>
      </c>
      <c r="D44" s="241">
        <f t="shared" si="1"/>
        <v>20000</v>
      </c>
      <c r="E44" s="211"/>
      <c r="F44" s="211">
        <v>20000</v>
      </c>
      <c r="G44" s="242"/>
      <c r="H44" s="243"/>
      <c r="I44" s="243"/>
      <c r="J44" s="248"/>
      <c r="K44" s="243"/>
      <c r="L44" s="243"/>
      <c r="M44" s="243"/>
      <c r="N44" s="243"/>
      <c r="O44" s="133"/>
    </row>
    <row r="45" ht="18" customHeight="1" spans="1:15">
      <c r="A45" s="240" t="s">
        <v>166</v>
      </c>
      <c r="B45" s="240" t="s">
        <v>167</v>
      </c>
      <c r="C45" s="241">
        <f t="shared" si="0"/>
        <v>86400</v>
      </c>
      <c r="D45" s="241">
        <f t="shared" si="1"/>
        <v>86400</v>
      </c>
      <c r="E45" s="211"/>
      <c r="F45" s="211">
        <v>86400</v>
      </c>
      <c r="G45" s="242"/>
      <c r="H45" s="243"/>
      <c r="I45" s="243"/>
      <c r="J45" s="248"/>
      <c r="K45" s="243"/>
      <c r="L45" s="243"/>
      <c r="M45" s="243"/>
      <c r="N45" s="243"/>
      <c r="O45" s="133"/>
    </row>
    <row r="46" ht="18" customHeight="1" spans="1:15">
      <c r="A46" s="244" t="s">
        <v>168</v>
      </c>
      <c r="B46" s="244" t="s">
        <v>169</v>
      </c>
      <c r="C46" s="241">
        <f t="shared" si="0"/>
        <v>86400</v>
      </c>
      <c r="D46" s="241">
        <f t="shared" si="1"/>
        <v>86400</v>
      </c>
      <c r="E46" s="211"/>
      <c r="F46" s="211">
        <v>86400</v>
      </c>
      <c r="G46" s="242"/>
      <c r="H46" s="243"/>
      <c r="I46" s="243"/>
      <c r="J46" s="248"/>
      <c r="K46" s="243"/>
      <c r="L46" s="243"/>
      <c r="M46" s="243"/>
      <c r="N46" s="243"/>
      <c r="O46" s="133"/>
    </row>
    <row r="47" ht="18" customHeight="1" spans="1:15">
      <c r="A47" s="245" t="s">
        <v>170</v>
      </c>
      <c r="B47" s="245" t="s">
        <v>171</v>
      </c>
      <c r="C47" s="241">
        <f t="shared" si="0"/>
        <v>80000</v>
      </c>
      <c r="D47" s="241">
        <f t="shared" si="1"/>
        <v>80000</v>
      </c>
      <c r="E47" s="211"/>
      <c r="F47" s="211">
        <v>80000</v>
      </c>
      <c r="G47" s="242"/>
      <c r="H47" s="243"/>
      <c r="I47" s="243"/>
      <c r="J47" s="248"/>
      <c r="K47" s="243"/>
      <c r="L47" s="243"/>
      <c r="M47" s="243"/>
      <c r="N47" s="243"/>
      <c r="O47" s="133"/>
    </row>
    <row r="48" ht="18" customHeight="1" spans="1:15">
      <c r="A48" s="245" t="s">
        <v>172</v>
      </c>
      <c r="B48" s="245" t="s">
        <v>173</v>
      </c>
      <c r="C48" s="241">
        <f t="shared" si="0"/>
        <v>6400</v>
      </c>
      <c r="D48" s="241">
        <f t="shared" si="1"/>
        <v>6400</v>
      </c>
      <c r="E48" s="211"/>
      <c r="F48" s="211">
        <v>6400</v>
      </c>
      <c r="G48" s="242"/>
      <c r="H48" s="243"/>
      <c r="I48" s="243"/>
      <c r="J48" s="248"/>
      <c r="K48" s="243"/>
      <c r="L48" s="243"/>
      <c r="M48" s="243"/>
      <c r="N48" s="243"/>
      <c r="O48" s="133"/>
    </row>
    <row r="49" ht="18" customHeight="1" spans="1:15">
      <c r="A49" s="240" t="s">
        <v>174</v>
      </c>
      <c r="B49" s="240" t="s">
        <v>175</v>
      </c>
      <c r="C49" s="241">
        <f t="shared" si="0"/>
        <v>4135776</v>
      </c>
      <c r="D49" s="241">
        <f t="shared" si="1"/>
        <v>3595776</v>
      </c>
      <c r="E49" s="211">
        <v>2353024</v>
      </c>
      <c r="F49" s="211">
        <v>1242752</v>
      </c>
      <c r="G49" s="242"/>
      <c r="H49" s="243"/>
      <c r="I49" s="243"/>
      <c r="J49" s="248">
        <f t="shared" ref="J49:J52" si="3">SUM(K49:O49)</f>
        <v>540000</v>
      </c>
      <c r="K49" s="243"/>
      <c r="L49" s="243"/>
      <c r="M49" s="243"/>
      <c r="N49" s="243"/>
      <c r="O49" s="133">
        <v>540000</v>
      </c>
    </row>
    <row r="50" ht="18" customHeight="1" spans="1:15">
      <c r="A50" s="244" t="s">
        <v>176</v>
      </c>
      <c r="B50" s="244" t="s">
        <v>177</v>
      </c>
      <c r="C50" s="241">
        <f t="shared" si="0"/>
        <v>1215332</v>
      </c>
      <c r="D50" s="241">
        <f t="shared" si="1"/>
        <v>715332</v>
      </c>
      <c r="E50" s="211">
        <v>647332</v>
      </c>
      <c r="F50" s="211">
        <v>68000</v>
      </c>
      <c r="G50" s="242"/>
      <c r="H50" s="243"/>
      <c r="I50" s="243"/>
      <c r="J50" s="248">
        <f t="shared" si="3"/>
        <v>500000</v>
      </c>
      <c r="K50" s="243"/>
      <c r="L50" s="243"/>
      <c r="M50" s="243"/>
      <c r="N50" s="243"/>
      <c r="O50" s="133">
        <v>500000</v>
      </c>
    </row>
    <row r="51" ht="18" customHeight="1" spans="1:15">
      <c r="A51" s="245" t="s">
        <v>178</v>
      </c>
      <c r="B51" s="245" t="s">
        <v>109</v>
      </c>
      <c r="C51" s="241">
        <f t="shared" si="0"/>
        <v>645132</v>
      </c>
      <c r="D51" s="241">
        <f t="shared" si="1"/>
        <v>645132</v>
      </c>
      <c r="E51" s="211">
        <v>645132</v>
      </c>
      <c r="F51" s="211"/>
      <c r="G51" s="242"/>
      <c r="H51" s="243"/>
      <c r="I51" s="243"/>
      <c r="J51" s="248"/>
      <c r="K51" s="243"/>
      <c r="L51" s="243"/>
      <c r="M51" s="243"/>
      <c r="N51" s="243"/>
      <c r="O51" s="133"/>
    </row>
    <row r="52" ht="18" customHeight="1" spans="1:15">
      <c r="A52" s="245" t="s">
        <v>179</v>
      </c>
      <c r="B52" s="245" t="s">
        <v>111</v>
      </c>
      <c r="C52" s="241">
        <f t="shared" si="0"/>
        <v>500000</v>
      </c>
      <c r="D52" s="241">
        <f t="shared" si="1"/>
        <v>0</v>
      </c>
      <c r="E52" s="211"/>
      <c r="F52" s="211"/>
      <c r="G52" s="242"/>
      <c r="H52" s="243"/>
      <c r="I52" s="243"/>
      <c r="J52" s="248">
        <f t="shared" si="3"/>
        <v>500000</v>
      </c>
      <c r="K52" s="243"/>
      <c r="L52" s="243"/>
      <c r="M52" s="243"/>
      <c r="N52" s="243"/>
      <c r="O52" s="133">
        <v>500000</v>
      </c>
    </row>
    <row r="53" ht="18" customHeight="1" spans="1:15">
      <c r="A53" s="245" t="s">
        <v>180</v>
      </c>
      <c r="B53" s="245" t="s">
        <v>181</v>
      </c>
      <c r="C53" s="241">
        <f t="shared" si="0"/>
        <v>70200</v>
      </c>
      <c r="D53" s="241">
        <f t="shared" si="1"/>
        <v>70200</v>
      </c>
      <c r="E53" s="211">
        <v>2200</v>
      </c>
      <c r="F53" s="211">
        <v>68000</v>
      </c>
      <c r="G53" s="242"/>
      <c r="H53" s="243"/>
      <c r="I53" s="243"/>
      <c r="J53" s="248"/>
      <c r="K53" s="243"/>
      <c r="L53" s="243"/>
      <c r="M53" s="243"/>
      <c r="N53" s="243"/>
      <c r="O53" s="133"/>
    </row>
    <row r="54" ht="18" customHeight="1" spans="1:15">
      <c r="A54" s="244" t="s">
        <v>182</v>
      </c>
      <c r="B54" s="244" t="s">
        <v>183</v>
      </c>
      <c r="C54" s="241">
        <f t="shared" si="0"/>
        <v>40000</v>
      </c>
      <c r="D54" s="241">
        <f t="shared" si="1"/>
        <v>0</v>
      </c>
      <c r="E54" s="211"/>
      <c r="F54" s="211"/>
      <c r="G54" s="242"/>
      <c r="H54" s="243"/>
      <c r="I54" s="243"/>
      <c r="J54" s="248">
        <f>SUM(K54:O54)</f>
        <v>40000</v>
      </c>
      <c r="K54" s="243"/>
      <c r="L54" s="243"/>
      <c r="M54" s="243"/>
      <c r="N54" s="243"/>
      <c r="O54" s="133">
        <v>40000</v>
      </c>
    </row>
    <row r="55" ht="18" customHeight="1" spans="1:15">
      <c r="A55" s="245" t="s">
        <v>184</v>
      </c>
      <c r="B55" s="245" t="s">
        <v>185</v>
      </c>
      <c r="C55" s="241">
        <f t="shared" si="0"/>
        <v>40000</v>
      </c>
      <c r="D55" s="241">
        <f t="shared" si="1"/>
        <v>0</v>
      </c>
      <c r="E55" s="211"/>
      <c r="F55" s="211"/>
      <c r="G55" s="242"/>
      <c r="H55" s="243"/>
      <c r="I55" s="243"/>
      <c r="J55" s="248">
        <f>SUM(K55:O55)</f>
        <v>40000</v>
      </c>
      <c r="K55" s="243"/>
      <c r="L55" s="243"/>
      <c r="M55" s="243"/>
      <c r="N55" s="243"/>
      <c r="O55" s="133">
        <v>40000</v>
      </c>
    </row>
    <row r="56" ht="18" customHeight="1" spans="1:15">
      <c r="A56" s="244" t="s">
        <v>186</v>
      </c>
      <c r="B56" s="244" t="s">
        <v>187</v>
      </c>
      <c r="C56" s="241">
        <f t="shared" si="0"/>
        <v>1389540</v>
      </c>
      <c r="D56" s="241">
        <f t="shared" si="1"/>
        <v>1389540</v>
      </c>
      <c r="E56" s="211">
        <v>1389540</v>
      </c>
      <c r="F56" s="211"/>
      <c r="G56" s="242"/>
      <c r="H56" s="243"/>
      <c r="I56" s="243"/>
      <c r="J56" s="248"/>
      <c r="K56" s="243"/>
      <c r="L56" s="243"/>
      <c r="M56" s="243"/>
      <c r="N56" s="243"/>
      <c r="O56" s="133"/>
    </row>
    <row r="57" ht="18" customHeight="1" spans="1:15">
      <c r="A57" s="245" t="s">
        <v>188</v>
      </c>
      <c r="B57" s="245" t="s">
        <v>189</v>
      </c>
      <c r="C57" s="241">
        <f t="shared" si="0"/>
        <v>890340</v>
      </c>
      <c r="D57" s="241">
        <f t="shared" si="1"/>
        <v>890340</v>
      </c>
      <c r="E57" s="211">
        <v>890340</v>
      </c>
      <c r="F57" s="211"/>
      <c r="G57" s="242"/>
      <c r="H57" s="243"/>
      <c r="I57" s="243"/>
      <c r="J57" s="248"/>
      <c r="K57" s="243"/>
      <c r="L57" s="243"/>
      <c r="M57" s="243"/>
      <c r="N57" s="243"/>
      <c r="O57" s="133"/>
    </row>
    <row r="58" ht="18" customHeight="1" spans="1:15">
      <c r="A58" s="245" t="s">
        <v>190</v>
      </c>
      <c r="B58" s="245" t="s">
        <v>191</v>
      </c>
      <c r="C58" s="241">
        <f t="shared" si="0"/>
        <v>499200</v>
      </c>
      <c r="D58" s="241">
        <f t="shared" si="1"/>
        <v>499200</v>
      </c>
      <c r="E58" s="211">
        <v>499200</v>
      </c>
      <c r="F58" s="211"/>
      <c r="G58" s="242"/>
      <c r="H58" s="243"/>
      <c r="I58" s="243"/>
      <c r="J58" s="248"/>
      <c r="K58" s="243"/>
      <c r="L58" s="243"/>
      <c r="M58" s="243"/>
      <c r="N58" s="243"/>
      <c r="O58" s="133"/>
    </row>
    <row r="59" ht="18" customHeight="1" spans="1:15">
      <c r="A59" s="244" t="s">
        <v>192</v>
      </c>
      <c r="B59" s="244" t="s">
        <v>193</v>
      </c>
      <c r="C59" s="241">
        <f t="shared" si="0"/>
        <v>779732</v>
      </c>
      <c r="D59" s="241">
        <f t="shared" si="1"/>
        <v>779732</v>
      </c>
      <c r="E59" s="211"/>
      <c r="F59" s="211">
        <v>779732</v>
      </c>
      <c r="G59" s="242"/>
      <c r="H59" s="243"/>
      <c r="I59" s="243"/>
      <c r="J59" s="248"/>
      <c r="K59" s="243"/>
      <c r="L59" s="243"/>
      <c r="M59" s="243"/>
      <c r="N59" s="243"/>
      <c r="O59" s="133"/>
    </row>
    <row r="60" ht="18" customHeight="1" spans="1:15">
      <c r="A60" s="245" t="s">
        <v>194</v>
      </c>
      <c r="B60" s="245" t="s">
        <v>195</v>
      </c>
      <c r="C60" s="241">
        <f t="shared" si="0"/>
        <v>300000</v>
      </c>
      <c r="D60" s="241">
        <f t="shared" si="1"/>
        <v>300000</v>
      </c>
      <c r="E60" s="211"/>
      <c r="F60" s="211">
        <v>300000</v>
      </c>
      <c r="G60" s="242"/>
      <c r="H60" s="243"/>
      <c r="I60" s="243"/>
      <c r="J60" s="248"/>
      <c r="K60" s="243"/>
      <c r="L60" s="243"/>
      <c r="M60" s="243"/>
      <c r="N60" s="243"/>
      <c r="O60" s="133"/>
    </row>
    <row r="61" ht="18" customHeight="1" spans="1:15">
      <c r="A61" s="245" t="s">
        <v>196</v>
      </c>
      <c r="B61" s="245" t="s">
        <v>197</v>
      </c>
      <c r="C61" s="241">
        <f t="shared" si="0"/>
        <v>96000</v>
      </c>
      <c r="D61" s="241">
        <f t="shared" si="1"/>
        <v>96000</v>
      </c>
      <c r="E61" s="211"/>
      <c r="F61" s="211">
        <v>96000</v>
      </c>
      <c r="G61" s="242"/>
      <c r="H61" s="243"/>
      <c r="I61" s="243"/>
      <c r="J61" s="248"/>
      <c r="K61" s="243"/>
      <c r="L61" s="243"/>
      <c r="M61" s="243"/>
      <c r="N61" s="243"/>
      <c r="O61" s="133"/>
    </row>
    <row r="62" ht="18" customHeight="1" spans="1:15">
      <c r="A62" s="245" t="s">
        <v>198</v>
      </c>
      <c r="B62" s="245" t="s">
        <v>199</v>
      </c>
      <c r="C62" s="241">
        <f t="shared" si="0"/>
        <v>383732</v>
      </c>
      <c r="D62" s="241">
        <f t="shared" si="1"/>
        <v>383732</v>
      </c>
      <c r="E62" s="211"/>
      <c r="F62" s="211">
        <v>383732</v>
      </c>
      <c r="G62" s="242"/>
      <c r="H62" s="243"/>
      <c r="I62" s="243"/>
      <c r="J62" s="248"/>
      <c r="K62" s="243"/>
      <c r="L62" s="243"/>
      <c r="M62" s="243"/>
      <c r="N62" s="243"/>
      <c r="O62" s="133"/>
    </row>
    <row r="63" ht="18" customHeight="1" spans="1:15">
      <c r="A63" s="244" t="s">
        <v>200</v>
      </c>
      <c r="B63" s="244" t="s">
        <v>201</v>
      </c>
      <c r="C63" s="241">
        <f t="shared" si="0"/>
        <v>68800</v>
      </c>
      <c r="D63" s="241">
        <f t="shared" si="1"/>
        <v>68800</v>
      </c>
      <c r="E63" s="211"/>
      <c r="F63" s="211">
        <v>68800</v>
      </c>
      <c r="G63" s="242"/>
      <c r="H63" s="243"/>
      <c r="I63" s="243"/>
      <c r="J63" s="248"/>
      <c r="K63" s="243"/>
      <c r="L63" s="243"/>
      <c r="M63" s="243"/>
      <c r="N63" s="243"/>
      <c r="O63" s="133"/>
    </row>
    <row r="64" ht="18" customHeight="1" spans="1:15">
      <c r="A64" s="245" t="s">
        <v>202</v>
      </c>
      <c r="B64" s="245" t="s">
        <v>203</v>
      </c>
      <c r="C64" s="241">
        <f t="shared" si="0"/>
        <v>68800</v>
      </c>
      <c r="D64" s="241">
        <f t="shared" si="1"/>
        <v>68800</v>
      </c>
      <c r="E64" s="211"/>
      <c r="F64" s="211">
        <v>68800</v>
      </c>
      <c r="G64" s="242"/>
      <c r="H64" s="243"/>
      <c r="I64" s="243"/>
      <c r="J64" s="248"/>
      <c r="K64" s="243"/>
      <c r="L64" s="243"/>
      <c r="M64" s="243"/>
      <c r="N64" s="243"/>
      <c r="O64" s="133"/>
    </row>
    <row r="65" ht="18" customHeight="1" spans="1:15">
      <c r="A65" s="244" t="s">
        <v>204</v>
      </c>
      <c r="B65" s="244" t="s">
        <v>205</v>
      </c>
      <c r="C65" s="241">
        <f t="shared" si="0"/>
        <v>110000</v>
      </c>
      <c r="D65" s="241">
        <f t="shared" si="1"/>
        <v>110000</v>
      </c>
      <c r="E65" s="211"/>
      <c r="F65" s="211">
        <v>110000</v>
      </c>
      <c r="G65" s="242"/>
      <c r="H65" s="243"/>
      <c r="I65" s="243"/>
      <c r="J65" s="248"/>
      <c r="K65" s="243"/>
      <c r="L65" s="243"/>
      <c r="M65" s="243"/>
      <c r="N65" s="243"/>
      <c r="O65" s="133"/>
    </row>
    <row r="66" ht="18" customHeight="1" spans="1:15">
      <c r="A66" s="245" t="s">
        <v>206</v>
      </c>
      <c r="B66" s="245" t="s">
        <v>207</v>
      </c>
      <c r="C66" s="241">
        <f t="shared" si="0"/>
        <v>110000</v>
      </c>
      <c r="D66" s="241">
        <f t="shared" si="1"/>
        <v>110000</v>
      </c>
      <c r="E66" s="211"/>
      <c r="F66" s="211">
        <v>110000</v>
      </c>
      <c r="G66" s="242"/>
      <c r="H66" s="243"/>
      <c r="I66" s="243"/>
      <c r="J66" s="248"/>
      <c r="K66" s="243"/>
      <c r="L66" s="243"/>
      <c r="M66" s="243"/>
      <c r="N66" s="243"/>
      <c r="O66" s="133"/>
    </row>
    <row r="67" ht="18" customHeight="1" spans="1:15">
      <c r="A67" s="244" t="s">
        <v>208</v>
      </c>
      <c r="B67" s="244" t="s">
        <v>209</v>
      </c>
      <c r="C67" s="241">
        <f t="shared" si="0"/>
        <v>370152</v>
      </c>
      <c r="D67" s="241">
        <f t="shared" si="1"/>
        <v>370152</v>
      </c>
      <c r="E67" s="211">
        <v>316152</v>
      </c>
      <c r="F67" s="211">
        <v>54000</v>
      </c>
      <c r="G67" s="242"/>
      <c r="H67" s="243"/>
      <c r="I67" s="243"/>
      <c r="J67" s="248"/>
      <c r="K67" s="243"/>
      <c r="L67" s="243"/>
      <c r="M67" s="243"/>
      <c r="N67" s="243"/>
      <c r="O67" s="133"/>
    </row>
    <row r="68" ht="18" customHeight="1" spans="1:15">
      <c r="A68" s="245" t="s">
        <v>210</v>
      </c>
      <c r="B68" s="245" t="s">
        <v>211</v>
      </c>
      <c r="C68" s="241">
        <f t="shared" si="0"/>
        <v>370152</v>
      </c>
      <c r="D68" s="241">
        <f t="shared" si="1"/>
        <v>370152</v>
      </c>
      <c r="E68" s="211">
        <v>316152</v>
      </c>
      <c r="F68" s="211">
        <v>54000</v>
      </c>
      <c r="G68" s="242"/>
      <c r="H68" s="243"/>
      <c r="I68" s="243"/>
      <c r="J68" s="248"/>
      <c r="K68" s="243"/>
      <c r="L68" s="243"/>
      <c r="M68" s="243"/>
      <c r="N68" s="243"/>
      <c r="O68" s="133"/>
    </row>
    <row r="69" ht="18" customHeight="1" spans="1:15">
      <c r="A69" s="244" t="s">
        <v>212</v>
      </c>
      <c r="B69" s="244" t="s">
        <v>213</v>
      </c>
      <c r="C69" s="241">
        <f t="shared" si="0"/>
        <v>30000</v>
      </c>
      <c r="D69" s="241">
        <f t="shared" si="1"/>
        <v>30000</v>
      </c>
      <c r="E69" s="211"/>
      <c r="F69" s="211">
        <v>30000</v>
      </c>
      <c r="G69" s="242"/>
      <c r="H69" s="243"/>
      <c r="I69" s="243"/>
      <c r="J69" s="248"/>
      <c r="K69" s="243"/>
      <c r="L69" s="243"/>
      <c r="M69" s="243"/>
      <c r="N69" s="243"/>
      <c r="O69" s="133"/>
    </row>
    <row r="70" ht="18" customHeight="1" spans="1:15">
      <c r="A70" s="245" t="s">
        <v>214</v>
      </c>
      <c r="B70" s="245" t="s">
        <v>215</v>
      </c>
      <c r="C70" s="241">
        <f t="shared" si="0"/>
        <v>30000</v>
      </c>
      <c r="D70" s="241">
        <f t="shared" si="1"/>
        <v>30000</v>
      </c>
      <c r="E70" s="211"/>
      <c r="F70" s="211">
        <v>30000</v>
      </c>
      <c r="G70" s="242"/>
      <c r="H70" s="243"/>
      <c r="I70" s="243"/>
      <c r="J70" s="248"/>
      <c r="K70" s="243"/>
      <c r="L70" s="243"/>
      <c r="M70" s="243"/>
      <c r="N70" s="243"/>
      <c r="O70" s="133"/>
    </row>
    <row r="71" ht="18" customHeight="1" spans="1:15">
      <c r="A71" s="244" t="s">
        <v>216</v>
      </c>
      <c r="B71" s="244" t="s">
        <v>217</v>
      </c>
      <c r="C71" s="241">
        <f t="shared" si="0"/>
        <v>2220</v>
      </c>
      <c r="D71" s="241">
        <f t="shared" si="1"/>
        <v>2220</v>
      </c>
      <c r="E71" s="211"/>
      <c r="F71" s="211">
        <v>2220</v>
      </c>
      <c r="G71" s="242"/>
      <c r="H71" s="243"/>
      <c r="I71" s="243"/>
      <c r="J71" s="248"/>
      <c r="K71" s="243"/>
      <c r="L71" s="243"/>
      <c r="M71" s="243"/>
      <c r="N71" s="243"/>
      <c r="O71" s="133"/>
    </row>
    <row r="72" ht="18" customHeight="1" spans="1:15">
      <c r="A72" s="245" t="s">
        <v>218</v>
      </c>
      <c r="B72" s="245" t="s">
        <v>219</v>
      </c>
      <c r="C72" s="241">
        <f t="shared" ref="C72:C102" si="4">D72+J72</f>
        <v>2220</v>
      </c>
      <c r="D72" s="241">
        <f t="shared" ref="D72:D102" si="5">E72+F72</f>
        <v>2220</v>
      </c>
      <c r="E72" s="211"/>
      <c r="F72" s="211">
        <v>2220</v>
      </c>
      <c r="G72" s="242"/>
      <c r="H72" s="243"/>
      <c r="I72" s="243"/>
      <c r="J72" s="248"/>
      <c r="K72" s="243"/>
      <c r="L72" s="243"/>
      <c r="M72" s="243"/>
      <c r="N72" s="243"/>
      <c r="O72" s="133"/>
    </row>
    <row r="73" ht="18" customHeight="1" spans="1:15">
      <c r="A73" s="244" t="s">
        <v>220</v>
      </c>
      <c r="B73" s="244" t="s">
        <v>221</v>
      </c>
      <c r="C73" s="241">
        <f t="shared" si="4"/>
        <v>130000</v>
      </c>
      <c r="D73" s="241">
        <f t="shared" si="5"/>
        <v>130000</v>
      </c>
      <c r="E73" s="211"/>
      <c r="F73" s="211">
        <v>130000</v>
      </c>
      <c r="G73" s="242"/>
      <c r="H73" s="243"/>
      <c r="I73" s="243"/>
      <c r="J73" s="248"/>
      <c r="K73" s="243"/>
      <c r="L73" s="243"/>
      <c r="M73" s="243"/>
      <c r="N73" s="243"/>
      <c r="O73" s="133"/>
    </row>
    <row r="74" ht="18" customHeight="1" spans="1:15">
      <c r="A74" s="245" t="s">
        <v>222</v>
      </c>
      <c r="B74" s="245" t="s">
        <v>223</v>
      </c>
      <c r="C74" s="241">
        <f t="shared" si="4"/>
        <v>10000</v>
      </c>
      <c r="D74" s="241">
        <f t="shared" si="5"/>
        <v>10000</v>
      </c>
      <c r="E74" s="211"/>
      <c r="F74" s="211">
        <v>10000</v>
      </c>
      <c r="G74" s="242"/>
      <c r="H74" s="243"/>
      <c r="I74" s="243"/>
      <c r="J74" s="248"/>
      <c r="K74" s="243"/>
      <c r="L74" s="243"/>
      <c r="M74" s="243"/>
      <c r="N74" s="243"/>
      <c r="O74" s="133"/>
    </row>
    <row r="75" ht="18" customHeight="1" spans="1:15">
      <c r="A75" s="245" t="s">
        <v>224</v>
      </c>
      <c r="B75" s="245" t="s">
        <v>225</v>
      </c>
      <c r="C75" s="241">
        <f t="shared" si="4"/>
        <v>120000</v>
      </c>
      <c r="D75" s="241">
        <f t="shared" si="5"/>
        <v>120000</v>
      </c>
      <c r="E75" s="211"/>
      <c r="F75" s="211">
        <v>120000</v>
      </c>
      <c r="G75" s="242"/>
      <c r="H75" s="243"/>
      <c r="I75" s="243"/>
      <c r="J75" s="248"/>
      <c r="K75" s="243"/>
      <c r="L75" s="243"/>
      <c r="M75" s="243"/>
      <c r="N75" s="243"/>
      <c r="O75" s="133"/>
    </row>
    <row r="76" ht="18" customHeight="1" spans="1:15">
      <c r="A76" s="240" t="s">
        <v>226</v>
      </c>
      <c r="B76" s="240" t="s">
        <v>227</v>
      </c>
      <c r="C76" s="241">
        <f t="shared" si="4"/>
        <v>1113547.44</v>
      </c>
      <c r="D76" s="241">
        <f t="shared" si="5"/>
        <v>1113547.44</v>
      </c>
      <c r="E76" s="211">
        <v>1044947.44</v>
      </c>
      <c r="F76" s="211">
        <v>68600</v>
      </c>
      <c r="G76" s="242"/>
      <c r="H76" s="243"/>
      <c r="I76" s="243"/>
      <c r="J76" s="248"/>
      <c r="K76" s="243"/>
      <c r="L76" s="243"/>
      <c r="M76" s="243"/>
      <c r="N76" s="243"/>
      <c r="O76" s="133"/>
    </row>
    <row r="77" ht="18" customHeight="1" spans="1:15">
      <c r="A77" s="244" t="s">
        <v>228</v>
      </c>
      <c r="B77" s="244" t="s">
        <v>229</v>
      </c>
      <c r="C77" s="241">
        <f t="shared" si="4"/>
        <v>30600</v>
      </c>
      <c r="D77" s="241">
        <f t="shared" si="5"/>
        <v>30600</v>
      </c>
      <c r="E77" s="211"/>
      <c r="F77" s="211">
        <v>30600</v>
      </c>
      <c r="G77" s="242"/>
      <c r="H77" s="243"/>
      <c r="I77" s="243"/>
      <c r="J77" s="248"/>
      <c r="K77" s="243"/>
      <c r="L77" s="243"/>
      <c r="M77" s="243"/>
      <c r="N77" s="243"/>
      <c r="O77" s="133"/>
    </row>
    <row r="78" ht="18" customHeight="1" spans="1:15">
      <c r="A78" s="245" t="s">
        <v>230</v>
      </c>
      <c r="B78" s="245" t="s">
        <v>231</v>
      </c>
      <c r="C78" s="241">
        <f t="shared" si="4"/>
        <v>30600</v>
      </c>
      <c r="D78" s="241">
        <f t="shared" si="5"/>
        <v>30600</v>
      </c>
      <c r="E78" s="211"/>
      <c r="F78" s="211">
        <v>30600</v>
      </c>
      <c r="G78" s="242"/>
      <c r="H78" s="243"/>
      <c r="I78" s="243"/>
      <c r="J78" s="248"/>
      <c r="K78" s="243"/>
      <c r="L78" s="243"/>
      <c r="M78" s="243"/>
      <c r="N78" s="243"/>
      <c r="O78" s="133"/>
    </row>
    <row r="79" ht="18" customHeight="1" spans="1:15">
      <c r="A79" s="244" t="s">
        <v>232</v>
      </c>
      <c r="B79" s="244" t="s">
        <v>233</v>
      </c>
      <c r="C79" s="241">
        <f t="shared" si="4"/>
        <v>341840</v>
      </c>
      <c r="D79" s="241">
        <f t="shared" si="5"/>
        <v>341840</v>
      </c>
      <c r="E79" s="211">
        <v>303840</v>
      </c>
      <c r="F79" s="211">
        <v>38000</v>
      </c>
      <c r="G79" s="242"/>
      <c r="H79" s="243"/>
      <c r="I79" s="243"/>
      <c r="J79" s="248"/>
      <c r="K79" s="243"/>
      <c r="L79" s="243"/>
      <c r="M79" s="243"/>
      <c r="N79" s="243"/>
      <c r="O79" s="133"/>
    </row>
    <row r="80" ht="18" customHeight="1" spans="1:15">
      <c r="A80" s="245" t="s">
        <v>234</v>
      </c>
      <c r="B80" s="245" t="s">
        <v>235</v>
      </c>
      <c r="C80" s="241">
        <f t="shared" si="4"/>
        <v>303840</v>
      </c>
      <c r="D80" s="241">
        <f t="shared" si="5"/>
        <v>303840</v>
      </c>
      <c r="E80" s="211">
        <v>303840</v>
      </c>
      <c r="F80" s="211"/>
      <c r="G80" s="242"/>
      <c r="H80" s="243"/>
      <c r="I80" s="243"/>
      <c r="J80" s="248"/>
      <c r="K80" s="243"/>
      <c r="L80" s="243"/>
      <c r="M80" s="243"/>
      <c r="N80" s="243"/>
      <c r="O80" s="133"/>
    </row>
    <row r="81" ht="18" customHeight="1" spans="1:15">
      <c r="A81" s="245" t="s">
        <v>236</v>
      </c>
      <c r="B81" s="245" t="s">
        <v>237</v>
      </c>
      <c r="C81" s="241">
        <f t="shared" si="4"/>
        <v>38000</v>
      </c>
      <c r="D81" s="241">
        <f t="shared" si="5"/>
        <v>38000</v>
      </c>
      <c r="E81" s="211"/>
      <c r="F81" s="211">
        <v>38000</v>
      </c>
      <c r="G81" s="242"/>
      <c r="H81" s="243"/>
      <c r="I81" s="243"/>
      <c r="J81" s="248"/>
      <c r="K81" s="243"/>
      <c r="L81" s="243"/>
      <c r="M81" s="243"/>
      <c r="N81" s="243"/>
      <c r="O81" s="133"/>
    </row>
    <row r="82" ht="18" customHeight="1" spans="1:15">
      <c r="A82" s="244" t="s">
        <v>238</v>
      </c>
      <c r="B82" s="244" t="s">
        <v>239</v>
      </c>
      <c r="C82" s="241">
        <f t="shared" si="4"/>
        <v>741107.44</v>
      </c>
      <c r="D82" s="241">
        <f t="shared" si="5"/>
        <v>741107.44</v>
      </c>
      <c r="E82" s="211">
        <v>741107.44</v>
      </c>
      <c r="F82" s="211"/>
      <c r="G82" s="242"/>
      <c r="H82" s="243"/>
      <c r="I82" s="243"/>
      <c r="J82" s="248"/>
      <c r="K82" s="243"/>
      <c r="L82" s="243"/>
      <c r="M82" s="243"/>
      <c r="N82" s="243"/>
      <c r="O82" s="133"/>
    </row>
    <row r="83" ht="18" customHeight="1" spans="1:15">
      <c r="A83" s="245" t="s">
        <v>240</v>
      </c>
      <c r="B83" s="245" t="s">
        <v>241</v>
      </c>
      <c r="C83" s="241">
        <f t="shared" si="4"/>
        <v>191554</v>
      </c>
      <c r="D83" s="241">
        <f t="shared" si="5"/>
        <v>191554</v>
      </c>
      <c r="E83" s="211">
        <v>191554</v>
      </c>
      <c r="F83" s="211"/>
      <c r="G83" s="242"/>
      <c r="H83" s="243"/>
      <c r="I83" s="243"/>
      <c r="J83" s="248"/>
      <c r="K83" s="243"/>
      <c r="L83" s="243"/>
      <c r="M83" s="243"/>
      <c r="N83" s="243"/>
      <c r="O83" s="133"/>
    </row>
    <row r="84" ht="18" customHeight="1" spans="1:15">
      <c r="A84" s="245" t="s">
        <v>242</v>
      </c>
      <c r="B84" s="245" t="s">
        <v>243</v>
      </c>
      <c r="C84" s="241">
        <f t="shared" si="4"/>
        <v>191554</v>
      </c>
      <c r="D84" s="241">
        <f t="shared" si="5"/>
        <v>191554</v>
      </c>
      <c r="E84" s="211">
        <v>191554</v>
      </c>
      <c r="F84" s="211"/>
      <c r="G84" s="242"/>
      <c r="H84" s="243"/>
      <c r="I84" s="243"/>
      <c r="J84" s="248"/>
      <c r="K84" s="243"/>
      <c r="L84" s="243"/>
      <c r="M84" s="243"/>
      <c r="N84" s="243"/>
      <c r="O84" s="133"/>
    </row>
    <row r="85" ht="18" customHeight="1" spans="1:15">
      <c r="A85" s="245" t="s">
        <v>244</v>
      </c>
      <c r="B85" s="245" t="s">
        <v>245</v>
      </c>
      <c r="C85" s="241">
        <f t="shared" si="4"/>
        <v>317888</v>
      </c>
      <c r="D85" s="241">
        <f t="shared" si="5"/>
        <v>317888</v>
      </c>
      <c r="E85" s="211">
        <v>317888</v>
      </c>
      <c r="F85" s="211"/>
      <c r="G85" s="242"/>
      <c r="H85" s="243"/>
      <c r="I85" s="243"/>
      <c r="J85" s="248"/>
      <c r="K85" s="243"/>
      <c r="L85" s="243"/>
      <c r="M85" s="243"/>
      <c r="N85" s="243"/>
      <c r="O85" s="133"/>
    </row>
    <row r="86" ht="18" customHeight="1" spans="1:15">
      <c r="A86" s="245" t="s">
        <v>246</v>
      </c>
      <c r="B86" s="245" t="s">
        <v>247</v>
      </c>
      <c r="C86" s="241">
        <f t="shared" si="4"/>
        <v>40111.44</v>
      </c>
      <c r="D86" s="241">
        <f t="shared" si="5"/>
        <v>40111.44</v>
      </c>
      <c r="E86" s="211">
        <v>40111.44</v>
      </c>
      <c r="F86" s="211"/>
      <c r="G86" s="242"/>
      <c r="H86" s="243"/>
      <c r="I86" s="243"/>
      <c r="J86" s="248"/>
      <c r="K86" s="243"/>
      <c r="L86" s="243"/>
      <c r="M86" s="243"/>
      <c r="N86" s="243"/>
      <c r="O86" s="133"/>
    </row>
    <row r="87" ht="18" customHeight="1" spans="1:15">
      <c r="A87" s="240" t="s">
        <v>248</v>
      </c>
      <c r="B87" s="240" t="s">
        <v>249</v>
      </c>
      <c r="C87" s="241">
        <f t="shared" si="4"/>
        <v>14576671.57</v>
      </c>
      <c r="D87" s="241">
        <f t="shared" si="5"/>
        <v>14576671.57</v>
      </c>
      <c r="E87" s="211">
        <v>14194092.32</v>
      </c>
      <c r="F87" s="211">
        <v>382579.25</v>
      </c>
      <c r="G87" s="242"/>
      <c r="H87" s="243"/>
      <c r="I87" s="243"/>
      <c r="J87" s="248"/>
      <c r="K87" s="243"/>
      <c r="L87" s="243"/>
      <c r="M87" s="243"/>
      <c r="N87" s="243"/>
      <c r="O87" s="133"/>
    </row>
    <row r="88" ht="18" customHeight="1" spans="1:15">
      <c r="A88" s="244" t="s">
        <v>250</v>
      </c>
      <c r="B88" s="244" t="s">
        <v>251</v>
      </c>
      <c r="C88" s="241">
        <f t="shared" si="4"/>
        <v>14214092.32</v>
      </c>
      <c r="D88" s="241">
        <f t="shared" si="5"/>
        <v>14214092.32</v>
      </c>
      <c r="E88" s="211">
        <v>14194092.32</v>
      </c>
      <c r="F88" s="211">
        <v>20000</v>
      </c>
      <c r="G88" s="242"/>
      <c r="H88" s="243"/>
      <c r="I88" s="243"/>
      <c r="J88" s="248"/>
      <c r="K88" s="243"/>
      <c r="L88" s="243"/>
      <c r="M88" s="243"/>
      <c r="N88" s="243"/>
      <c r="O88" s="133"/>
    </row>
    <row r="89" ht="18" customHeight="1" spans="1:15">
      <c r="A89" s="245" t="s">
        <v>252</v>
      </c>
      <c r="B89" s="245" t="s">
        <v>111</v>
      </c>
      <c r="C89" s="241">
        <f t="shared" si="4"/>
        <v>12970820.32</v>
      </c>
      <c r="D89" s="241">
        <f t="shared" si="5"/>
        <v>12970820.32</v>
      </c>
      <c r="E89" s="211">
        <v>12950820.32</v>
      </c>
      <c r="F89" s="211">
        <v>20000</v>
      </c>
      <c r="G89" s="242"/>
      <c r="H89" s="243"/>
      <c r="I89" s="243"/>
      <c r="J89" s="248"/>
      <c r="K89" s="243"/>
      <c r="L89" s="243"/>
      <c r="M89" s="243"/>
      <c r="N89" s="243"/>
      <c r="O89" s="133"/>
    </row>
    <row r="90" ht="18" customHeight="1" spans="1:15">
      <c r="A90" s="245" t="s">
        <v>253</v>
      </c>
      <c r="B90" s="245" t="s">
        <v>254</v>
      </c>
      <c r="C90" s="241">
        <f t="shared" si="4"/>
        <v>1243272</v>
      </c>
      <c r="D90" s="241">
        <f t="shared" si="5"/>
        <v>1243272</v>
      </c>
      <c r="E90" s="211">
        <v>1243272</v>
      </c>
      <c r="F90" s="211"/>
      <c r="G90" s="242"/>
      <c r="H90" s="243"/>
      <c r="I90" s="243"/>
      <c r="J90" s="248"/>
      <c r="K90" s="243"/>
      <c r="L90" s="243"/>
      <c r="M90" s="243"/>
      <c r="N90" s="243"/>
      <c r="O90" s="133"/>
    </row>
    <row r="91" ht="18" customHeight="1" spans="1:15">
      <c r="A91" s="244" t="s">
        <v>255</v>
      </c>
      <c r="B91" s="244" t="s">
        <v>256</v>
      </c>
      <c r="C91" s="241">
        <f t="shared" si="4"/>
        <v>95429.25</v>
      </c>
      <c r="D91" s="241">
        <f t="shared" si="5"/>
        <v>95429.25</v>
      </c>
      <c r="E91" s="211"/>
      <c r="F91" s="211">
        <v>95429.25</v>
      </c>
      <c r="G91" s="242"/>
      <c r="H91" s="243"/>
      <c r="I91" s="243"/>
      <c r="J91" s="248"/>
      <c r="K91" s="243"/>
      <c r="L91" s="243"/>
      <c r="M91" s="243"/>
      <c r="N91" s="243"/>
      <c r="O91" s="133"/>
    </row>
    <row r="92" ht="18" customHeight="1" spans="1:15">
      <c r="A92" s="245" t="s">
        <v>257</v>
      </c>
      <c r="B92" s="245" t="s">
        <v>258</v>
      </c>
      <c r="C92" s="241">
        <f t="shared" si="4"/>
        <v>95429.25</v>
      </c>
      <c r="D92" s="241">
        <f t="shared" si="5"/>
        <v>95429.25</v>
      </c>
      <c r="E92" s="211"/>
      <c r="F92" s="211">
        <v>95429.25</v>
      </c>
      <c r="G92" s="242"/>
      <c r="H92" s="243"/>
      <c r="I92" s="243"/>
      <c r="J92" s="248"/>
      <c r="K92" s="243"/>
      <c r="L92" s="243"/>
      <c r="M92" s="243"/>
      <c r="N92" s="243"/>
      <c r="O92" s="133"/>
    </row>
    <row r="93" ht="18" customHeight="1" spans="1:15">
      <c r="A93" s="244" t="s">
        <v>259</v>
      </c>
      <c r="B93" s="244" t="s">
        <v>260</v>
      </c>
      <c r="C93" s="241">
        <f t="shared" si="4"/>
        <v>217150</v>
      </c>
      <c r="D93" s="241">
        <f t="shared" si="5"/>
        <v>217150</v>
      </c>
      <c r="E93" s="211"/>
      <c r="F93" s="211">
        <v>217150</v>
      </c>
      <c r="G93" s="242"/>
      <c r="H93" s="243"/>
      <c r="I93" s="243"/>
      <c r="J93" s="248"/>
      <c r="K93" s="243"/>
      <c r="L93" s="243"/>
      <c r="M93" s="243"/>
      <c r="N93" s="243"/>
      <c r="O93" s="133"/>
    </row>
    <row r="94" ht="18" customHeight="1" spans="1:15">
      <c r="A94" s="245" t="s">
        <v>261</v>
      </c>
      <c r="B94" s="245" t="s">
        <v>260</v>
      </c>
      <c r="C94" s="241">
        <f t="shared" si="4"/>
        <v>217150</v>
      </c>
      <c r="D94" s="241">
        <f t="shared" si="5"/>
        <v>217150</v>
      </c>
      <c r="E94" s="211"/>
      <c r="F94" s="211">
        <v>217150</v>
      </c>
      <c r="G94" s="242"/>
      <c r="H94" s="243"/>
      <c r="I94" s="243"/>
      <c r="J94" s="248"/>
      <c r="K94" s="243"/>
      <c r="L94" s="243"/>
      <c r="M94" s="243"/>
      <c r="N94" s="243"/>
      <c r="O94" s="133"/>
    </row>
    <row r="95" ht="18" customHeight="1" spans="1:15">
      <c r="A95" s="244" t="s">
        <v>262</v>
      </c>
      <c r="B95" s="244" t="s">
        <v>263</v>
      </c>
      <c r="C95" s="241">
        <f t="shared" si="4"/>
        <v>50000</v>
      </c>
      <c r="D95" s="241">
        <f t="shared" si="5"/>
        <v>50000</v>
      </c>
      <c r="E95" s="211"/>
      <c r="F95" s="211">
        <v>50000</v>
      </c>
      <c r="G95" s="242"/>
      <c r="H95" s="243"/>
      <c r="I95" s="243"/>
      <c r="J95" s="248"/>
      <c r="K95" s="243"/>
      <c r="L95" s="243"/>
      <c r="M95" s="243"/>
      <c r="N95" s="243"/>
      <c r="O95" s="133"/>
    </row>
    <row r="96" ht="18" customHeight="1" spans="1:15">
      <c r="A96" s="245" t="s">
        <v>264</v>
      </c>
      <c r="B96" s="245" t="s">
        <v>263</v>
      </c>
      <c r="C96" s="241">
        <f t="shared" si="4"/>
        <v>50000</v>
      </c>
      <c r="D96" s="241">
        <f t="shared" si="5"/>
        <v>50000</v>
      </c>
      <c r="E96" s="211"/>
      <c r="F96" s="211">
        <v>50000</v>
      </c>
      <c r="G96" s="242"/>
      <c r="H96" s="243"/>
      <c r="I96" s="243"/>
      <c r="J96" s="248"/>
      <c r="K96" s="243"/>
      <c r="L96" s="243"/>
      <c r="M96" s="243"/>
      <c r="N96" s="243"/>
      <c r="O96" s="133"/>
    </row>
    <row r="97" ht="18" customHeight="1" spans="1:15">
      <c r="A97" s="240" t="s">
        <v>265</v>
      </c>
      <c r="B97" s="240" t="s">
        <v>266</v>
      </c>
      <c r="C97" s="241">
        <f t="shared" si="4"/>
        <v>114184</v>
      </c>
      <c r="D97" s="241">
        <f t="shared" si="5"/>
        <v>114184</v>
      </c>
      <c r="E97" s="211">
        <v>104184</v>
      </c>
      <c r="F97" s="211">
        <v>10000</v>
      </c>
      <c r="G97" s="242"/>
      <c r="H97" s="243"/>
      <c r="I97" s="243"/>
      <c r="J97" s="248"/>
      <c r="K97" s="243"/>
      <c r="L97" s="243"/>
      <c r="M97" s="243"/>
      <c r="N97" s="243"/>
      <c r="O97" s="133"/>
    </row>
    <row r="98" ht="18" customHeight="1" spans="1:15">
      <c r="A98" s="244" t="s">
        <v>267</v>
      </c>
      <c r="B98" s="244" t="s">
        <v>268</v>
      </c>
      <c r="C98" s="241">
        <f t="shared" si="4"/>
        <v>114184</v>
      </c>
      <c r="D98" s="241">
        <f t="shared" si="5"/>
        <v>114184</v>
      </c>
      <c r="E98" s="211">
        <v>104184</v>
      </c>
      <c r="F98" s="211">
        <v>10000</v>
      </c>
      <c r="G98" s="242"/>
      <c r="H98" s="243"/>
      <c r="I98" s="243"/>
      <c r="J98" s="248"/>
      <c r="K98" s="243"/>
      <c r="L98" s="243"/>
      <c r="M98" s="243"/>
      <c r="N98" s="243"/>
      <c r="O98" s="133"/>
    </row>
    <row r="99" ht="18" customHeight="1" spans="1:15">
      <c r="A99" s="245" t="s">
        <v>269</v>
      </c>
      <c r="B99" s="245" t="s">
        <v>270</v>
      </c>
      <c r="C99" s="241">
        <f t="shared" si="4"/>
        <v>114184</v>
      </c>
      <c r="D99" s="241">
        <f t="shared" si="5"/>
        <v>114184</v>
      </c>
      <c r="E99" s="211">
        <v>104184</v>
      </c>
      <c r="F99" s="211">
        <v>10000</v>
      </c>
      <c r="G99" s="242"/>
      <c r="H99" s="243"/>
      <c r="I99" s="243"/>
      <c r="J99" s="248"/>
      <c r="K99" s="243"/>
      <c r="L99" s="243"/>
      <c r="M99" s="243"/>
      <c r="N99" s="243"/>
      <c r="O99" s="133"/>
    </row>
    <row r="100" ht="18" customHeight="1" spans="1:15">
      <c r="A100" s="240" t="s">
        <v>271</v>
      </c>
      <c r="B100" s="240" t="s">
        <v>272</v>
      </c>
      <c r="C100" s="241">
        <f t="shared" si="4"/>
        <v>1825814.4</v>
      </c>
      <c r="D100" s="241">
        <f t="shared" si="5"/>
        <v>1825814.4</v>
      </c>
      <c r="E100" s="211">
        <v>1825814.4</v>
      </c>
      <c r="F100" s="211"/>
      <c r="G100" s="242"/>
      <c r="H100" s="243"/>
      <c r="I100" s="243"/>
      <c r="J100" s="248"/>
      <c r="K100" s="243"/>
      <c r="L100" s="243"/>
      <c r="M100" s="243"/>
      <c r="N100" s="243"/>
      <c r="O100" s="133"/>
    </row>
    <row r="101" ht="18" customHeight="1" spans="1:15">
      <c r="A101" s="244" t="s">
        <v>273</v>
      </c>
      <c r="B101" s="244" t="s">
        <v>274</v>
      </c>
      <c r="C101" s="241">
        <f t="shared" si="4"/>
        <v>1825814.4</v>
      </c>
      <c r="D101" s="241">
        <f t="shared" si="5"/>
        <v>1825814.4</v>
      </c>
      <c r="E101" s="211">
        <v>1825814.4</v>
      </c>
      <c r="F101" s="211"/>
      <c r="G101" s="242"/>
      <c r="H101" s="243"/>
      <c r="I101" s="243"/>
      <c r="J101" s="248"/>
      <c r="K101" s="243"/>
      <c r="L101" s="243"/>
      <c r="M101" s="243"/>
      <c r="N101" s="243"/>
      <c r="O101" s="133"/>
    </row>
    <row r="102" ht="18" customHeight="1" spans="1:15">
      <c r="A102" s="245" t="s">
        <v>275</v>
      </c>
      <c r="B102" s="245" t="s">
        <v>276</v>
      </c>
      <c r="C102" s="241">
        <f t="shared" si="4"/>
        <v>1825814.4</v>
      </c>
      <c r="D102" s="241">
        <f t="shared" si="5"/>
        <v>1825814.4</v>
      </c>
      <c r="E102" s="211">
        <v>1825814.4</v>
      </c>
      <c r="F102" s="211"/>
      <c r="G102" s="242"/>
      <c r="H102" s="243"/>
      <c r="I102" s="243"/>
      <c r="J102" s="248"/>
      <c r="K102" s="243"/>
      <c r="L102" s="243"/>
      <c r="M102" s="243"/>
      <c r="N102" s="243"/>
      <c r="O102" s="133"/>
    </row>
    <row r="103" ht="21" customHeight="1" spans="1:15">
      <c r="A103" s="249" t="s">
        <v>55</v>
      </c>
      <c r="B103" s="36"/>
      <c r="C103" s="25">
        <f>C8+C32+C35+C40+C45+C87+C97+C100+C76+C49</f>
        <v>48453474.19</v>
      </c>
      <c r="D103" s="25">
        <f t="shared" ref="D103:O103" si="6">D8+D32+D35+D40+D45+D87+D97+D100+D76+D49</f>
        <v>47403474.19</v>
      </c>
      <c r="E103" s="25">
        <f t="shared" si="6"/>
        <v>29753030.44</v>
      </c>
      <c r="F103" s="25">
        <f t="shared" si="6"/>
        <v>17650443.75</v>
      </c>
      <c r="G103" s="25">
        <f t="shared" si="6"/>
        <v>0</v>
      </c>
      <c r="H103" s="25">
        <f t="shared" si="6"/>
        <v>0</v>
      </c>
      <c r="I103" s="25">
        <f t="shared" si="6"/>
        <v>0</v>
      </c>
      <c r="J103" s="25">
        <f t="shared" si="6"/>
        <v>1050000</v>
      </c>
      <c r="K103" s="25">
        <f t="shared" si="6"/>
        <v>0</v>
      </c>
      <c r="L103" s="25">
        <f t="shared" si="6"/>
        <v>0</v>
      </c>
      <c r="M103" s="25">
        <f t="shared" si="6"/>
        <v>0</v>
      </c>
      <c r="N103" s="25">
        <f t="shared" si="6"/>
        <v>0</v>
      </c>
      <c r="O103" s="25">
        <f t="shared" si="6"/>
        <v>1050000</v>
      </c>
    </row>
  </sheetData>
  <mergeCells count="12">
    <mergeCell ref="A2:O2"/>
    <mergeCell ref="A3:O3"/>
    <mergeCell ref="A4:B4"/>
    <mergeCell ref="D5:F5"/>
    <mergeCell ref="J5:O5"/>
    <mergeCell ref="A103:B10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4" activePane="bottomLeft" state="frozen"/>
      <selection/>
      <selection pane="bottomLeft" activeCell="D36" sqref="D36"/>
    </sheetView>
  </sheetViews>
  <sheetFormatPr defaultColWidth="8.57407407407407" defaultRowHeight="12.75" customHeight="1" outlineLevelCol="3"/>
  <cols>
    <col min="1" max="4" width="35.5740740740741" style="1" customWidth="1"/>
    <col min="5" max="16384" width="8.57407407407407" style="1"/>
  </cols>
  <sheetData>
    <row r="1" customHeight="1" spans="1:4">
      <c r="A1" s="2"/>
      <c r="B1" s="2"/>
      <c r="C1" s="2"/>
      <c r="D1" s="2"/>
    </row>
    <row r="2" ht="15" customHeight="1" spans="1:4">
      <c r="A2" s="44"/>
      <c r="B2" s="48"/>
      <c r="C2" s="48"/>
      <c r="D2" s="48" t="s">
        <v>277</v>
      </c>
    </row>
    <row r="3" ht="41.25" customHeight="1" spans="1:1">
      <c r="A3" s="43" t="str">
        <f>"2025"&amp;"年部门财政拨款收支预算总表"</f>
        <v>2025年部门财政拨款收支预算总表</v>
      </c>
    </row>
    <row r="4" ht="17.25" customHeight="1" spans="1:4">
      <c r="A4" s="123" t="str">
        <f>"单位名称："&amp;"昆明市西山区人民政府永昌街道办事处"</f>
        <v>单位名称：昆明市西山区人民政府永昌街道办事处</v>
      </c>
      <c r="B4" s="208"/>
      <c r="D4" s="48" t="s">
        <v>1</v>
      </c>
    </row>
    <row r="5" ht="17.25" customHeight="1" spans="1:4">
      <c r="A5" s="222" t="s">
        <v>2</v>
      </c>
      <c r="B5" s="223"/>
      <c r="C5" s="222" t="s">
        <v>3</v>
      </c>
      <c r="D5" s="223"/>
    </row>
    <row r="6" ht="18.75" customHeight="1" spans="1:4">
      <c r="A6" s="222" t="s">
        <v>4</v>
      </c>
      <c r="B6" s="222" t="s">
        <v>5</v>
      </c>
      <c r="C6" s="222" t="s">
        <v>6</v>
      </c>
      <c r="D6" s="222" t="s">
        <v>5</v>
      </c>
    </row>
    <row r="7" ht="16.5" customHeight="1" spans="1:4">
      <c r="A7" s="224" t="s">
        <v>278</v>
      </c>
      <c r="B7" s="225">
        <f>B8</f>
        <v>47403474.19</v>
      </c>
      <c r="C7" s="224" t="s">
        <v>279</v>
      </c>
      <c r="D7" s="225">
        <f>SUM(D8:D33)</f>
        <v>47403474.19</v>
      </c>
    </row>
    <row r="8" ht="16.5" customHeight="1" spans="1:4">
      <c r="A8" s="224" t="s">
        <v>280</v>
      </c>
      <c r="B8" s="58">
        <v>47403474.19</v>
      </c>
      <c r="C8" s="224" t="s">
        <v>281</v>
      </c>
      <c r="D8" s="58">
        <v>25952680.78</v>
      </c>
    </row>
    <row r="9" ht="16.5" customHeight="1" spans="1:4">
      <c r="A9" s="224" t="s">
        <v>282</v>
      </c>
      <c r="B9" s="113"/>
      <c r="C9" s="224" t="s">
        <v>283</v>
      </c>
      <c r="D9" s="58"/>
    </row>
    <row r="10" ht="16.5" customHeight="1" spans="1:4">
      <c r="A10" s="224" t="s">
        <v>284</v>
      </c>
      <c r="B10" s="113"/>
      <c r="C10" s="224" t="s">
        <v>285</v>
      </c>
      <c r="D10" s="58">
        <v>30000</v>
      </c>
    </row>
    <row r="11" ht="16.5" customHeight="1" spans="1:4">
      <c r="A11" s="224" t="s">
        <v>286</v>
      </c>
      <c r="B11" s="226"/>
      <c r="C11" s="224" t="s">
        <v>287</v>
      </c>
      <c r="D11" s="58">
        <v>38400</v>
      </c>
    </row>
    <row r="12" ht="16.5" customHeight="1" spans="1:4">
      <c r="A12" s="224" t="s">
        <v>280</v>
      </c>
      <c r="B12" s="227"/>
      <c r="C12" s="224" t="s">
        <v>288</v>
      </c>
      <c r="D12" s="58"/>
    </row>
    <row r="13" ht="16.5" customHeight="1" spans="1:4">
      <c r="A13" s="228" t="s">
        <v>282</v>
      </c>
      <c r="B13" s="227"/>
      <c r="C13" s="68" t="s">
        <v>289</v>
      </c>
      <c r="D13" s="133">
        <v>70000</v>
      </c>
    </row>
    <row r="14" ht="16.5" customHeight="1" spans="1:4">
      <c r="A14" s="228" t="s">
        <v>284</v>
      </c>
      <c r="B14" s="226"/>
      <c r="C14" s="68" t="s">
        <v>290</v>
      </c>
      <c r="D14" s="133">
        <v>86400</v>
      </c>
    </row>
    <row r="15" ht="16.5" customHeight="1" spans="1:4">
      <c r="A15" s="229"/>
      <c r="B15" s="25"/>
      <c r="C15" s="68" t="s">
        <v>291</v>
      </c>
      <c r="D15" s="133">
        <v>3595776</v>
      </c>
    </row>
    <row r="16" ht="16.5" customHeight="1" spans="1:4">
      <c r="A16" s="229"/>
      <c r="B16" s="25"/>
      <c r="C16" s="68" t="s">
        <v>292</v>
      </c>
      <c r="D16" s="133">
        <v>1113547.44</v>
      </c>
    </row>
    <row r="17" ht="16.5" customHeight="1" spans="1:4">
      <c r="A17" s="229"/>
      <c r="B17" s="25"/>
      <c r="C17" s="68" t="s">
        <v>293</v>
      </c>
      <c r="D17" s="133"/>
    </row>
    <row r="18" ht="16.5" customHeight="1" spans="1:4">
      <c r="A18" s="229"/>
      <c r="B18" s="25"/>
      <c r="C18" s="68" t="s">
        <v>294</v>
      </c>
      <c r="D18" s="133">
        <v>14576671.57</v>
      </c>
    </row>
    <row r="19" ht="16.5" customHeight="1" spans="1:4">
      <c r="A19" s="229"/>
      <c r="B19" s="25"/>
      <c r="C19" s="68" t="s">
        <v>295</v>
      </c>
      <c r="D19" s="133">
        <v>114184</v>
      </c>
    </row>
    <row r="20" ht="16.5" customHeight="1" spans="1:4">
      <c r="A20" s="229"/>
      <c r="B20" s="25"/>
      <c r="C20" s="68" t="s">
        <v>296</v>
      </c>
      <c r="D20" s="133"/>
    </row>
    <row r="21" ht="16.5" customHeight="1" spans="1:4">
      <c r="A21" s="229"/>
      <c r="B21" s="25"/>
      <c r="C21" s="68" t="s">
        <v>297</v>
      </c>
      <c r="D21" s="133"/>
    </row>
    <row r="22" ht="16.5" customHeight="1" spans="1:4">
      <c r="A22" s="229"/>
      <c r="B22" s="25"/>
      <c r="C22" s="68" t="s">
        <v>298</v>
      </c>
      <c r="D22" s="133"/>
    </row>
    <row r="23" ht="16.5" customHeight="1" spans="1:4">
      <c r="A23" s="229"/>
      <c r="B23" s="25"/>
      <c r="C23" s="68" t="s">
        <v>299</v>
      </c>
      <c r="D23" s="133"/>
    </row>
    <row r="24" ht="16.5" customHeight="1" spans="1:4">
      <c r="A24" s="229"/>
      <c r="B24" s="25"/>
      <c r="C24" s="68" t="s">
        <v>300</v>
      </c>
      <c r="D24" s="133"/>
    </row>
    <row r="25" ht="16.5" customHeight="1" spans="1:4">
      <c r="A25" s="229"/>
      <c r="B25" s="25"/>
      <c r="C25" s="68" t="s">
        <v>301</v>
      </c>
      <c r="D25" s="133"/>
    </row>
    <row r="26" ht="16.5" customHeight="1" spans="1:4">
      <c r="A26" s="229"/>
      <c r="B26" s="25"/>
      <c r="C26" s="68" t="s">
        <v>302</v>
      </c>
      <c r="D26" s="133">
        <v>1825814.4</v>
      </c>
    </row>
    <row r="27" ht="16.5" customHeight="1" spans="1:4">
      <c r="A27" s="229"/>
      <c r="B27" s="25"/>
      <c r="C27" s="68" t="s">
        <v>303</v>
      </c>
      <c r="D27" s="133"/>
    </row>
    <row r="28" ht="16.5" customHeight="1" spans="1:4">
      <c r="A28" s="229"/>
      <c r="B28" s="25"/>
      <c r="C28" s="68" t="s">
        <v>304</v>
      </c>
      <c r="D28" s="133"/>
    </row>
    <row r="29" ht="16.5" customHeight="1" spans="1:4">
      <c r="A29" s="229"/>
      <c r="B29" s="25"/>
      <c r="C29" s="68" t="s">
        <v>305</v>
      </c>
      <c r="D29" s="133"/>
    </row>
    <row r="30" ht="16.5" customHeight="1" spans="1:4">
      <c r="A30" s="229"/>
      <c r="B30" s="25"/>
      <c r="C30" s="68" t="s">
        <v>306</v>
      </c>
      <c r="D30" s="133"/>
    </row>
    <row r="31" ht="16.5" customHeight="1" spans="1:4">
      <c r="A31" s="229"/>
      <c r="B31" s="25"/>
      <c r="C31" s="68" t="s">
        <v>307</v>
      </c>
      <c r="D31" s="133"/>
    </row>
    <row r="32" ht="16.5" customHeight="1" spans="1:4">
      <c r="A32" s="229"/>
      <c r="B32" s="25"/>
      <c r="C32" s="228" t="s">
        <v>308</v>
      </c>
      <c r="D32" s="133"/>
    </row>
    <row r="33" ht="16.5" customHeight="1" spans="1:4">
      <c r="A33" s="229"/>
      <c r="B33" s="25"/>
      <c r="C33" s="228" t="s">
        <v>309</v>
      </c>
      <c r="D33" s="133"/>
    </row>
    <row r="34" ht="16.5" customHeight="1" spans="1:4">
      <c r="A34" s="229"/>
      <c r="B34" s="25"/>
      <c r="C34" s="31" t="s">
        <v>310</v>
      </c>
      <c r="D34" s="25"/>
    </row>
    <row r="35" ht="15" customHeight="1" spans="1:4">
      <c r="A35" s="230" t="s">
        <v>50</v>
      </c>
      <c r="B35" s="231">
        <f>B7+B11</f>
        <v>47403474.19</v>
      </c>
      <c r="C35" s="230" t="s">
        <v>51</v>
      </c>
      <c r="D35" s="231">
        <f>D7+D34</f>
        <v>47403474.19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97"/>
  <sheetViews>
    <sheetView showZeros="0" workbookViewId="0">
      <pane ySplit="1" topLeftCell="A83" activePane="bottomLeft" state="frozen"/>
      <selection/>
      <selection pane="bottomLeft" activeCell="A8" sqref="A8:G97"/>
    </sheetView>
  </sheetViews>
  <sheetFormatPr defaultColWidth="9.14814814814815" defaultRowHeight="14.25" customHeight="1" outlineLevelCol="6"/>
  <cols>
    <col min="1" max="1" width="20.1481481481481" style="1" customWidth="1"/>
    <col min="2" max="2" width="44" style="1" customWidth="1"/>
    <col min="3" max="7" width="24.1481481481481" style="1" customWidth="1"/>
    <col min="8" max="16384" width="9.14814814814815" style="1"/>
  </cols>
  <sheetData>
    <row r="1" customHeight="1" spans="1:7">
      <c r="A1" s="2"/>
      <c r="B1" s="2"/>
      <c r="C1" s="2"/>
      <c r="D1" s="2"/>
      <c r="E1" s="2"/>
      <c r="F1" s="2"/>
      <c r="G1" s="2"/>
    </row>
    <row r="2" customHeight="1" spans="4:7">
      <c r="D2" s="212"/>
      <c r="F2" s="71"/>
      <c r="G2" s="213" t="s">
        <v>311</v>
      </c>
    </row>
    <row r="3" ht="41.25" customHeight="1" spans="1:7">
      <c r="A3" s="144" t="str">
        <f>"2025"&amp;"年一般公共预算支出预算表（按功能科目分类）"</f>
        <v>2025年一般公共预算支出预算表（按功能科目分类）</v>
      </c>
      <c r="B3" s="144"/>
      <c r="C3" s="144"/>
      <c r="D3" s="144"/>
      <c r="E3" s="144"/>
      <c r="F3" s="144"/>
      <c r="G3" s="144"/>
    </row>
    <row r="4" ht="18" customHeight="1" spans="1:7">
      <c r="A4" s="123" t="str">
        <f>"单位名称："&amp;"昆明市西山区人民政府永昌街道办事处"</f>
        <v>单位名称：昆明市西山区人民政府永昌街道办事处</v>
      </c>
      <c r="B4" s="208"/>
      <c r="F4" s="140"/>
      <c r="G4" s="213" t="s">
        <v>1</v>
      </c>
    </row>
    <row r="5" ht="20.25" customHeight="1" spans="1:7">
      <c r="A5" s="214" t="s">
        <v>312</v>
      </c>
      <c r="B5" s="215"/>
      <c r="C5" s="145" t="s">
        <v>55</v>
      </c>
      <c r="D5" s="216" t="s">
        <v>74</v>
      </c>
      <c r="E5" s="13"/>
      <c r="F5" s="14"/>
      <c r="G5" s="217" t="s">
        <v>75</v>
      </c>
    </row>
    <row r="6" ht="20.25" customHeight="1" spans="1:7">
      <c r="A6" s="218" t="s">
        <v>71</v>
      </c>
      <c r="B6" s="218" t="s">
        <v>72</v>
      </c>
      <c r="C6" s="20"/>
      <c r="D6" s="150" t="s">
        <v>57</v>
      </c>
      <c r="E6" s="150" t="s">
        <v>313</v>
      </c>
      <c r="F6" s="150" t="s">
        <v>314</v>
      </c>
      <c r="G6" s="219"/>
    </row>
    <row r="7" ht="15" customHeight="1" spans="1:7">
      <c r="A7" s="59" t="s">
        <v>81</v>
      </c>
      <c r="B7" s="59" t="s">
        <v>82</v>
      </c>
      <c r="C7" s="59" t="s">
        <v>83</v>
      </c>
      <c r="D7" s="59" t="s">
        <v>84</v>
      </c>
      <c r="E7" s="59" t="s">
        <v>85</v>
      </c>
      <c r="F7" s="59" t="s">
        <v>86</v>
      </c>
      <c r="G7" s="59" t="s">
        <v>87</v>
      </c>
    </row>
    <row r="8" ht="18" customHeight="1" spans="1:7">
      <c r="A8" s="31" t="s">
        <v>96</v>
      </c>
      <c r="B8" s="31" t="s">
        <v>97</v>
      </c>
      <c r="C8" s="29">
        <v>25952680.78</v>
      </c>
      <c r="D8" s="33">
        <v>10192568.28</v>
      </c>
      <c r="E8" s="33">
        <v>9090950.76</v>
      </c>
      <c r="F8" s="33">
        <v>1101617.52</v>
      </c>
      <c r="G8" s="33">
        <v>15760112.5</v>
      </c>
    </row>
    <row r="9" ht="18" customHeight="1" spans="1:7">
      <c r="A9" s="220" t="s">
        <v>98</v>
      </c>
      <c r="B9" s="220" t="s">
        <v>99</v>
      </c>
      <c r="C9" s="29">
        <v>104400</v>
      </c>
      <c r="D9" s="33"/>
      <c r="E9" s="33"/>
      <c r="F9" s="33"/>
      <c r="G9" s="33">
        <v>104400</v>
      </c>
    </row>
    <row r="10" customHeight="1" spans="1:7">
      <c r="A10" s="221" t="s">
        <v>100</v>
      </c>
      <c r="B10" s="221" t="s">
        <v>101</v>
      </c>
      <c r="C10" s="29">
        <v>104400</v>
      </c>
      <c r="D10" s="33"/>
      <c r="E10" s="33"/>
      <c r="F10" s="33"/>
      <c r="G10" s="33">
        <v>104400</v>
      </c>
    </row>
    <row r="11" customHeight="1" spans="1:7">
      <c r="A11" s="220" t="s">
        <v>102</v>
      </c>
      <c r="B11" s="220" t="s">
        <v>103</v>
      </c>
      <c r="C11" s="29">
        <v>10000</v>
      </c>
      <c r="D11" s="33"/>
      <c r="E11" s="33"/>
      <c r="F11" s="33"/>
      <c r="G11" s="33">
        <v>10000</v>
      </c>
    </row>
    <row r="12" customHeight="1" spans="1:7">
      <c r="A12" s="221" t="s">
        <v>104</v>
      </c>
      <c r="B12" s="221" t="s">
        <v>105</v>
      </c>
      <c r="C12" s="29">
        <v>10000</v>
      </c>
      <c r="D12" s="33"/>
      <c r="E12" s="33"/>
      <c r="F12" s="33"/>
      <c r="G12" s="33">
        <v>10000</v>
      </c>
    </row>
    <row r="13" customHeight="1" spans="1:7">
      <c r="A13" s="220" t="s">
        <v>106</v>
      </c>
      <c r="B13" s="220" t="s">
        <v>107</v>
      </c>
      <c r="C13" s="29">
        <v>24651260.78</v>
      </c>
      <c r="D13" s="33">
        <v>9629048.28</v>
      </c>
      <c r="E13" s="33">
        <v>8527430.76</v>
      </c>
      <c r="F13" s="33">
        <v>1101617.52</v>
      </c>
      <c r="G13" s="33">
        <v>15022212.5</v>
      </c>
    </row>
    <row r="14" customHeight="1" spans="1:7">
      <c r="A14" s="221" t="s">
        <v>108</v>
      </c>
      <c r="B14" s="221" t="s">
        <v>109</v>
      </c>
      <c r="C14" s="29">
        <v>9629048.28</v>
      </c>
      <c r="D14" s="33">
        <v>9629048.28</v>
      </c>
      <c r="E14" s="33">
        <v>8527430.76</v>
      </c>
      <c r="F14" s="33">
        <v>1101617.52</v>
      </c>
      <c r="G14" s="33"/>
    </row>
    <row r="15" customHeight="1" spans="1:7">
      <c r="A15" s="221" t="s">
        <v>110</v>
      </c>
      <c r="B15" s="221" t="s">
        <v>111</v>
      </c>
      <c r="C15" s="29">
        <v>15022212.5</v>
      </c>
      <c r="D15" s="33"/>
      <c r="E15" s="33"/>
      <c r="F15" s="33"/>
      <c r="G15" s="33">
        <v>15022212.5</v>
      </c>
    </row>
    <row r="16" customHeight="1" spans="1:7">
      <c r="A16" s="220" t="s">
        <v>114</v>
      </c>
      <c r="B16" s="220" t="s">
        <v>115</v>
      </c>
      <c r="C16" s="29">
        <v>559720</v>
      </c>
      <c r="D16" s="33">
        <v>525120</v>
      </c>
      <c r="E16" s="33">
        <v>525120</v>
      </c>
      <c r="F16" s="33"/>
      <c r="G16" s="33">
        <v>34600</v>
      </c>
    </row>
    <row r="17" customHeight="1" spans="1:7">
      <c r="A17" s="221" t="s">
        <v>116</v>
      </c>
      <c r="B17" s="221" t="s">
        <v>117</v>
      </c>
      <c r="C17" s="29">
        <v>34600</v>
      </c>
      <c r="D17" s="33"/>
      <c r="E17" s="33"/>
      <c r="F17" s="33"/>
      <c r="G17" s="33">
        <v>34600</v>
      </c>
    </row>
    <row r="18" customHeight="1" spans="1:7">
      <c r="A18" s="221" t="s">
        <v>118</v>
      </c>
      <c r="B18" s="221" t="s">
        <v>119</v>
      </c>
      <c r="C18" s="29">
        <v>525120</v>
      </c>
      <c r="D18" s="33">
        <v>525120</v>
      </c>
      <c r="E18" s="33">
        <v>525120</v>
      </c>
      <c r="F18" s="33"/>
      <c r="G18" s="33"/>
    </row>
    <row r="19" customHeight="1" spans="1:7">
      <c r="A19" s="220" t="s">
        <v>120</v>
      </c>
      <c r="B19" s="220" t="s">
        <v>121</v>
      </c>
      <c r="C19" s="29">
        <v>10000</v>
      </c>
      <c r="D19" s="33"/>
      <c r="E19" s="33"/>
      <c r="F19" s="33"/>
      <c r="G19" s="33">
        <v>10000</v>
      </c>
    </row>
    <row r="20" customHeight="1" spans="1:7">
      <c r="A20" s="221" t="s">
        <v>122</v>
      </c>
      <c r="B20" s="221" t="s">
        <v>123</v>
      </c>
      <c r="C20" s="29">
        <v>10000</v>
      </c>
      <c r="D20" s="33"/>
      <c r="E20" s="33"/>
      <c r="F20" s="33"/>
      <c r="G20" s="33">
        <v>10000</v>
      </c>
    </row>
    <row r="21" customHeight="1" spans="1:7">
      <c r="A21" s="220" t="s">
        <v>124</v>
      </c>
      <c r="B21" s="220" t="s">
        <v>125</v>
      </c>
      <c r="C21" s="29">
        <v>65300</v>
      </c>
      <c r="D21" s="33">
        <v>38400</v>
      </c>
      <c r="E21" s="33">
        <v>38400</v>
      </c>
      <c r="F21" s="33"/>
      <c r="G21" s="33">
        <v>26900</v>
      </c>
    </row>
    <row r="22" customHeight="1" spans="1:7">
      <c r="A22" s="221" t="s">
        <v>126</v>
      </c>
      <c r="B22" s="221" t="s">
        <v>127</v>
      </c>
      <c r="C22" s="29">
        <v>65300</v>
      </c>
      <c r="D22" s="33">
        <v>38400</v>
      </c>
      <c r="E22" s="33">
        <v>38400</v>
      </c>
      <c r="F22" s="33"/>
      <c r="G22" s="33">
        <v>26900</v>
      </c>
    </row>
    <row r="23" customHeight="1" spans="1:7">
      <c r="A23" s="220" t="s">
        <v>128</v>
      </c>
      <c r="B23" s="220" t="s">
        <v>129</v>
      </c>
      <c r="C23" s="29">
        <v>462000</v>
      </c>
      <c r="D23" s="33"/>
      <c r="E23" s="33"/>
      <c r="F23" s="33"/>
      <c r="G23" s="33">
        <v>462000</v>
      </c>
    </row>
    <row r="24" customHeight="1" spans="1:7">
      <c r="A24" s="221" t="s">
        <v>130</v>
      </c>
      <c r="B24" s="221" t="s">
        <v>111</v>
      </c>
      <c r="C24" s="29">
        <v>462000</v>
      </c>
      <c r="D24" s="33"/>
      <c r="E24" s="33"/>
      <c r="F24" s="33"/>
      <c r="G24" s="33">
        <v>462000</v>
      </c>
    </row>
    <row r="25" customHeight="1" spans="1:7">
      <c r="A25" s="220" t="s">
        <v>131</v>
      </c>
      <c r="B25" s="220" t="s">
        <v>132</v>
      </c>
      <c r="C25" s="29">
        <v>10000</v>
      </c>
      <c r="D25" s="33"/>
      <c r="E25" s="33"/>
      <c r="F25" s="33"/>
      <c r="G25" s="33">
        <v>10000</v>
      </c>
    </row>
    <row r="26" customHeight="1" spans="1:7">
      <c r="A26" s="221" t="s">
        <v>133</v>
      </c>
      <c r="B26" s="221" t="s">
        <v>111</v>
      </c>
      <c r="C26" s="29">
        <v>10000</v>
      </c>
      <c r="D26" s="33"/>
      <c r="E26" s="33"/>
      <c r="F26" s="33"/>
      <c r="G26" s="33">
        <v>10000</v>
      </c>
    </row>
    <row r="27" customHeight="1" spans="1:7">
      <c r="A27" s="220" t="s">
        <v>134</v>
      </c>
      <c r="B27" s="220" t="s">
        <v>135</v>
      </c>
      <c r="C27" s="29">
        <v>40000</v>
      </c>
      <c r="D27" s="33"/>
      <c r="E27" s="33"/>
      <c r="F27" s="33"/>
      <c r="G27" s="33">
        <v>40000</v>
      </c>
    </row>
    <row r="28" customHeight="1" spans="1:7">
      <c r="A28" s="221" t="s">
        <v>136</v>
      </c>
      <c r="B28" s="221" t="s">
        <v>137</v>
      </c>
      <c r="C28" s="29">
        <v>40000</v>
      </c>
      <c r="D28" s="33"/>
      <c r="E28" s="33"/>
      <c r="F28" s="33"/>
      <c r="G28" s="33">
        <v>40000</v>
      </c>
    </row>
    <row r="29" customHeight="1" spans="1:7">
      <c r="A29" s="220" t="s">
        <v>138</v>
      </c>
      <c r="B29" s="220" t="s">
        <v>139</v>
      </c>
      <c r="C29" s="29">
        <v>40000</v>
      </c>
      <c r="D29" s="33"/>
      <c r="E29" s="33"/>
      <c r="F29" s="33"/>
      <c r="G29" s="33">
        <v>40000</v>
      </c>
    </row>
    <row r="30" customHeight="1" spans="1:7">
      <c r="A30" s="221" t="s">
        <v>140</v>
      </c>
      <c r="B30" s="221" t="s">
        <v>139</v>
      </c>
      <c r="C30" s="29">
        <v>40000</v>
      </c>
      <c r="D30" s="33"/>
      <c r="E30" s="33"/>
      <c r="F30" s="33"/>
      <c r="G30" s="33">
        <v>40000</v>
      </c>
    </row>
    <row r="31" customHeight="1" spans="1:7">
      <c r="A31" s="31" t="s">
        <v>141</v>
      </c>
      <c r="B31" s="31" t="s">
        <v>142</v>
      </c>
      <c r="C31" s="29">
        <v>30000</v>
      </c>
      <c r="D31" s="33"/>
      <c r="E31" s="33"/>
      <c r="F31" s="33"/>
      <c r="G31" s="33">
        <v>30000</v>
      </c>
    </row>
    <row r="32" customHeight="1" spans="1:7">
      <c r="A32" s="220" t="s">
        <v>143</v>
      </c>
      <c r="B32" s="220" t="s">
        <v>144</v>
      </c>
      <c r="C32" s="29">
        <v>30000</v>
      </c>
      <c r="D32" s="33"/>
      <c r="E32" s="33"/>
      <c r="F32" s="33"/>
      <c r="G32" s="33">
        <v>30000</v>
      </c>
    </row>
    <row r="33" customHeight="1" spans="1:7">
      <c r="A33" s="221" t="s">
        <v>145</v>
      </c>
      <c r="B33" s="221" t="s">
        <v>146</v>
      </c>
      <c r="C33" s="29">
        <v>30000</v>
      </c>
      <c r="D33" s="33"/>
      <c r="E33" s="33"/>
      <c r="F33" s="33"/>
      <c r="G33" s="33">
        <v>30000</v>
      </c>
    </row>
    <row r="34" customHeight="1" spans="1:7">
      <c r="A34" s="31" t="s">
        <v>147</v>
      </c>
      <c r="B34" s="31" t="s">
        <v>148</v>
      </c>
      <c r="C34" s="29">
        <v>38400</v>
      </c>
      <c r="D34" s="33">
        <v>38400</v>
      </c>
      <c r="E34" s="33">
        <v>38400</v>
      </c>
      <c r="F34" s="33"/>
      <c r="G34" s="33"/>
    </row>
    <row r="35" customHeight="1" spans="1:7">
      <c r="A35" s="220" t="s">
        <v>149</v>
      </c>
      <c r="B35" s="220" t="s">
        <v>150</v>
      </c>
      <c r="C35" s="29">
        <v>38400</v>
      </c>
      <c r="D35" s="33">
        <v>38400</v>
      </c>
      <c r="E35" s="33">
        <v>38400</v>
      </c>
      <c r="F35" s="33"/>
      <c r="G35" s="33"/>
    </row>
    <row r="36" customHeight="1" spans="1:7">
      <c r="A36" s="221" t="s">
        <v>151</v>
      </c>
      <c r="B36" s="221" t="s">
        <v>152</v>
      </c>
      <c r="C36" s="29">
        <v>38400</v>
      </c>
      <c r="D36" s="33">
        <v>38400</v>
      </c>
      <c r="E36" s="33">
        <v>38400</v>
      </c>
      <c r="F36" s="33"/>
      <c r="G36" s="33"/>
    </row>
    <row r="37" customHeight="1" spans="1:7">
      <c r="A37" s="31" t="s">
        <v>156</v>
      </c>
      <c r="B37" s="31" t="s">
        <v>157</v>
      </c>
      <c r="C37" s="29">
        <v>70000</v>
      </c>
      <c r="D37" s="33"/>
      <c r="E37" s="33"/>
      <c r="F37" s="33"/>
      <c r="G37" s="33">
        <v>70000</v>
      </c>
    </row>
    <row r="38" customHeight="1" spans="1:7">
      <c r="A38" s="220" t="s">
        <v>158</v>
      </c>
      <c r="B38" s="220" t="s">
        <v>159</v>
      </c>
      <c r="C38" s="29">
        <v>50000</v>
      </c>
      <c r="D38" s="33"/>
      <c r="E38" s="33"/>
      <c r="F38" s="33"/>
      <c r="G38" s="33">
        <v>50000</v>
      </c>
    </row>
    <row r="39" customHeight="1" spans="1:7">
      <c r="A39" s="221" t="s">
        <v>160</v>
      </c>
      <c r="B39" s="221" t="s">
        <v>161</v>
      </c>
      <c r="C39" s="29">
        <v>50000</v>
      </c>
      <c r="D39" s="33"/>
      <c r="E39" s="33"/>
      <c r="F39" s="33"/>
      <c r="G39" s="33">
        <v>50000</v>
      </c>
    </row>
    <row r="40" customHeight="1" spans="1:7">
      <c r="A40" s="220" t="s">
        <v>162</v>
      </c>
      <c r="B40" s="220" t="s">
        <v>163</v>
      </c>
      <c r="C40" s="29">
        <v>20000</v>
      </c>
      <c r="D40" s="33"/>
      <c r="E40" s="33"/>
      <c r="F40" s="33"/>
      <c r="G40" s="33">
        <v>20000</v>
      </c>
    </row>
    <row r="41" customHeight="1" spans="1:7">
      <c r="A41" s="221" t="s">
        <v>164</v>
      </c>
      <c r="B41" s="221" t="s">
        <v>165</v>
      </c>
      <c r="C41" s="29">
        <v>20000</v>
      </c>
      <c r="D41" s="33"/>
      <c r="E41" s="33"/>
      <c r="F41" s="33"/>
      <c r="G41" s="33">
        <v>20000</v>
      </c>
    </row>
    <row r="42" customHeight="1" spans="1:7">
      <c r="A42" s="31" t="s">
        <v>166</v>
      </c>
      <c r="B42" s="31" t="s">
        <v>167</v>
      </c>
      <c r="C42" s="29">
        <v>86400</v>
      </c>
      <c r="D42" s="33"/>
      <c r="E42" s="33"/>
      <c r="F42" s="33"/>
      <c r="G42" s="33">
        <v>86400</v>
      </c>
    </row>
    <row r="43" customHeight="1" spans="1:7">
      <c r="A43" s="220" t="s">
        <v>168</v>
      </c>
      <c r="B43" s="220" t="s">
        <v>169</v>
      </c>
      <c r="C43" s="29">
        <v>86400</v>
      </c>
      <c r="D43" s="33"/>
      <c r="E43" s="33"/>
      <c r="F43" s="33"/>
      <c r="G43" s="33">
        <v>86400</v>
      </c>
    </row>
    <row r="44" customHeight="1" spans="1:7">
      <c r="A44" s="221" t="s">
        <v>170</v>
      </c>
      <c r="B44" s="221" t="s">
        <v>171</v>
      </c>
      <c r="C44" s="29">
        <v>80000</v>
      </c>
      <c r="D44" s="33"/>
      <c r="E44" s="33"/>
      <c r="F44" s="33"/>
      <c r="G44" s="33">
        <v>80000</v>
      </c>
    </row>
    <row r="45" customHeight="1" spans="1:7">
      <c r="A45" s="221" t="s">
        <v>172</v>
      </c>
      <c r="B45" s="221" t="s">
        <v>173</v>
      </c>
      <c r="C45" s="29">
        <v>6400</v>
      </c>
      <c r="D45" s="33"/>
      <c r="E45" s="33"/>
      <c r="F45" s="33"/>
      <c r="G45" s="33">
        <v>6400</v>
      </c>
    </row>
    <row r="46" customHeight="1" spans="1:7">
      <c r="A46" s="31" t="s">
        <v>174</v>
      </c>
      <c r="B46" s="31" t="s">
        <v>175</v>
      </c>
      <c r="C46" s="29">
        <v>3595776</v>
      </c>
      <c r="D46" s="33">
        <v>2353024</v>
      </c>
      <c r="E46" s="33">
        <v>2353024</v>
      </c>
      <c r="F46" s="33"/>
      <c r="G46" s="33">
        <v>1242752</v>
      </c>
    </row>
    <row r="47" customHeight="1" spans="1:7">
      <c r="A47" s="220" t="s">
        <v>176</v>
      </c>
      <c r="B47" s="220" t="s">
        <v>177</v>
      </c>
      <c r="C47" s="29">
        <v>715332</v>
      </c>
      <c r="D47" s="33">
        <v>647332</v>
      </c>
      <c r="E47" s="33">
        <v>647332</v>
      </c>
      <c r="F47" s="33"/>
      <c r="G47" s="33">
        <v>68000</v>
      </c>
    </row>
    <row r="48" customHeight="1" spans="1:7">
      <c r="A48" s="221" t="s">
        <v>178</v>
      </c>
      <c r="B48" s="221" t="s">
        <v>109</v>
      </c>
      <c r="C48" s="29">
        <v>645132</v>
      </c>
      <c r="D48" s="33">
        <v>645132</v>
      </c>
      <c r="E48" s="33">
        <v>645132</v>
      </c>
      <c r="F48" s="33"/>
      <c r="G48" s="33"/>
    </row>
    <row r="49" customHeight="1" spans="1:7">
      <c r="A49" s="221" t="s">
        <v>180</v>
      </c>
      <c r="B49" s="221" t="s">
        <v>181</v>
      </c>
      <c r="C49" s="29">
        <v>70200</v>
      </c>
      <c r="D49" s="33">
        <v>2200</v>
      </c>
      <c r="E49" s="33">
        <v>2200</v>
      </c>
      <c r="F49" s="33"/>
      <c r="G49" s="33">
        <v>68000</v>
      </c>
    </row>
    <row r="50" customHeight="1" spans="1:7">
      <c r="A50" s="220" t="s">
        <v>186</v>
      </c>
      <c r="B50" s="220" t="s">
        <v>187</v>
      </c>
      <c r="C50" s="29">
        <v>1389540</v>
      </c>
      <c r="D50" s="33">
        <v>1389540</v>
      </c>
      <c r="E50" s="33">
        <v>1389540</v>
      </c>
      <c r="F50" s="33"/>
      <c r="G50" s="33"/>
    </row>
    <row r="51" customHeight="1" spans="1:7">
      <c r="A51" s="221" t="s">
        <v>188</v>
      </c>
      <c r="B51" s="221" t="s">
        <v>189</v>
      </c>
      <c r="C51" s="29">
        <v>890340</v>
      </c>
      <c r="D51" s="33">
        <v>890340</v>
      </c>
      <c r="E51" s="33">
        <v>890340</v>
      </c>
      <c r="F51" s="33"/>
      <c r="G51" s="33"/>
    </row>
    <row r="52" customHeight="1" spans="1:7">
      <c r="A52" s="221" t="s">
        <v>190</v>
      </c>
      <c r="B52" s="221" t="s">
        <v>191</v>
      </c>
      <c r="C52" s="29">
        <v>499200</v>
      </c>
      <c r="D52" s="33">
        <v>499200</v>
      </c>
      <c r="E52" s="33">
        <v>499200</v>
      </c>
      <c r="F52" s="33"/>
      <c r="G52" s="33"/>
    </row>
    <row r="53" customHeight="1" spans="1:7">
      <c r="A53" s="220" t="s">
        <v>192</v>
      </c>
      <c r="B53" s="220" t="s">
        <v>193</v>
      </c>
      <c r="C53" s="29">
        <v>779732</v>
      </c>
      <c r="D53" s="33"/>
      <c r="E53" s="33"/>
      <c r="F53" s="33"/>
      <c r="G53" s="33">
        <v>779732</v>
      </c>
    </row>
    <row r="54" customHeight="1" spans="1:7">
      <c r="A54" s="221" t="s">
        <v>194</v>
      </c>
      <c r="B54" s="221" t="s">
        <v>195</v>
      </c>
      <c r="C54" s="29">
        <v>300000</v>
      </c>
      <c r="D54" s="33"/>
      <c r="E54" s="33"/>
      <c r="F54" s="33"/>
      <c r="G54" s="33">
        <v>300000</v>
      </c>
    </row>
    <row r="55" customHeight="1" spans="1:7">
      <c r="A55" s="221" t="s">
        <v>196</v>
      </c>
      <c r="B55" s="221" t="s">
        <v>197</v>
      </c>
      <c r="C55" s="29">
        <v>96000</v>
      </c>
      <c r="D55" s="33"/>
      <c r="E55" s="33"/>
      <c r="F55" s="33"/>
      <c r="G55" s="33">
        <v>96000</v>
      </c>
    </row>
    <row r="56" customHeight="1" spans="1:7">
      <c r="A56" s="221" t="s">
        <v>198</v>
      </c>
      <c r="B56" s="221" t="s">
        <v>199</v>
      </c>
      <c r="C56" s="29">
        <v>383732</v>
      </c>
      <c r="D56" s="33"/>
      <c r="E56" s="33"/>
      <c r="F56" s="33"/>
      <c r="G56" s="33">
        <v>383732</v>
      </c>
    </row>
    <row r="57" customHeight="1" spans="1:7">
      <c r="A57" s="220" t="s">
        <v>200</v>
      </c>
      <c r="B57" s="220" t="s">
        <v>201</v>
      </c>
      <c r="C57" s="29">
        <v>68800</v>
      </c>
      <c r="D57" s="33"/>
      <c r="E57" s="33"/>
      <c r="F57" s="33"/>
      <c r="G57" s="33">
        <v>68800</v>
      </c>
    </row>
    <row r="58" customHeight="1" spans="1:7">
      <c r="A58" s="221" t="s">
        <v>202</v>
      </c>
      <c r="B58" s="221" t="s">
        <v>203</v>
      </c>
      <c r="C58" s="29">
        <v>68800</v>
      </c>
      <c r="D58" s="33"/>
      <c r="E58" s="33"/>
      <c r="F58" s="33"/>
      <c r="G58" s="33">
        <v>68800</v>
      </c>
    </row>
    <row r="59" customHeight="1" spans="1:7">
      <c r="A59" s="220" t="s">
        <v>204</v>
      </c>
      <c r="B59" s="220" t="s">
        <v>205</v>
      </c>
      <c r="C59" s="29">
        <v>110000</v>
      </c>
      <c r="D59" s="33"/>
      <c r="E59" s="33"/>
      <c r="F59" s="33"/>
      <c r="G59" s="33">
        <v>110000</v>
      </c>
    </row>
    <row r="60" customHeight="1" spans="1:7">
      <c r="A60" s="221" t="s">
        <v>206</v>
      </c>
      <c r="B60" s="221" t="s">
        <v>207</v>
      </c>
      <c r="C60" s="29">
        <v>110000</v>
      </c>
      <c r="D60" s="33"/>
      <c r="E60" s="33"/>
      <c r="F60" s="33"/>
      <c r="G60" s="33">
        <v>110000</v>
      </c>
    </row>
    <row r="61" customHeight="1" spans="1:7">
      <c r="A61" s="220" t="s">
        <v>208</v>
      </c>
      <c r="B61" s="220" t="s">
        <v>209</v>
      </c>
      <c r="C61" s="29">
        <v>370152</v>
      </c>
      <c r="D61" s="33">
        <v>316152</v>
      </c>
      <c r="E61" s="33">
        <v>316152</v>
      </c>
      <c r="F61" s="33"/>
      <c r="G61" s="33">
        <v>54000</v>
      </c>
    </row>
    <row r="62" customHeight="1" spans="1:7">
      <c r="A62" s="221" t="s">
        <v>210</v>
      </c>
      <c r="B62" s="221" t="s">
        <v>211</v>
      </c>
      <c r="C62" s="29">
        <v>370152</v>
      </c>
      <c r="D62" s="33">
        <v>316152</v>
      </c>
      <c r="E62" s="33">
        <v>316152</v>
      </c>
      <c r="F62" s="33"/>
      <c r="G62" s="33">
        <v>54000</v>
      </c>
    </row>
    <row r="63" customHeight="1" spans="1:7">
      <c r="A63" s="220" t="s">
        <v>212</v>
      </c>
      <c r="B63" s="220" t="s">
        <v>213</v>
      </c>
      <c r="C63" s="29">
        <v>30000</v>
      </c>
      <c r="D63" s="33"/>
      <c r="E63" s="33"/>
      <c r="F63" s="33"/>
      <c r="G63" s="33">
        <v>30000</v>
      </c>
    </row>
    <row r="64" customHeight="1" spans="1:7">
      <c r="A64" s="221" t="s">
        <v>214</v>
      </c>
      <c r="B64" s="221" t="s">
        <v>215</v>
      </c>
      <c r="C64" s="29">
        <v>30000</v>
      </c>
      <c r="D64" s="33"/>
      <c r="E64" s="33"/>
      <c r="F64" s="33"/>
      <c r="G64" s="33">
        <v>30000</v>
      </c>
    </row>
    <row r="65" customHeight="1" spans="1:7">
      <c r="A65" s="220" t="s">
        <v>216</v>
      </c>
      <c r="B65" s="220" t="s">
        <v>217</v>
      </c>
      <c r="C65" s="29">
        <v>2220</v>
      </c>
      <c r="D65" s="33"/>
      <c r="E65" s="33"/>
      <c r="F65" s="33"/>
      <c r="G65" s="33">
        <v>2220</v>
      </c>
    </row>
    <row r="66" customHeight="1" spans="1:7">
      <c r="A66" s="221" t="s">
        <v>218</v>
      </c>
      <c r="B66" s="221" t="s">
        <v>219</v>
      </c>
      <c r="C66" s="29">
        <v>2220</v>
      </c>
      <c r="D66" s="33"/>
      <c r="E66" s="33"/>
      <c r="F66" s="33"/>
      <c r="G66" s="33">
        <v>2220</v>
      </c>
    </row>
    <row r="67" customHeight="1" spans="1:7">
      <c r="A67" s="220" t="s">
        <v>220</v>
      </c>
      <c r="B67" s="220" t="s">
        <v>221</v>
      </c>
      <c r="C67" s="29">
        <v>130000</v>
      </c>
      <c r="D67" s="33"/>
      <c r="E67" s="33"/>
      <c r="F67" s="33"/>
      <c r="G67" s="33">
        <v>130000</v>
      </c>
    </row>
    <row r="68" customHeight="1" spans="1:7">
      <c r="A68" s="221" t="s">
        <v>222</v>
      </c>
      <c r="B68" s="221" t="s">
        <v>223</v>
      </c>
      <c r="C68" s="29">
        <v>10000</v>
      </c>
      <c r="D68" s="33"/>
      <c r="E68" s="33"/>
      <c r="F68" s="33"/>
      <c r="G68" s="33">
        <v>10000</v>
      </c>
    </row>
    <row r="69" customHeight="1" spans="1:7">
      <c r="A69" s="221" t="s">
        <v>224</v>
      </c>
      <c r="B69" s="221" t="s">
        <v>225</v>
      </c>
      <c r="C69" s="29">
        <v>120000</v>
      </c>
      <c r="D69" s="33"/>
      <c r="E69" s="33"/>
      <c r="F69" s="33"/>
      <c r="G69" s="33">
        <v>120000</v>
      </c>
    </row>
    <row r="70" customHeight="1" spans="1:7">
      <c r="A70" s="31" t="s">
        <v>226</v>
      </c>
      <c r="B70" s="31" t="s">
        <v>227</v>
      </c>
      <c r="C70" s="29">
        <v>1113547.44</v>
      </c>
      <c r="D70" s="33">
        <v>1044947.44</v>
      </c>
      <c r="E70" s="33">
        <v>1044947.44</v>
      </c>
      <c r="F70" s="33"/>
      <c r="G70" s="33">
        <v>68600</v>
      </c>
    </row>
    <row r="71" customHeight="1" spans="1:7">
      <c r="A71" s="220" t="s">
        <v>228</v>
      </c>
      <c r="B71" s="220" t="s">
        <v>229</v>
      </c>
      <c r="C71" s="29">
        <v>30600</v>
      </c>
      <c r="D71" s="33"/>
      <c r="E71" s="33"/>
      <c r="F71" s="33"/>
      <c r="G71" s="33">
        <v>30600</v>
      </c>
    </row>
    <row r="72" customHeight="1" spans="1:7">
      <c r="A72" s="221" t="s">
        <v>230</v>
      </c>
      <c r="B72" s="221" t="s">
        <v>231</v>
      </c>
      <c r="C72" s="29">
        <v>30600</v>
      </c>
      <c r="D72" s="33"/>
      <c r="E72" s="33"/>
      <c r="F72" s="33"/>
      <c r="G72" s="33">
        <v>30600</v>
      </c>
    </row>
    <row r="73" customHeight="1" spans="1:7">
      <c r="A73" s="220" t="s">
        <v>232</v>
      </c>
      <c r="B73" s="220" t="s">
        <v>233</v>
      </c>
      <c r="C73" s="29">
        <v>341840</v>
      </c>
      <c r="D73" s="33">
        <v>303840</v>
      </c>
      <c r="E73" s="33">
        <v>303840</v>
      </c>
      <c r="F73" s="33"/>
      <c r="G73" s="33">
        <v>38000</v>
      </c>
    </row>
    <row r="74" customHeight="1" spans="1:7">
      <c r="A74" s="221" t="s">
        <v>234</v>
      </c>
      <c r="B74" s="221" t="s">
        <v>235</v>
      </c>
      <c r="C74" s="29">
        <v>303840</v>
      </c>
      <c r="D74" s="33">
        <v>303840</v>
      </c>
      <c r="E74" s="33">
        <v>303840</v>
      </c>
      <c r="F74" s="33"/>
      <c r="G74" s="33"/>
    </row>
    <row r="75" customHeight="1" spans="1:7">
      <c r="A75" s="221" t="s">
        <v>236</v>
      </c>
      <c r="B75" s="221" t="s">
        <v>237</v>
      </c>
      <c r="C75" s="29">
        <v>38000</v>
      </c>
      <c r="D75" s="33"/>
      <c r="E75" s="33"/>
      <c r="F75" s="33"/>
      <c r="G75" s="33">
        <v>38000</v>
      </c>
    </row>
    <row r="76" customHeight="1" spans="1:7">
      <c r="A76" s="220" t="s">
        <v>238</v>
      </c>
      <c r="B76" s="220" t="s">
        <v>239</v>
      </c>
      <c r="C76" s="29">
        <v>741107.44</v>
      </c>
      <c r="D76" s="33">
        <v>741107.44</v>
      </c>
      <c r="E76" s="33">
        <v>741107.44</v>
      </c>
      <c r="F76" s="33"/>
      <c r="G76" s="33"/>
    </row>
    <row r="77" customHeight="1" spans="1:7">
      <c r="A77" s="221" t="s">
        <v>240</v>
      </c>
      <c r="B77" s="221" t="s">
        <v>241</v>
      </c>
      <c r="C77" s="29">
        <v>191554</v>
      </c>
      <c r="D77" s="33">
        <v>191554</v>
      </c>
      <c r="E77" s="33">
        <v>191554</v>
      </c>
      <c r="F77" s="33"/>
      <c r="G77" s="33"/>
    </row>
    <row r="78" customHeight="1" spans="1:7">
      <c r="A78" s="221" t="s">
        <v>242</v>
      </c>
      <c r="B78" s="221" t="s">
        <v>243</v>
      </c>
      <c r="C78" s="29">
        <v>191554</v>
      </c>
      <c r="D78" s="33">
        <v>191554</v>
      </c>
      <c r="E78" s="33">
        <v>191554</v>
      </c>
      <c r="F78" s="33"/>
      <c r="G78" s="33"/>
    </row>
    <row r="79" customHeight="1" spans="1:7">
      <c r="A79" s="221" t="s">
        <v>244</v>
      </c>
      <c r="B79" s="221" t="s">
        <v>245</v>
      </c>
      <c r="C79" s="29">
        <v>317888</v>
      </c>
      <c r="D79" s="33">
        <v>317888</v>
      </c>
      <c r="E79" s="33">
        <v>317888</v>
      </c>
      <c r="F79" s="33"/>
      <c r="G79" s="33"/>
    </row>
    <row r="80" customHeight="1" spans="1:7">
      <c r="A80" s="221" t="s">
        <v>246</v>
      </c>
      <c r="B80" s="221" t="s">
        <v>247</v>
      </c>
      <c r="C80" s="29">
        <v>40111.44</v>
      </c>
      <c r="D80" s="33">
        <v>40111.44</v>
      </c>
      <c r="E80" s="33">
        <v>40111.44</v>
      </c>
      <c r="F80" s="33"/>
      <c r="G80" s="33"/>
    </row>
    <row r="81" customHeight="1" spans="1:7">
      <c r="A81" s="31" t="s">
        <v>248</v>
      </c>
      <c r="B81" s="31" t="s">
        <v>249</v>
      </c>
      <c r="C81" s="29">
        <v>14576671.57</v>
      </c>
      <c r="D81" s="33">
        <v>14194092.32</v>
      </c>
      <c r="E81" s="33">
        <v>13291592.32</v>
      </c>
      <c r="F81" s="33">
        <v>902500</v>
      </c>
      <c r="G81" s="33">
        <v>382579.25</v>
      </c>
    </row>
    <row r="82" customHeight="1" spans="1:7">
      <c r="A82" s="220" t="s">
        <v>250</v>
      </c>
      <c r="B82" s="220" t="s">
        <v>251</v>
      </c>
      <c r="C82" s="29">
        <v>14214092.32</v>
      </c>
      <c r="D82" s="33">
        <v>14194092.32</v>
      </c>
      <c r="E82" s="33">
        <v>13291592.32</v>
      </c>
      <c r="F82" s="33">
        <v>902500</v>
      </c>
      <c r="G82" s="33">
        <v>20000</v>
      </c>
    </row>
    <row r="83" customHeight="1" spans="1:7">
      <c r="A83" s="221" t="s">
        <v>252</v>
      </c>
      <c r="B83" s="221" t="s">
        <v>111</v>
      </c>
      <c r="C83" s="29">
        <v>12970820.32</v>
      </c>
      <c r="D83" s="33">
        <v>12950820.32</v>
      </c>
      <c r="E83" s="33">
        <v>12048320.32</v>
      </c>
      <c r="F83" s="33">
        <v>902500</v>
      </c>
      <c r="G83" s="33">
        <v>20000</v>
      </c>
    </row>
    <row r="84" customHeight="1" spans="1:7">
      <c r="A84" s="221" t="s">
        <v>253</v>
      </c>
      <c r="B84" s="221" t="s">
        <v>254</v>
      </c>
      <c r="C84" s="29">
        <v>1243272</v>
      </c>
      <c r="D84" s="33">
        <v>1243272</v>
      </c>
      <c r="E84" s="33">
        <v>1243272</v>
      </c>
      <c r="F84" s="33"/>
      <c r="G84" s="33"/>
    </row>
    <row r="85" customHeight="1" spans="1:7">
      <c r="A85" s="220" t="s">
        <v>255</v>
      </c>
      <c r="B85" s="220" t="s">
        <v>256</v>
      </c>
      <c r="C85" s="29">
        <v>95429.25</v>
      </c>
      <c r="D85" s="33"/>
      <c r="E85" s="33"/>
      <c r="F85" s="33"/>
      <c r="G85" s="33">
        <v>95429.25</v>
      </c>
    </row>
    <row r="86" customHeight="1" spans="1:7">
      <c r="A86" s="221" t="s">
        <v>257</v>
      </c>
      <c r="B86" s="221" t="s">
        <v>258</v>
      </c>
      <c r="C86" s="29">
        <v>95429.25</v>
      </c>
      <c r="D86" s="33"/>
      <c r="E86" s="33"/>
      <c r="F86" s="33"/>
      <c r="G86" s="33">
        <v>95429.25</v>
      </c>
    </row>
    <row r="87" customHeight="1" spans="1:7">
      <c r="A87" s="220" t="s">
        <v>259</v>
      </c>
      <c r="B87" s="220" t="s">
        <v>260</v>
      </c>
      <c r="C87" s="29">
        <v>217150</v>
      </c>
      <c r="D87" s="33"/>
      <c r="E87" s="33"/>
      <c r="F87" s="33"/>
      <c r="G87" s="33">
        <v>217150</v>
      </c>
    </row>
    <row r="88" customHeight="1" spans="1:7">
      <c r="A88" s="221" t="s">
        <v>261</v>
      </c>
      <c r="B88" s="221" t="s">
        <v>260</v>
      </c>
      <c r="C88" s="29">
        <v>217150</v>
      </c>
      <c r="D88" s="33"/>
      <c r="E88" s="33"/>
      <c r="F88" s="33"/>
      <c r="G88" s="33">
        <v>217150</v>
      </c>
    </row>
    <row r="89" customHeight="1" spans="1:7">
      <c r="A89" s="220" t="s">
        <v>262</v>
      </c>
      <c r="B89" s="220" t="s">
        <v>263</v>
      </c>
      <c r="C89" s="29">
        <v>50000</v>
      </c>
      <c r="D89" s="33"/>
      <c r="E89" s="33"/>
      <c r="F89" s="33"/>
      <c r="G89" s="33">
        <v>50000</v>
      </c>
    </row>
    <row r="90" customHeight="1" spans="1:7">
      <c r="A90" s="221" t="s">
        <v>264</v>
      </c>
      <c r="B90" s="221" t="s">
        <v>263</v>
      </c>
      <c r="C90" s="29">
        <v>50000</v>
      </c>
      <c r="D90" s="33"/>
      <c r="E90" s="33"/>
      <c r="F90" s="33"/>
      <c r="G90" s="33">
        <v>50000</v>
      </c>
    </row>
    <row r="91" customHeight="1" spans="1:7">
      <c r="A91" s="31" t="s">
        <v>265</v>
      </c>
      <c r="B91" s="31" t="s">
        <v>266</v>
      </c>
      <c r="C91" s="29">
        <v>114184</v>
      </c>
      <c r="D91" s="33">
        <v>104184</v>
      </c>
      <c r="E91" s="33">
        <v>104184</v>
      </c>
      <c r="F91" s="33"/>
      <c r="G91" s="33">
        <v>10000</v>
      </c>
    </row>
    <row r="92" customHeight="1" spans="1:7">
      <c r="A92" s="220" t="s">
        <v>267</v>
      </c>
      <c r="B92" s="220" t="s">
        <v>268</v>
      </c>
      <c r="C92" s="29">
        <v>114184</v>
      </c>
      <c r="D92" s="33">
        <v>104184</v>
      </c>
      <c r="E92" s="33">
        <v>104184</v>
      </c>
      <c r="F92" s="33"/>
      <c r="G92" s="33">
        <v>10000</v>
      </c>
    </row>
    <row r="93" customHeight="1" spans="1:7">
      <c r="A93" s="221" t="s">
        <v>269</v>
      </c>
      <c r="B93" s="221" t="s">
        <v>270</v>
      </c>
      <c r="C93" s="29">
        <v>114184</v>
      </c>
      <c r="D93" s="33">
        <v>104184</v>
      </c>
      <c r="E93" s="33">
        <v>104184</v>
      </c>
      <c r="F93" s="33"/>
      <c r="G93" s="33">
        <v>10000</v>
      </c>
    </row>
    <row r="94" customHeight="1" spans="1:7">
      <c r="A94" s="31" t="s">
        <v>271</v>
      </c>
      <c r="B94" s="31" t="s">
        <v>272</v>
      </c>
      <c r="C94" s="29">
        <v>1825814.4</v>
      </c>
      <c r="D94" s="33">
        <v>1825814.4</v>
      </c>
      <c r="E94" s="33">
        <v>1825814.4</v>
      </c>
      <c r="F94" s="33"/>
      <c r="G94" s="33"/>
    </row>
    <row r="95" customHeight="1" spans="1:7">
      <c r="A95" s="220" t="s">
        <v>273</v>
      </c>
      <c r="B95" s="220" t="s">
        <v>274</v>
      </c>
      <c r="C95" s="29">
        <v>1825814.4</v>
      </c>
      <c r="D95" s="33">
        <v>1825814.4</v>
      </c>
      <c r="E95" s="33">
        <v>1825814.4</v>
      </c>
      <c r="F95" s="33"/>
      <c r="G95" s="33"/>
    </row>
    <row r="96" customHeight="1" spans="1:7">
      <c r="A96" s="221" t="s">
        <v>275</v>
      </c>
      <c r="B96" s="221" t="s">
        <v>276</v>
      </c>
      <c r="C96" s="29">
        <v>1825814.4</v>
      </c>
      <c r="D96" s="33">
        <v>1825814.4</v>
      </c>
      <c r="E96" s="33">
        <v>1825814.4</v>
      </c>
      <c r="F96" s="33"/>
      <c r="G96" s="33"/>
    </row>
    <row r="97" customHeight="1" spans="1:7">
      <c r="A97" s="21" t="s">
        <v>315</v>
      </c>
      <c r="B97" s="21"/>
      <c r="C97" s="29">
        <v>47403474.19</v>
      </c>
      <c r="D97" s="33">
        <v>29753030.44</v>
      </c>
      <c r="E97" s="29">
        <v>27748912.92</v>
      </c>
      <c r="F97" s="29">
        <v>2004117.52</v>
      </c>
      <c r="G97" s="29">
        <v>17650443.75</v>
      </c>
    </row>
  </sheetData>
  <mergeCells count="7">
    <mergeCell ref="A3:G3"/>
    <mergeCell ref="A4:B4"/>
    <mergeCell ref="A5:B5"/>
    <mergeCell ref="D5:F5"/>
    <mergeCell ref="A97:B9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5" activePane="bottomLeft" state="frozen"/>
      <selection/>
      <selection pane="bottomLeft" activeCell="A8" sqref="A8:F8"/>
    </sheetView>
  </sheetViews>
  <sheetFormatPr defaultColWidth="10.4259259259259" defaultRowHeight="14.25" customHeight="1" outlineLevelRow="7" outlineLevelCol="5"/>
  <cols>
    <col min="1" max="6" width="28.1481481481481" style="1" customWidth="1"/>
    <col min="7" max="16384" width="10.4259259259259" style="1"/>
  </cols>
  <sheetData>
    <row r="1" customHeight="1" spans="1:6">
      <c r="A1" s="2"/>
      <c r="B1" s="2"/>
      <c r="C1" s="2"/>
      <c r="D1" s="2"/>
      <c r="E1" s="2"/>
      <c r="F1" s="2"/>
    </row>
    <row r="2" customHeight="1" spans="1:6">
      <c r="A2" s="45"/>
      <c r="B2" s="45"/>
      <c r="C2" s="45"/>
      <c r="D2" s="45"/>
      <c r="E2" s="44"/>
      <c r="F2" s="206" t="s">
        <v>316</v>
      </c>
    </row>
    <row r="3" ht="41.25" customHeight="1" spans="1:6">
      <c r="A3" s="207" t="str">
        <f>"2025"&amp;"年一般公共预算“三公”经费支出预算表"</f>
        <v>2025年一般公共预算“三公”经费支出预算表</v>
      </c>
      <c r="B3" s="45"/>
      <c r="C3" s="45"/>
      <c r="D3" s="45"/>
      <c r="E3" s="44"/>
      <c r="F3" s="45"/>
    </row>
    <row r="4" customHeight="1" spans="1:6">
      <c r="A4" s="123" t="str">
        <f>"单位名称："&amp;"昆明市西山区人民政府永昌街道办事处"</f>
        <v>单位名称：昆明市西山区人民政府永昌街道办事处</v>
      </c>
      <c r="B4" s="208"/>
      <c r="D4" s="45"/>
      <c r="E4" s="44"/>
      <c r="F4" s="63" t="s">
        <v>1</v>
      </c>
    </row>
    <row r="5" ht="27" customHeight="1" spans="1:6">
      <c r="A5" s="49" t="s">
        <v>317</v>
      </c>
      <c r="B5" s="49" t="s">
        <v>318</v>
      </c>
      <c r="C5" s="49" t="s">
        <v>319</v>
      </c>
      <c r="D5" s="49"/>
      <c r="E5" s="38"/>
      <c r="F5" s="49" t="s">
        <v>320</v>
      </c>
    </row>
    <row r="6" ht="28.5" customHeight="1" spans="1:6">
      <c r="A6" s="209"/>
      <c r="B6" s="51"/>
      <c r="C6" s="38" t="s">
        <v>57</v>
      </c>
      <c r="D6" s="38" t="s">
        <v>321</v>
      </c>
      <c r="E6" s="38" t="s">
        <v>322</v>
      </c>
      <c r="F6" s="50"/>
    </row>
    <row r="7" ht="17.25" customHeight="1" spans="1:6">
      <c r="A7" s="56" t="s">
        <v>81</v>
      </c>
      <c r="B7" s="56" t="s">
        <v>82</v>
      </c>
      <c r="C7" s="56" t="s">
        <v>83</v>
      </c>
      <c r="D7" s="56" t="s">
        <v>84</v>
      </c>
      <c r="E7" s="56" t="s">
        <v>85</v>
      </c>
      <c r="F7" s="56" t="s">
        <v>86</v>
      </c>
    </row>
    <row r="8" ht="17.25" customHeight="1" spans="1:6">
      <c r="A8" s="210">
        <v>46000</v>
      </c>
      <c r="B8" s="133"/>
      <c r="C8" s="211">
        <v>44000</v>
      </c>
      <c r="D8" s="211"/>
      <c r="E8" s="211">
        <v>44000</v>
      </c>
      <c r="F8" s="211">
        <v>2000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1"/>
  <sheetViews>
    <sheetView showZeros="0" workbookViewId="0">
      <pane ySplit="1" topLeftCell="A95" activePane="bottomLeft" state="frozen"/>
      <selection/>
      <selection pane="bottomLeft" activeCell="I111" sqref="I111:X111"/>
    </sheetView>
  </sheetViews>
  <sheetFormatPr defaultColWidth="9.14814814814815" defaultRowHeight="14.25" customHeight="1"/>
  <cols>
    <col min="1" max="2" width="32.8425925925926" customWidth="1"/>
    <col min="3" max="3" width="20.712962962963" customWidth="1"/>
    <col min="4" max="4" width="31.2777777777778" customWidth="1"/>
    <col min="5" max="5" width="10.1481481481481" customWidth="1"/>
    <col min="6" max="6" width="17.5740740740741" customWidth="1"/>
    <col min="7" max="7" width="10.2777777777778" customWidth="1"/>
    <col min="8" max="8" width="23" customWidth="1"/>
    <col min="9" max="24" width="18.712962962963" customWidth="1"/>
  </cols>
  <sheetData>
    <row r="1" customHeight="1" spans="1:24">
      <c r="A1" s="80"/>
      <c r="B1" s="80"/>
      <c r="C1" s="80"/>
      <c r="D1" s="80"/>
      <c r="E1" s="80"/>
      <c r="F1" s="80"/>
      <c r="G1" s="80"/>
      <c r="H1" s="80"/>
      <c r="I1" s="80"/>
      <c r="J1" s="80"/>
      <c r="K1" s="80"/>
      <c r="L1" s="80"/>
      <c r="M1" s="80"/>
      <c r="N1" s="80"/>
      <c r="O1" s="80"/>
      <c r="P1" s="80"/>
      <c r="Q1" s="80"/>
      <c r="R1" s="80"/>
      <c r="S1" s="80"/>
      <c r="T1" s="80"/>
      <c r="U1" s="80"/>
      <c r="V1" s="80"/>
      <c r="W1" s="80"/>
      <c r="X1" s="80"/>
    </row>
    <row r="2" ht="13.5" customHeight="1" spans="2:24">
      <c r="B2" s="163"/>
      <c r="C2" s="190"/>
      <c r="E2" s="191"/>
      <c r="F2" s="191"/>
      <c r="G2" s="191"/>
      <c r="H2" s="191"/>
      <c r="I2" s="82"/>
      <c r="J2" s="82"/>
      <c r="K2" s="82"/>
      <c r="L2" s="82"/>
      <c r="M2" s="82"/>
      <c r="N2" s="82"/>
      <c r="R2" s="82"/>
      <c r="V2" s="190"/>
      <c r="X2" s="135" t="s">
        <v>323</v>
      </c>
    </row>
    <row r="3" ht="45.75" customHeight="1" spans="1:24">
      <c r="A3" s="84" t="str">
        <f>"2025"&amp;"年部门基本支出预算表"</f>
        <v>2025年部门基本支出预算表</v>
      </c>
      <c r="B3" s="122"/>
      <c r="C3" s="84"/>
      <c r="D3" s="84"/>
      <c r="E3" s="84"/>
      <c r="F3" s="84"/>
      <c r="G3" s="84"/>
      <c r="H3" s="84"/>
      <c r="I3" s="84"/>
      <c r="J3" s="84"/>
      <c r="K3" s="84"/>
      <c r="L3" s="84"/>
      <c r="M3" s="84"/>
      <c r="N3" s="84"/>
      <c r="O3" s="122"/>
      <c r="P3" s="122"/>
      <c r="Q3" s="122"/>
      <c r="R3" s="84"/>
      <c r="S3" s="84"/>
      <c r="T3" s="84"/>
      <c r="U3" s="84"/>
      <c r="V3" s="84"/>
      <c r="W3" s="84"/>
      <c r="X3" s="84"/>
    </row>
    <row r="4" ht="18.75" customHeight="1" spans="1:24">
      <c r="A4" s="130" t="s">
        <v>324</v>
      </c>
      <c r="B4" s="165"/>
      <c r="C4" s="192"/>
      <c r="D4" s="192"/>
      <c r="E4" s="192"/>
      <c r="F4" s="192"/>
      <c r="G4" s="192"/>
      <c r="H4" s="192"/>
      <c r="I4" s="87"/>
      <c r="J4" s="87"/>
      <c r="K4" s="87"/>
      <c r="L4" s="87"/>
      <c r="M4" s="87"/>
      <c r="N4" s="87"/>
      <c r="O4" s="124"/>
      <c r="P4" s="124"/>
      <c r="Q4" s="124"/>
      <c r="R4" s="87"/>
      <c r="V4" s="190"/>
      <c r="X4" s="135" t="s">
        <v>1</v>
      </c>
    </row>
    <row r="5" ht="18" customHeight="1" spans="1:24">
      <c r="A5" s="166" t="s">
        <v>325</v>
      </c>
      <c r="B5" s="166" t="s">
        <v>326</v>
      </c>
      <c r="C5" s="166" t="s">
        <v>327</v>
      </c>
      <c r="D5" s="166" t="s">
        <v>328</v>
      </c>
      <c r="E5" s="166" t="s">
        <v>329</v>
      </c>
      <c r="F5" s="166" t="s">
        <v>330</v>
      </c>
      <c r="G5" s="166" t="s">
        <v>331</v>
      </c>
      <c r="H5" s="166" t="s">
        <v>332</v>
      </c>
      <c r="I5" s="197" t="s">
        <v>333</v>
      </c>
      <c r="J5" s="118" t="s">
        <v>333</v>
      </c>
      <c r="K5" s="118"/>
      <c r="L5" s="118"/>
      <c r="M5" s="118"/>
      <c r="N5" s="118"/>
      <c r="O5" s="175"/>
      <c r="P5" s="175"/>
      <c r="Q5" s="175"/>
      <c r="R5" s="108" t="s">
        <v>61</v>
      </c>
      <c r="S5" s="118" t="s">
        <v>62</v>
      </c>
      <c r="T5" s="118"/>
      <c r="U5" s="118"/>
      <c r="V5" s="118"/>
      <c r="W5" s="118"/>
      <c r="X5" s="119"/>
    </row>
    <row r="6" ht="18" customHeight="1" spans="1:24">
      <c r="A6" s="167"/>
      <c r="B6" s="168"/>
      <c r="C6" s="193"/>
      <c r="D6" s="167"/>
      <c r="E6" s="167"/>
      <c r="F6" s="167"/>
      <c r="G6" s="167"/>
      <c r="H6" s="167"/>
      <c r="I6" s="198" t="s">
        <v>334</v>
      </c>
      <c r="J6" s="197" t="s">
        <v>58</v>
      </c>
      <c r="K6" s="118"/>
      <c r="L6" s="118"/>
      <c r="M6" s="118"/>
      <c r="N6" s="119"/>
      <c r="O6" s="174" t="s">
        <v>335</v>
      </c>
      <c r="P6" s="175"/>
      <c r="Q6" s="176"/>
      <c r="R6" s="166" t="s">
        <v>61</v>
      </c>
      <c r="S6" s="197" t="s">
        <v>62</v>
      </c>
      <c r="T6" s="108" t="s">
        <v>64</v>
      </c>
      <c r="U6" s="118" t="s">
        <v>62</v>
      </c>
      <c r="V6" s="108" t="s">
        <v>66</v>
      </c>
      <c r="W6" s="108" t="s">
        <v>67</v>
      </c>
      <c r="X6" s="202" t="s">
        <v>68</v>
      </c>
    </row>
    <row r="7" ht="19.5" customHeight="1" spans="1:24">
      <c r="A7" s="168"/>
      <c r="B7" s="168"/>
      <c r="C7" s="168"/>
      <c r="D7" s="168"/>
      <c r="E7" s="168"/>
      <c r="F7" s="168"/>
      <c r="G7" s="168"/>
      <c r="H7" s="168"/>
      <c r="I7" s="168"/>
      <c r="J7" s="199" t="s">
        <v>336</v>
      </c>
      <c r="K7" s="166" t="s">
        <v>337</v>
      </c>
      <c r="L7" s="166" t="s">
        <v>338</v>
      </c>
      <c r="M7" s="166" t="s">
        <v>339</v>
      </c>
      <c r="N7" s="166" t="s">
        <v>340</v>
      </c>
      <c r="O7" s="166" t="s">
        <v>58</v>
      </c>
      <c r="P7" s="166" t="s">
        <v>59</v>
      </c>
      <c r="Q7" s="166" t="s">
        <v>60</v>
      </c>
      <c r="R7" s="168"/>
      <c r="S7" s="166" t="s">
        <v>57</v>
      </c>
      <c r="T7" s="166" t="s">
        <v>64</v>
      </c>
      <c r="U7" s="166" t="s">
        <v>341</v>
      </c>
      <c r="V7" s="166" t="s">
        <v>66</v>
      </c>
      <c r="W7" s="166" t="s">
        <v>67</v>
      </c>
      <c r="X7" s="166" t="s">
        <v>68</v>
      </c>
    </row>
    <row r="8" ht="37.5" customHeight="1" spans="1:24">
      <c r="A8" s="194"/>
      <c r="B8" s="98"/>
      <c r="C8" s="194"/>
      <c r="D8" s="194"/>
      <c r="E8" s="194"/>
      <c r="F8" s="194"/>
      <c r="G8" s="194"/>
      <c r="H8" s="194"/>
      <c r="I8" s="194"/>
      <c r="J8" s="200" t="s">
        <v>57</v>
      </c>
      <c r="K8" s="169" t="s">
        <v>342</v>
      </c>
      <c r="L8" s="169" t="s">
        <v>338</v>
      </c>
      <c r="M8" s="169" t="s">
        <v>339</v>
      </c>
      <c r="N8" s="169" t="s">
        <v>340</v>
      </c>
      <c r="O8" s="169" t="s">
        <v>338</v>
      </c>
      <c r="P8" s="169" t="s">
        <v>339</v>
      </c>
      <c r="Q8" s="169" t="s">
        <v>340</v>
      </c>
      <c r="R8" s="169" t="s">
        <v>61</v>
      </c>
      <c r="S8" s="169" t="s">
        <v>57</v>
      </c>
      <c r="T8" s="169" t="s">
        <v>64</v>
      </c>
      <c r="U8" s="169" t="s">
        <v>341</v>
      </c>
      <c r="V8" s="169" t="s">
        <v>66</v>
      </c>
      <c r="W8" s="169" t="s">
        <v>67</v>
      </c>
      <c r="X8" s="169" t="s">
        <v>68</v>
      </c>
    </row>
    <row r="9" customHeight="1" spans="1:24">
      <c r="A9" s="182">
        <v>1</v>
      </c>
      <c r="B9" s="182">
        <v>2</v>
      </c>
      <c r="C9" s="182">
        <v>3</v>
      </c>
      <c r="D9" s="182">
        <v>4</v>
      </c>
      <c r="E9" s="182">
        <v>5</v>
      </c>
      <c r="F9" s="182">
        <v>6</v>
      </c>
      <c r="G9" s="182">
        <v>7</v>
      </c>
      <c r="H9" s="182">
        <v>8</v>
      </c>
      <c r="I9" s="182">
        <v>9</v>
      </c>
      <c r="J9" s="182">
        <v>10</v>
      </c>
      <c r="K9" s="182">
        <v>11</v>
      </c>
      <c r="L9" s="182">
        <v>12</v>
      </c>
      <c r="M9" s="182">
        <v>13</v>
      </c>
      <c r="N9" s="182">
        <v>14</v>
      </c>
      <c r="O9" s="182">
        <v>15</v>
      </c>
      <c r="P9" s="182">
        <v>16</v>
      </c>
      <c r="Q9" s="182">
        <v>17</v>
      </c>
      <c r="R9" s="182">
        <v>18</v>
      </c>
      <c r="S9" s="182">
        <v>19</v>
      </c>
      <c r="T9" s="182">
        <v>20</v>
      </c>
      <c r="U9" s="182">
        <v>21</v>
      </c>
      <c r="V9" s="182">
        <v>22</v>
      </c>
      <c r="W9" s="182">
        <v>23</v>
      </c>
      <c r="X9" s="182">
        <v>24</v>
      </c>
    </row>
    <row r="10" customHeight="1" spans="1:24">
      <c r="A10" s="195" t="s">
        <v>69</v>
      </c>
      <c r="B10" s="195" t="s">
        <v>69</v>
      </c>
      <c r="C10" s="195" t="s">
        <v>343</v>
      </c>
      <c r="D10" s="196" t="s">
        <v>344</v>
      </c>
      <c r="E10" s="196" t="s">
        <v>126</v>
      </c>
      <c r="F10" s="196" t="s">
        <v>127</v>
      </c>
      <c r="G10" s="196" t="s">
        <v>345</v>
      </c>
      <c r="H10" s="196" t="s">
        <v>346</v>
      </c>
      <c r="I10" s="201">
        <v>20400</v>
      </c>
      <c r="J10" s="201">
        <v>20400</v>
      </c>
      <c r="K10" s="195"/>
      <c r="L10" s="195"/>
      <c r="M10" s="201">
        <v>20400</v>
      </c>
      <c r="N10" s="195"/>
      <c r="O10" s="195"/>
      <c r="P10" s="195"/>
      <c r="Q10" s="195"/>
      <c r="R10" s="195"/>
      <c r="S10" s="195"/>
      <c r="T10" s="195"/>
      <c r="U10" s="195"/>
      <c r="V10" s="195"/>
      <c r="W10" s="195"/>
      <c r="X10" s="195"/>
    </row>
    <row r="11" customHeight="1" spans="1:24">
      <c r="A11" s="195" t="s">
        <v>69</v>
      </c>
      <c r="B11" s="195" t="s">
        <v>69</v>
      </c>
      <c r="C11" s="195" t="s">
        <v>343</v>
      </c>
      <c r="D11" s="196" t="s">
        <v>344</v>
      </c>
      <c r="E11" s="196" t="s">
        <v>126</v>
      </c>
      <c r="F11" s="196" t="s">
        <v>127</v>
      </c>
      <c r="G11" s="196" t="s">
        <v>345</v>
      </c>
      <c r="H11" s="196" t="s">
        <v>346</v>
      </c>
      <c r="I11" s="201">
        <v>18000</v>
      </c>
      <c r="J11" s="201">
        <v>18000</v>
      </c>
      <c r="K11" s="195"/>
      <c r="L11" s="195"/>
      <c r="M11" s="201">
        <v>18000</v>
      </c>
      <c r="N11" s="195"/>
      <c r="O11" s="195"/>
      <c r="P11" s="195"/>
      <c r="Q11" s="195"/>
      <c r="R11" s="195"/>
      <c r="S11" s="195"/>
      <c r="T11" s="195"/>
      <c r="U11" s="195"/>
      <c r="V11" s="195"/>
      <c r="W11" s="195"/>
      <c r="X11" s="195"/>
    </row>
    <row r="12" customHeight="1" spans="1:24">
      <c r="A12" s="195" t="s">
        <v>69</v>
      </c>
      <c r="B12" s="195" t="s">
        <v>69</v>
      </c>
      <c r="C12" s="195" t="s">
        <v>343</v>
      </c>
      <c r="D12" s="196" t="s">
        <v>344</v>
      </c>
      <c r="E12" s="196" t="s">
        <v>151</v>
      </c>
      <c r="F12" s="196" t="s">
        <v>152</v>
      </c>
      <c r="G12" s="196" t="s">
        <v>345</v>
      </c>
      <c r="H12" s="196" t="s">
        <v>346</v>
      </c>
      <c r="I12" s="201">
        <v>38400</v>
      </c>
      <c r="J12" s="201">
        <v>38400</v>
      </c>
      <c r="K12" s="195"/>
      <c r="L12" s="195"/>
      <c r="M12" s="201">
        <v>38400</v>
      </c>
      <c r="N12" s="195"/>
      <c r="O12" s="195"/>
      <c r="P12" s="195"/>
      <c r="Q12" s="195"/>
      <c r="R12" s="195"/>
      <c r="S12" s="195"/>
      <c r="T12" s="195"/>
      <c r="U12" s="195"/>
      <c r="V12" s="195"/>
      <c r="W12" s="195"/>
      <c r="X12" s="195"/>
    </row>
    <row r="13" customHeight="1" spans="1:24">
      <c r="A13" s="195" t="s">
        <v>69</v>
      </c>
      <c r="B13" s="195" t="s">
        <v>69</v>
      </c>
      <c r="C13" s="195" t="s">
        <v>343</v>
      </c>
      <c r="D13" s="196" t="s">
        <v>344</v>
      </c>
      <c r="E13" s="196" t="s">
        <v>180</v>
      </c>
      <c r="F13" s="196" t="s">
        <v>181</v>
      </c>
      <c r="G13" s="196" t="s">
        <v>345</v>
      </c>
      <c r="H13" s="196" t="s">
        <v>346</v>
      </c>
      <c r="I13" s="201">
        <v>2200</v>
      </c>
      <c r="J13" s="201">
        <v>2200</v>
      </c>
      <c r="K13" s="195"/>
      <c r="L13" s="195"/>
      <c r="M13" s="201">
        <v>2200</v>
      </c>
      <c r="N13" s="195"/>
      <c r="O13" s="195"/>
      <c r="P13" s="195"/>
      <c r="Q13" s="195"/>
      <c r="R13" s="195"/>
      <c r="S13" s="195"/>
      <c r="T13" s="195"/>
      <c r="U13" s="195"/>
      <c r="V13" s="195"/>
      <c r="W13" s="195"/>
      <c r="X13" s="195"/>
    </row>
    <row r="14" customHeight="1" spans="1:24">
      <c r="A14" s="195" t="s">
        <v>69</v>
      </c>
      <c r="B14" s="195" t="s">
        <v>69</v>
      </c>
      <c r="C14" s="195" t="s">
        <v>343</v>
      </c>
      <c r="D14" s="196" t="s">
        <v>344</v>
      </c>
      <c r="E14" s="196" t="s">
        <v>234</v>
      </c>
      <c r="F14" s="196" t="s">
        <v>235</v>
      </c>
      <c r="G14" s="196" t="s">
        <v>345</v>
      </c>
      <c r="H14" s="196" t="s">
        <v>346</v>
      </c>
      <c r="I14" s="201">
        <v>273240</v>
      </c>
      <c r="J14" s="201">
        <v>273240</v>
      </c>
      <c r="K14" s="195"/>
      <c r="L14" s="195"/>
      <c r="M14" s="201">
        <v>273240</v>
      </c>
      <c r="N14" s="195"/>
      <c r="O14" s="195"/>
      <c r="P14" s="195"/>
      <c r="Q14" s="195"/>
      <c r="R14" s="195"/>
      <c r="S14" s="195"/>
      <c r="T14" s="195"/>
      <c r="U14" s="195"/>
      <c r="V14" s="195"/>
      <c r="W14" s="195"/>
      <c r="X14" s="195"/>
    </row>
    <row r="15" customHeight="1" spans="1:24">
      <c r="A15" s="195" t="s">
        <v>69</v>
      </c>
      <c r="B15" s="195" t="s">
        <v>69</v>
      </c>
      <c r="C15" s="195" t="s">
        <v>343</v>
      </c>
      <c r="D15" s="196" t="s">
        <v>344</v>
      </c>
      <c r="E15" s="196" t="s">
        <v>234</v>
      </c>
      <c r="F15" s="196" t="s">
        <v>235</v>
      </c>
      <c r="G15" s="196" t="s">
        <v>345</v>
      </c>
      <c r="H15" s="196" t="s">
        <v>346</v>
      </c>
      <c r="I15" s="201">
        <v>30600</v>
      </c>
      <c r="J15" s="201">
        <v>30600</v>
      </c>
      <c r="K15" s="195"/>
      <c r="L15" s="195"/>
      <c r="M15" s="201">
        <v>30600</v>
      </c>
      <c r="N15" s="195"/>
      <c r="O15" s="195"/>
      <c r="P15" s="195"/>
      <c r="Q15" s="195"/>
      <c r="R15" s="195"/>
      <c r="S15" s="195"/>
      <c r="T15" s="195"/>
      <c r="U15" s="195"/>
      <c r="V15" s="195"/>
      <c r="W15" s="195"/>
      <c r="X15" s="195"/>
    </row>
    <row r="16" customHeight="1" spans="1:24">
      <c r="A16" s="195" t="s">
        <v>69</v>
      </c>
      <c r="B16" s="195" t="s">
        <v>69</v>
      </c>
      <c r="C16" s="195" t="s">
        <v>343</v>
      </c>
      <c r="D16" s="196" t="s">
        <v>344</v>
      </c>
      <c r="E16" s="196" t="s">
        <v>252</v>
      </c>
      <c r="F16" s="196" t="s">
        <v>111</v>
      </c>
      <c r="G16" s="196" t="s">
        <v>345</v>
      </c>
      <c r="H16" s="196" t="s">
        <v>346</v>
      </c>
      <c r="I16" s="201">
        <v>40800</v>
      </c>
      <c r="J16" s="201">
        <v>40800</v>
      </c>
      <c r="K16" s="195"/>
      <c r="L16" s="195"/>
      <c r="M16" s="201">
        <v>40800</v>
      </c>
      <c r="N16" s="195"/>
      <c r="O16" s="195"/>
      <c r="P16" s="195"/>
      <c r="Q16" s="195"/>
      <c r="R16" s="195"/>
      <c r="S16" s="195"/>
      <c r="T16" s="195"/>
      <c r="U16" s="195"/>
      <c r="V16" s="195"/>
      <c r="W16" s="195"/>
      <c r="X16" s="195"/>
    </row>
    <row r="17" customHeight="1" spans="1:24">
      <c r="A17" s="195" t="s">
        <v>69</v>
      </c>
      <c r="B17" s="195" t="s">
        <v>69</v>
      </c>
      <c r="C17" s="195" t="s">
        <v>343</v>
      </c>
      <c r="D17" s="196" t="s">
        <v>344</v>
      </c>
      <c r="E17" s="196" t="s">
        <v>252</v>
      </c>
      <c r="F17" s="196" t="s">
        <v>111</v>
      </c>
      <c r="G17" s="196" t="s">
        <v>345</v>
      </c>
      <c r="H17" s="196" t="s">
        <v>346</v>
      </c>
      <c r="I17" s="201">
        <v>60000</v>
      </c>
      <c r="J17" s="201">
        <v>60000</v>
      </c>
      <c r="K17" s="195"/>
      <c r="L17" s="195"/>
      <c r="M17" s="201">
        <v>60000</v>
      </c>
      <c r="N17" s="195"/>
      <c r="O17" s="195"/>
      <c r="P17" s="195"/>
      <c r="Q17" s="195"/>
      <c r="R17" s="195"/>
      <c r="S17" s="195"/>
      <c r="T17" s="195"/>
      <c r="U17" s="195"/>
      <c r="V17" s="195"/>
      <c r="W17" s="195"/>
      <c r="X17" s="195"/>
    </row>
    <row r="18" customHeight="1" spans="1:24">
      <c r="A18" s="195" t="s">
        <v>69</v>
      </c>
      <c r="B18" s="195" t="s">
        <v>69</v>
      </c>
      <c r="C18" s="195" t="s">
        <v>343</v>
      </c>
      <c r="D18" s="196" t="s">
        <v>344</v>
      </c>
      <c r="E18" s="196" t="s">
        <v>252</v>
      </c>
      <c r="F18" s="196" t="s">
        <v>111</v>
      </c>
      <c r="G18" s="196" t="s">
        <v>345</v>
      </c>
      <c r="H18" s="196" t="s">
        <v>346</v>
      </c>
      <c r="I18" s="201">
        <v>833812</v>
      </c>
      <c r="J18" s="201">
        <v>833812</v>
      </c>
      <c r="K18" s="195"/>
      <c r="L18" s="195"/>
      <c r="M18" s="201">
        <v>833812</v>
      </c>
      <c r="N18" s="195"/>
      <c r="O18" s="195"/>
      <c r="P18" s="195"/>
      <c r="Q18" s="195"/>
      <c r="R18" s="195"/>
      <c r="S18" s="195"/>
      <c r="T18" s="195"/>
      <c r="U18" s="195"/>
      <c r="V18" s="195"/>
      <c r="W18" s="195"/>
      <c r="X18" s="195"/>
    </row>
    <row r="19" customHeight="1" spans="1:24">
      <c r="A19" s="195" t="s">
        <v>69</v>
      </c>
      <c r="B19" s="195" t="s">
        <v>69</v>
      </c>
      <c r="C19" s="195" t="s">
        <v>343</v>
      </c>
      <c r="D19" s="196" t="s">
        <v>344</v>
      </c>
      <c r="E19" s="196" t="s">
        <v>252</v>
      </c>
      <c r="F19" s="196" t="s">
        <v>111</v>
      </c>
      <c r="G19" s="196" t="s">
        <v>345</v>
      </c>
      <c r="H19" s="196" t="s">
        <v>346</v>
      </c>
      <c r="I19" s="201">
        <v>6000</v>
      </c>
      <c r="J19" s="201">
        <v>6000</v>
      </c>
      <c r="K19" s="195"/>
      <c r="L19" s="195"/>
      <c r="M19" s="201">
        <v>6000</v>
      </c>
      <c r="N19" s="195"/>
      <c r="O19" s="195"/>
      <c r="P19" s="195"/>
      <c r="Q19" s="195"/>
      <c r="R19" s="195"/>
      <c r="S19" s="195"/>
      <c r="T19" s="195"/>
      <c r="U19" s="195"/>
      <c r="V19" s="195"/>
      <c r="W19" s="195"/>
      <c r="X19" s="195"/>
    </row>
    <row r="20" customHeight="1" spans="1:24">
      <c r="A20" s="195" t="s">
        <v>69</v>
      </c>
      <c r="B20" s="195" t="s">
        <v>69</v>
      </c>
      <c r="C20" s="195" t="s">
        <v>347</v>
      </c>
      <c r="D20" s="196" t="s">
        <v>348</v>
      </c>
      <c r="E20" s="196" t="s">
        <v>252</v>
      </c>
      <c r="F20" s="196" t="s">
        <v>111</v>
      </c>
      <c r="G20" s="196" t="s">
        <v>349</v>
      </c>
      <c r="H20" s="196" t="s">
        <v>350</v>
      </c>
      <c r="I20" s="201">
        <v>310000</v>
      </c>
      <c r="J20" s="201">
        <v>310000</v>
      </c>
      <c r="K20" s="195"/>
      <c r="L20" s="195"/>
      <c r="M20" s="201">
        <v>310000</v>
      </c>
      <c r="N20" s="195"/>
      <c r="O20" s="195"/>
      <c r="P20" s="195"/>
      <c r="Q20" s="195"/>
      <c r="R20" s="195"/>
      <c r="S20" s="195"/>
      <c r="T20" s="195"/>
      <c r="U20" s="195"/>
      <c r="V20" s="195"/>
      <c r="W20" s="195"/>
      <c r="X20" s="195"/>
    </row>
    <row r="21" customHeight="1" spans="1:24">
      <c r="A21" s="195" t="s">
        <v>69</v>
      </c>
      <c r="B21" s="195" t="s">
        <v>69</v>
      </c>
      <c r="C21" s="195" t="s">
        <v>347</v>
      </c>
      <c r="D21" s="196" t="s">
        <v>348</v>
      </c>
      <c r="E21" s="196" t="s">
        <v>252</v>
      </c>
      <c r="F21" s="196" t="s">
        <v>111</v>
      </c>
      <c r="G21" s="196" t="s">
        <v>351</v>
      </c>
      <c r="H21" s="196" t="s">
        <v>352</v>
      </c>
      <c r="I21" s="201">
        <v>20000</v>
      </c>
      <c r="J21" s="201">
        <v>20000</v>
      </c>
      <c r="K21" s="195"/>
      <c r="L21" s="195"/>
      <c r="M21" s="201">
        <v>20000</v>
      </c>
      <c r="N21" s="195"/>
      <c r="O21" s="195"/>
      <c r="P21" s="195"/>
      <c r="Q21" s="195"/>
      <c r="R21" s="195"/>
      <c r="S21" s="195"/>
      <c r="T21" s="195"/>
      <c r="U21" s="195"/>
      <c r="V21" s="195"/>
      <c r="W21" s="195"/>
      <c r="X21" s="195"/>
    </row>
    <row r="22" customHeight="1" spans="1:24">
      <c r="A22" s="195" t="s">
        <v>69</v>
      </c>
      <c r="B22" s="195" t="s">
        <v>69</v>
      </c>
      <c r="C22" s="195" t="s">
        <v>347</v>
      </c>
      <c r="D22" s="196" t="s">
        <v>348</v>
      </c>
      <c r="E22" s="196" t="s">
        <v>252</v>
      </c>
      <c r="F22" s="196" t="s">
        <v>111</v>
      </c>
      <c r="G22" s="196" t="s">
        <v>353</v>
      </c>
      <c r="H22" s="196" t="s">
        <v>354</v>
      </c>
      <c r="I22" s="201">
        <v>100000</v>
      </c>
      <c r="J22" s="201">
        <v>100000</v>
      </c>
      <c r="K22" s="195"/>
      <c r="L22" s="195"/>
      <c r="M22" s="201">
        <v>100000</v>
      </c>
      <c r="N22" s="195"/>
      <c r="O22" s="195"/>
      <c r="P22" s="195"/>
      <c r="Q22" s="195"/>
      <c r="R22" s="195"/>
      <c r="S22" s="195"/>
      <c r="T22" s="195"/>
      <c r="U22" s="195"/>
      <c r="V22" s="195"/>
      <c r="W22" s="195"/>
      <c r="X22" s="195"/>
    </row>
    <row r="23" customHeight="1" spans="1:24">
      <c r="A23" s="195" t="s">
        <v>69</v>
      </c>
      <c r="B23" s="195" t="s">
        <v>69</v>
      </c>
      <c r="C23" s="195" t="s">
        <v>347</v>
      </c>
      <c r="D23" s="196" t="s">
        <v>348</v>
      </c>
      <c r="E23" s="196" t="s">
        <v>252</v>
      </c>
      <c r="F23" s="196" t="s">
        <v>111</v>
      </c>
      <c r="G23" s="196" t="s">
        <v>355</v>
      </c>
      <c r="H23" s="196" t="s">
        <v>356</v>
      </c>
      <c r="I23" s="201">
        <v>100000</v>
      </c>
      <c r="J23" s="201">
        <v>100000</v>
      </c>
      <c r="K23" s="195"/>
      <c r="L23" s="195"/>
      <c r="M23" s="201">
        <v>100000</v>
      </c>
      <c r="N23" s="195"/>
      <c r="O23" s="195"/>
      <c r="P23" s="195"/>
      <c r="Q23" s="195"/>
      <c r="R23" s="195"/>
      <c r="S23" s="195"/>
      <c r="T23" s="195"/>
      <c r="U23" s="195"/>
      <c r="V23" s="195"/>
      <c r="W23" s="195"/>
      <c r="X23" s="195"/>
    </row>
    <row r="24" customHeight="1" spans="1:24">
      <c r="A24" s="195" t="s">
        <v>69</v>
      </c>
      <c r="B24" s="195" t="s">
        <v>69</v>
      </c>
      <c r="C24" s="195" t="s">
        <v>347</v>
      </c>
      <c r="D24" s="196" t="s">
        <v>348</v>
      </c>
      <c r="E24" s="196" t="s">
        <v>252</v>
      </c>
      <c r="F24" s="196" t="s">
        <v>111</v>
      </c>
      <c r="G24" s="196" t="s">
        <v>357</v>
      </c>
      <c r="H24" s="196" t="s">
        <v>358</v>
      </c>
      <c r="I24" s="201">
        <v>100000</v>
      </c>
      <c r="J24" s="201">
        <v>100000</v>
      </c>
      <c r="K24" s="195"/>
      <c r="L24" s="195"/>
      <c r="M24" s="201">
        <v>100000</v>
      </c>
      <c r="N24" s="195"/>
      <c r="O24" s="195"/>
      <c r="P24" s="195"/>
      <c r="Q24" s="195"/>
      <c r="R24" s="195"/>
      <c r="S24" s="195"/>
      <c r="T24" s="195"/>
      <c r="U24" s="195"/>
      <c r="V24" s="195"/>
      <c r="W24" s="195"/>
      <c r="X24" s="195"/>
    </row>
    <row r="25" customHeight="1" spans="1:24">
      <c r="A25" s="195" t="s">
        <v>69</v>
      </c>
      <c r="B25" s="195" t="s">
        <v>69</v>
      </c>
      <c r="C25" s="195" t="s">
        <v>347</v>
      </c>
      <c r="D25" s="196" t="s">
        <v>348</v>
      </c>
      <c r="E25" s="196" t="s">
        <v>252</v>
      </c>
      <c r="F25" s="196" t="s">
        <v>111</v>
      </c>
      <c r="G25" s="196" t="s">
        <v>359</v>
      </c>
      <c r="H25" s="196" t="s">
        <v>360</v>
      </c>
      <c r="I25" s="201">
        <v>50000</v>
      </c>
      <c r="J25" s="201">
        <v>50000</v>
      </c>
      <c r="K25" s="195"/>
      <c r="L25" s="195"/>
      <c r="M25" s="201">
        <v>50000</v>
      </c>
      <c r="N25" s="195"/>
      <c r="O25" s="195"/>
      <c r="P25" s="195"/>
      <c r="Q25" s="195"/>
      <c r="R25" s="195"/>
      <c r="S25" s="195"/>
      <c r="T25" s="195"/>
      <c r="U25" s="195"/>
      <c r="V25" s="195"/>
      <c r="W25" s="195"/>
      <c r="X25" s="195"/>
    </row>
    <row r="26" customHeight="1" spans="1:24">
      <c r="A26" s="195" t="s">
        <v>69</v>
      </c>
      <c r="B26" s="195" t="s">
        <v>69</v>
      </c>
      <c r="C26" s="195" t="s">
        <v>347</v>
      </c>
      <c r="D26" s="196" t="s">
        <v>348</v>
      </c>
      <c r="E26" s="196" t="s">
        <v>252</v>
      </c>
      <c r="F26" s="196" t="s">
        <v>111</v>
      </c>
      <c r="G26" s="196" t="s">
        <v>361</v>
      </c>
      <c r="H26" s="196" t="s">
        <v>362</v>
      </c>
      <c r="I26" s="201">
        <v>42500</v>
      </c>
      <c r="J26" s="201">
        <v>42500</v>
      </c>
      <c r="K26" s="195"/>
      <c r="L26" s="195"/>
      <c r="M26" s="201">
        <v>42500</v>
      </c>
      <c r="N26" s="195"/>
      <c r="O26" s="195"/>
      <c r="P26" s="195"/>
      <c r="Q26" s="195"/>
      <c r="R26" s="195"/>
      <c r="S26" s="195"/>
      <c r="T26" s="195"/>
      <c r="U26" s="195"/>
      <c r="V26" s="195"/>
      <c r="W26" s="195"/>
      <c r="X26" s="195"/>
    </row>
    <row r="27" customHeight="1" spans="1:24">
      <c r="A27" s="195" t="s">
        <v>69</v>
      </c>
      <c r="B27" s="195" t="s">
        <v>69</v>
      </c>
      <c r="C27" s="195" t="s">
        <v>347</v>
      </c>
      <c r="D27" s="196" t="s">
        <v>348</v>
      </c>
      <c r="E27" s="196" t="s">
        <v>252</v>
      </c>
      <c r="F27" s="196" t="s">
        <v>111</v>
      </c>
      <c r="G27" s="196" t="s">
        <v>363</v>
      </c>
      <c r="H27" s="196" t="s">
        <v>364</v>
      </c>
      <c r="I27" s="201">
        <v>100000</v>
      </c>
      <c r="J27" s="201">
        <v>100000</v>
      </c>
      <c r="K27" s="195"/>
      <c r="L27" s="195"/>
      <c r="M27" s="201">
        <v>100000</v>
      </c>
      <c r="N27" s="195"/>
      <c r="O27" s="195"/>
      <c r="P27" s="195"/>
      <c r="Q27" s="195"/>
      <c r="R27" s="195"/>
      <c r="S27" s="195"/>
      <c r="T27" s="195"/>
      <c r="U27" s="195"/>
      <c r="V27" s="195"/>
      <c r="W27" s="195"/>
      <c r="X27" s="195"/>
    </row>
    <row r="28" customHeight="1" spans="1:24">
      <c r="A28" s="195" t="s">
        <v>69</v>
      </c>
      <c r="B28" s="195" t="s">
        <v>69</v>
      </c>
      <c r="C28" s="195" t="s">
        <v>347</v>
      </c>
      <c r="D28" s="196" t="s">
        <v>348</v>
      </c>
      <c r="E28" s="196" t="s">
        <v>252</v>
      </c>
      <c r="F28" s="196" t="s">
        <v>111</v>
      </c>
      <c r="G28" s="196" t="s">
        <v>365</v>
      </c>
      <c r="H28" s="196" t="s">
        <v>366</v>
      </c>
      <c r="I28" s="201">
        <v>80000</v>
      </c>
      <c r="J28" s="201">
        <v>80000</v>
      </c>
      <c r="K28" s="195"/>
      <c r="L28" s="195"/>
      <c r="M28" s="201">
        <v>80000</v>
      </c>
      <c r="N28" s="195"/>
      <c r="O28" s="195"/>
      <c r="P28" s="195"/>
      <c r="Q28" s="195"/>
      <c r="R28" s="195"/>
      <c r="S28" s="195"/>
      <c r="T28" s="195"/>
      <c r="U28" s="195"/>
      <c r="V28" s="195"/>
      <c r="W28" s="195"/>
      <c r="X28" s="195"/>
    </row>
    <row r="29" customHeight="1" spans="1:24">
      <c r="A29" s="195" t="s">
        <v>69</v>
      </c>
      <c r="B29" s="195" t="s">
        <v>69</v>
      </c>
      <c r="C29" s="195" t="s">
        <v>367</v>
      </c>
      <c r="D29" s="196" t="s">
        <v>368</v>
      </c>
      <c r="E29" s="196" t="s">
        <v>108</v>
      </c>
      <c r="F29" s="196" t="s">
        <v>109</v>
      </c>
      <c r="G29" s="196" t="s">
        <v>369</v>
      </c>
      <c r="H29" s="196" t="s">
        <v>370</v>
      </c>
      <c r="I29" s="201">
        <v>662496</v>
      </c>
      <c r="J29" s="201">
        <v>662496</v>
      </c>
      <c r="K29" s="195"/>
      <c r="L29" s="195"/>
      <c r="M29" s="201">
        <v>662496</v>
      </c>
      <c r="N29" s="195"/>
      <c r="O29" s="195"/>
      <c r="P29" s="195"/>
      <c r="Q29" s="195"/>
      <c r="R29" s="195"/>
      <c r="S29" s="195"/>
      <c r="T29" s="195"/>
      <c r="U29" s="195"/>
      <c r="V29" s="195"/>
      <c r="W29" s="195"/>
      <c r="X29" s="195"/>
    </row>
    <row r="30" customHeight="1" spans="1:24">
      <c r="A30" s="195" t="s">
        <v>69</v>
      </c>
      <c r="B30" s="195" t="s">
        <v>69</v>
      </c>
      <c r="C30" s="195" t="s">
        <v>367</v>
      </c>
      <c r="D30" s="196" t="s">
        <v>368</v>
      </c>
      <c r="E30" s="196" t="s">
        <v>108</v>
      </c>
      <c r="F30" s="196" t="s">
        <v>109</v>
      </c>
      <c r="G30" s="196" t="s">
        <v>371</v>
      </c>
      <c r="H30" s="196" t="s">
        <v>372</v>
      </c>
      <c r="I30" s="201">
        <v>423996</v>
      </c>
      <c r="J30" s="201">
        <v>423996</v>
      </c>
      <c r="K30" s="195"/>
      <c r="L30" s="195"/>
      <c r="M30" s="201">
        <v>423996</v>
      </c>
      <c r="N30" s="195"/>
      <c r="O30" s="195"/>
      <c r="P30" s="195"/>
      <c r="Q30" s="195"/>
      <c r="R30" s="195"/>
      <c r="S30" s="195"/>
      <c r="T30" s="195"/>
      <c r="U30" s="195"/>
      <c r="V30" s="195"/>
      <c r="W30" s="195"/>
      <c r="X30" s="195"/>
    </row>
    <row r="31" customHeight="1" spans="1:24">
      <c r="A31" s="195" t="s">
        <v>69</v>
      </c>
      <c r="B31" s="195" t="s">
        <v>69</v>
      </c>
      <c r="C31" s="195" t="s">
        <v>367</v>
      </c>
      <c r="D31" s="196" t="s">
        <v>368</v>
      </c>
      <c r="E31" s="196" t="s">
        <v>108</v>
      </c>
      <c r="F31" s="196" t="s">
        <v>109</v>
      </c>
      <c r="G31" s="196" t="s">
        <v>371</v>
      </c>
      <c r="H31" s="196" t="s">
        <v>372</v>
      </c>
      <c r="I31" s="201">
        <v>132000</v>
      </c>
      <c r="J31" s="201">
        <v>132000</v>
      </c>
      <c r="K31" s="195"/>
      <c r="L31" s="195"/>
      <c r="M31" s="201">
        <v>132000</v>
      </c>
      <c r="N31" s="195"/>
      <c r="O31" s="195"/>
      <c r="P31" s="195"/>
      <c r="Q31" s="195"/>
      <c r="R31" s="195"/>
      <c r="S31" s="195"/>
      <c r="T31" s="195"/>
      <c r="U31" s="195"/>
      <c r="V31" s="195"/>
      <c r="W31" s="195"/>
      <c r="X31" s="195"/>
    </row>
    <row r="32" customHeight="1" spans="1:24">
      <c r="A32" s="195" t="s">
        <v>69</v>
      </c>
      <c r="B32" s="195" t="s">
        <v>69</v>
      </c>
      <c r="C32" s="195" t="s">
        <v>367</v>
      </c>
      <c r="D32" s="196" t="s">
        <v>368</v>
      </c>
      <c r="E32" s="196" t="s">
        <v>108</v>
      </c>
      <c r="F32" s="196" t="s">
        <v>109</v>
      </c>
      <c r="G32" s="196" t="s">
        <v>373</v>
      </c>
      <c r="H32" s="196" t="s">
        <v>374</v>
      </c>
      <c r="I32" s="201">
        <v>55208</v>
      </c>
      <c r="J32" s="201">
        <v>55208</v>
      </c>
      <c r="K32" s="195"/>
      <c r="L32" s="195"/>
      <c r="M32" s="201">
        <v>55208</v>
      </c>
      <c r="N32" s="195"/>
      <c r="O32" s="195"/>
      <c r="P32" s="195"/>
      <c r="Q32" s="195"/>
      <c r="R32" s="195"/>
      <c r="S32" s="195"/>
      <c r="T32" s="195"/>
      <c r="U32" s="195"/>
      <c r="V32" s="195"/>
      <c r="W32" s="195"/>
      <c r="X32" s="195"/>
    </row>
    <row r="33" customHeight="1" spans="1:24">
      <c r="A33" s="195" t="s">
        <v>69</v>
      </c>
      <c r="B33" s="195" t="s">
        <v>69</v>
      </c>
      <c r="C33" s="195" t="s">
        <v>367</v>
      </c>
      <c r="D33" s="196" t="s">
        <v>368</v>
      </c>
      <c r="E33" s="196" t="s">
        <v>108</v>
      </c>
      <c r="F33" s="196" t="s">
        <v>109</v>
      </c>
      <c r="G33" s="196" t="s">
        <v>375</v>
      </c>
      <c r="H33" s="196" t="s">
        <v>376</v>
      </c>
      <c r="I33" s="201">
        <v>198960</v>
      </c>
      <c r="J33" s="201">
        <v>198960</v>
      </c>
      <c r="K33" s="195"/>
      <c r="L33" s="195"/>
      <c r="M33" s="201">
        <v>198960</v>
      </c>
      <c r="N33" s="195"/>
      <c r="O33" s="195"/>
      <c r="P33" s="195"/>
      <c r="Q33" s="195"/>
      <c r="R33" s="195"/>
      <c r="S33" s="195"/>
      <c r="T33" s="195"/>
      <c r="U33" s="195"/>
      <c r="V33" s="195"/>
      <c r="W33" s="195"/>
      <c r="X33" s="195"/>
    </row>
    <row r="34" customHeight="1" spans="1:24">
      <c r="A34" s="195" t="s">
        <v>69</v>
      </c>
      <c r="B34" s="195" t="s">
        <v>69</v>
      </c>
      <c r="C34" s="195" t="s">
        <v>367</v>
      </c>
      <c r="D34" s="196" t="s">
        <v>368</v>
      </c>
      <c r="E34" s="196" t="s">
        <v>108</v>
      </c>
      <c r="F34" s="196" t="s">
        <v>109</v>
      </c>
      <c r="G34" s="196" t="s">
        <v>375</v>
      </c>
      <c r="H34" s="196" t="s">
        <v>376</v>
      </c>
      <c r="I34" s="201">
        <v>389040</v>
      </c>
      <c r="J34" s="201">
        <v>389040</v>
      </c>
      <c r="K34" s="195"/>
      <c r="L34" s="195"/>
      <c r="M34" s="201">
        <v>389040</v>
      </c>
      <c r="N34" s="195"/>
      <c r="O34" s="195"/>
      <c r="P34" s="195"/>
      <c r="Q34" s="195"/>
      <c r="R34" s="195"/>
      <c r="S34" s="195"/>
      <c r="T34" s="195"/>
      <c r="U34" s="195"/>
      <c r="V34" s="195"/>
      <c r="W34" s="195"/>
      <c r="X34" s="195"/>
    </row>
    <row r="35" customHeight="1" spans="1:24">
      <c r="A35" s="195" t="s">
        <v>69</v>
      </c>
      <c r="B35" s="195" t="s">
        <v>69</v>
      </c>
      <c r="C35" s="195" t="s">
        <v>377</v>
      </c>
      <c r="D35" s="196" t="s">
        <v>320</v>
      </c>
      <c r="E35" s="196" t="s">
        <v>108</v>
      </c>
      <c r="F35" s="196" t="s">
        <v>109</v>
      </c>
      <c r="G35" s="196" t="s">
        <v>378</v>
      </c>
      <c r="H35" s="196" t="s">
        <v>320</v>
      </c>
      <c r="I35" s="201">
        <v>2000</v>
      </c>
      <c r="J35" s="201">
        <v>2000</v>
      </c>
      <c r="K35" s="195"/>
      <c r="L35" s="195"/>
      <c r="M35" s="201">
        <v>2000</v>
      </c>
      <c r="N35" s="195"/>
      <c r="O35" s="195"/>
      <c r="P35" s="195"/>
      <c r="Q35" s="195"/>
      <c r="R35" s="195"/>
      <c r="S35" s="195"/>
      <c r="T35" s="195"/>
      <c r="U35" s="195"/>
      <c r="V35" s="195"/>
      <c r="W35" s="195"/>
      <c r="X35" s="195"/>
    </row>
    <row r="36" customHeight="1" spans="1:24">
      <c r="A36" s="195" t="s">
        <v>69</v>
      </c>
      <c r="B36" s="195" t="s">
        <v>69</v>
      </c>
      <c r="C36" s="195" t="s">
        <v>379</v>
      </c>
      <c r="D36" s="196" t="s">
        <v>380</v>
      </c>
      <c r="E36" s="196" t="s">
        <v>108</v>
      </c>
      <c r="F36" s="196" t="s">
        <v>109</v>
      </c>
      <c r="G36" s="196" t="s">
        <v>381</v>
      </c>
      <c r="H36" s="196" t="s">
        <v>380</v>
      </c>
      <c r="I36" s="201">
        <v>20073.6</v>
      </c>
      <c r="J36" s="201">
        <v>20073.6</v>
      </c>
      <c r="K36" s="195"/>
      <c r="L36" s="195"/>
      <c r="M36" s="201">
        <v>20073.6</v>
      </c>
      <c r="N36" s="195"/>
      <c r="O36" s="195"/>
      <c r="P36" s="195"/>
      <c r="Q36" s="195"/>
      <c r="R36" s="195"/>
      <c r="S36" s="195"/>
      <c r="T36" s="195"/>
      <c r="U36" s="195"/>
      <c r="V36" s="195"/>
      <c r="W36" s="195"/>
      <c r="X36" s="195"/>
    </row>
    <row r="37" customHeight="1" spans="1:24">
      <c r="A37" s="195" t="s">
        <v>69</v>
      </c>
      <c r="B37" s="195" t="s">
        <v>69</v>
      </c>
      <c r="C37" s="195" t="s">
        <v>379</v>
      </c>
      <c r="D37" s="196" t="s">
        <v>380</v>
      </c>
      <c r="E37" s="196" t="s">
        <v>108</v>
      </c>
      <c r="F37" s="196" t="s">
        <v>109</v>
      </c>
      <c r="G37" s="196" t="s">
        <v>381</v>
      </c>
      <c r="H37" s="196" t="s">
        <v>380</v>
      </c>
      <c r="I37" s="201">
        <v>13249.92</v>
      </c>
      <c r="J37" s="201">
        <v>13249.92</v>
      </c>
      <c r="K37" s="195"/>
      <c r="L37" s="195"/>
      <c r="M37" s="201">
        <v>13249.92</v>
      </c>
      <c r="N37" s="195"/>
      <c r="O37" s="195"/>
      <c r="P37" s="195"/>
      <c r="Q37" s="195"/>
      <c r="R37" s="195"/>
      <c r="S37" s="195"/>
      <c r="T37" s="195"/>
      <c r="U37" s="195"/>
      <c r="V37" s="195"/>
      <c r="W37" s="195"/>
      <c r="X37" s="195"/>
    </row>
    <row r="38" customHeight="1" spans="1:24">
      <c r="A38" s="195" t="s">
        <v>69</v>
      </c>
      <c r="B38" s="195" t="s">
        <v>69</v>
      </c>
      <c r="C38" s="195" t="s">
        <v>382</v>
      </c>
      <c r="D38" s="196" t="s">
        <v>383</v>
      </c>
      <c r="E38" s="196" t="s">
        <v>108</v>
      </c>
      <c r="F38" s="196" t="s">
        <v>109</v>
      </c>
      <c r="G38" s="196" t="s">
        <v>349</v>
      </c>
      <c r="H38" s="196" t="s">
        <v>350</v>
      </c>
      <c r="I38" s="201">
        <v>12000</v>
      </c>
      <c r="J38" s="201">
        <v>12000</v>
      </c>
      <c r="K38" s="195"/>
      <c r="L38" s="195"/>
      <c r="M38" s="201">
        <v>12000</v>
      </c>
      <c r="N38" s="195"/>
      <c r="O38" s="195"/>
      <c r="P38" s="195"/>
      <c r="Q38" s="195"/>
      <c r="R38" s="195"/>
      <c r="S38" s="195"/>
      <c r="T38" s="195"/>
      <c r="U38" s="195"/>
      <c r="V38" s="195"/>
      <c r="W38" s="195"/>
      <c r="X38" s="195"/>
    </row>
    <row r="39" customHeight="1" spans="1:24">
      <c r="A39" s="195" t="s">
        <v>69</v>
      </c>
      <c r="B39" s="195" t="s">
        <v>69</v>
      </c>
      <c r="C39" s="195" t="s">
        <v>384</v>
      </c>
      <c r="D39" s="196" t="s">
        <v>385</v>
      </c>
      <c r="E39" s="196" t="s">
        <v>108</v>
      </c>
      <c r="F39" s="196" t="s">
        <v>109</v>
      </c>
      <c r="G39" s="196" t="s">
        <v>359</v>
      </c>
      <c r="H39" s="196" t="s">
        <v>360</v>
      </c>
      <c r="I39" s="201">
        <v>208800</v>
      </c>
      <c r="J39" s="201">
        <v>208800</v>
      </c>
      <c r="K39" s="195"/>
      <c r="L39" s="195"/>
      <c r="M39" s="201">
        <v>208800</v>
      </c>
      <c r="N39" s="195"/>
      <c r="O39" s="195"/>
      <c r="P39" s="195"/>
      <c r="Q39" s="195"/>
      <c r="R39" s="195"/>
      <c r="S39" s="195"/>
      <c r="T39" s="195"/>
      <c r="U39" s="195"/>
      <c r="V39" s="195"/>
      <c r="W39" s="195"/>
      <c r="X39" s="195"/>
    </row>
    <row r="40" customHeight="1" spans="1:24">
      <c r="A40" s="195" t="s">
        <v>69</v>
      </c>
      <c r="B40" s="195" t="s">
        <v>69</v>
      </c>
      <c r="C40" s="195" t="s">
        <v>386</v>
      </c>
      <c r="D40" s="196" t="s">
        <v>387</v>
      </c>
      <c r="E40" s="196" t="s">
        <v>275</v>
      </c>
      <c r="F40" s="196" t="s">
        <v>276</v>
      </c>
      <c r="G40" s="196" t="s">
        <v>388</v>
      </c>
      <c r="H40" s="196" t="s">
        <v>276</v>
      </c>
      <c r="I40" s="201">
        <v>1085546.4</v>
      </c>
      <c r="J40" s="201">
        <v>1085546.4</v>
      </c>
      <c r="K40" s="195"/>
      <c r="L40" s="195"/>
      <c r="M40" s="201">
        <v>1085546.4</v>
      </c>
      <c r="N40" s="195"/>
      <c r="O40" s="195"/>
      <c r="P40" s="195"/>
      <c r="Q40" s="195"/>
      <c r="R40" s="195"/>
      <c r="S40" s="195"/>
      <c r="T40" s="195"/>
      <c r="U40" s="195"/>
      <c r="V40" s="195"/>
      <c r="W40" s="195"/>
      <c r="X40" s="195"/>
    </row>
    <row r="41" customHeight="1" spans="1:24">
      <c r="A41" s="195" t="s">
        <v>69</v>
      </c>
      <c r="B41" s="195" t="s">
        <v>69</v>
      </c>
      <c r="C41" s="195" t="s">
        <v>389</v>
      </c>
      <c r="D41" s="196" t="s">
        <v>390</v>
      </c>
      <c r="E41" s="196" t="s">
        <v>108</v>
      </c>
      <c r="F41" s="196" t="s">
        <v>109</v>
      </c>
      <c r="G41" s="196" t="s">
        <v>373</v>
      </c>
      <c r="H41" s="196" t="s">
        <v>374</v>
      </c>
      <c r="I41" s="201">
        <v>440000</v>
      </c>
      <c r="J41" s="201">
        <v>440000</v>
      </c>
      <c r="K41" s="195"/>
      <c r="L41" s="195"/>
      <c r="M41" s="201">
        <v>440000</v>
      </c>
      <c r="N41" s="195"/>
      <c r="O41" s="195"/>
      <c r="P41" s="195"/>
      <c r="Q41" s="195"/>
      <c r="R41" s="195"/>
      <c r="S41" s="195"/>
      <c r="T41" s="195"/>
      <c r="U41" s="195"/>
      <c r="V41" s="195"/>
      <c r="W41" s="195"/>
      <c r="X41" s="195"/>
    </row>
    <row r="42" customHeight="1" spans="1:24">
      <c r="A42" s="195" t="s">
        <v>69</v>
      </c>
      <c r="B42" s="195" t="s">
        <v>69</v>
      </c>
      <c r="C42" s="195" t="s">
        <v>389</v>
      </c>
      <c r="D42" s="196" t="s">
        <v>390</v>
      </c>
      <c r="E42" s="196" t="s">
        <v>108</v>
      </c>
      <c r="F42" s="196" t="s">
        <v>109</v>
      </c>
      <c r="G42" s="196" t="s">
        <v>373</v>
      </c>
      <c r="H42" s="196" t="s">
        <v>374</v>
      </c>
      <c r="I42" s="201">
        <v>519480</v>
      </c>
      <c r="J42" s="201">
        <v>519480</v>
      </c>
      <c r="K42" s="195"/>
      <c r="L42" s="195"/>
      <c r="M42" s="201">
        <v>519480</v>
      </c>
      <c r="N42" s="195"/>
      <c r="O42" s="195"/>
      <c r="P42" s="195"/>
      <c r="Q42" s="195"/>
      <c r="R42" s="195"/>
      <c r="S42" s="195"/>
      <c r="T42" s="195"/>
      <c r="U42" s="195"/>
      <c r="V42" s="195"/>
      <c r="W42" s="195"/>
      <c r="X42" s="195"/>
    </row>
    <row r="43" customHeight="1" spans="1:24">
      <c r="A43" s="195" t="s">
        <v>69</v>
      </c>
      <c r="B43" s="195" t="s">
        <v>69</v>
      </c>
      <c r="C43" s="195" t="s">
        <v>391</v>
      </c>
      <c r="D43" s="196" t="s">
        <v>392</v>
      </c>
      <c r="E43" s="196" t="s">
        <v>188</v>
      </c>
      <c r="F43" s="196" t="s">
        <v>189</v>
      </c>
      <c r="G43" s="196" t="s">
        <v>393</v>
      </c>
      <c r="H43" s="196" t="s">
        <v>394</v>
      </c>
      <c r="I43" s="201">
        <v>890340</v>
      </c>
      <c r="J43" s="201">
        <v>890340</v>
      </c>
      <c r="K43" s="195"/>
      <c r="L43" s="195"/>
      <c r="M43" s="201">
        <v>890340</v>
      </c>
      <c r="N43" s="195"/>
      <c r="O43" s="195"/>
      <c r="P43" s="195"/>
      <c r="Q43" s="195"/>
      <c r="R43" s="195"/>
      <c r="S43" s="195"/>
      <c r="T43" s="195"/>
      <c r="U43" s="195"/>
      <c r="V43" s="195"/>
      <c r="W43" s="195"/>
      <c r="X43" s="195"/>
    </row>
    <row r="44" customHeight="1" spans="1:24">
      <c r="A44" s="195" t="s">
        <v>69</v>
      </c>
      <c r="B44" s="195" t="s">
        <v>69</v>
      </c>
      <c r="C44" s="195" t="s">
        <v>391</v>
      </c>
      <c r="D44" s="196" t="s">
        <v>392</v>
      </c>
      <c r="E44" s="196" t="s">
        <v>240</v>
      </c>
      <c r="F44" s="196" t="s">
        <v>241</v>
      </c>
      <c r="G44" s="196" t="s">
        <v>395</v>
      </c>
      <c r="H44" s="196" t="s">
        <v>396</v>
      </c>
      <c r="I44" s="201">
        <v>191554</v>
      </c>
      <c r="J44" s="201">
        <v>191554</v>
      </c>
      <c r="K44" s="195"/>
      <c r="L44" s="195"/>
      <c r="M44" s="201">
        <v>191554</v>
      </c>
      <c r="N44" s="195"/>
      <c r="O44" s="195"/>
      <c r="P44" s="195"/>
      <c r="Q44" s="195"/>
      <c r="R44" s="195"/>
      <c r="S44" s="195"/>
      <c r="T44" s="195"/>
      <c r="U44" s="195"/>
      <c r="V44" s="195"/>
      <c r="W44" s="195"/>
      <c r="X44" s="195"/>
    </row>
    <row r="45" customHeight="1" spans="1:24">
      <c r="A45" s="195" t="s">
        <v>69</v>
      </c>
      <c r="B45" s="195" t="s">
        <v>69</v>
      </c>
      <c r="C45" s="195" t="s">
        <v>391</v>
      </c>
      <c r="D45" s="196" t="s">
        <v>392</v>
      </c>
      <c r="E45" s="196" t="s">
        <v>244</v>
      </c>
      <c r="F45" s="196" t="s">
        <v>245</v>
      </c>
      <c r="G45" s="196" t="s">
        <v>397</v>
      </c>
      <c r="H45" s="196" t="s">
        <v>398</v>
      </c>
      <c r="I45" s="201">
        <v>317888</v>
      </c>
      <c r="J45" s="201">
        <v>317888</v>
      </c>
      <c r="K45" s="195"/>
      <c r="L45" s="195"/>
      <c r="M45" s="201">
        <v>317888</v>
      </c>
      <c r="N45" s="195"/>
      <c r="O45" s="195"/>
      <c r="P45" s="195"/>
      <c r="Q45" s="195"/>
      <c r="R45" s="195"/>
      <c r="S45" s="195"/>
      <c r="T45" s="195"/>
      <c r="U45" s="195"/>
      <c r="V45" s="195"/>
      <c r="W45" s="195"/>
      <c r="X45" s="195"/>
    </row>
    <row r="46" customHeight="1" spans="1:24">
      <c r="A46" s="195" t="s">
        <v>69</v>
      </c>
      <c r="B46" s="195" t="s">
        <v>69</v>
      </c>
      <c r="C46" s="195" t="s">
        <v>391</v>
      </c>
      <c r="D46" s="196" t="s">
        <v>392</v>
      </c>
      <c r="E46" s="196" t="s">
        <v>108</v>
      </c>
      <c r="F46" s="196" t="s">
        <v>109</v>
      </c>
      <c r="G46" s="196" t="s">
        <v>399</v>
      </c>
      <c r="H46" s="196" t="s">
        <v>400</v>
      </c>
      <c r="I46" s="201">
        <v>9242.76</v>
      </c>
      <c r="J46" s="201">
        <v>9242.76</v>
      </c>
      <c r="K46" s="195"/>
      <c r="L46" s="195"/>
      <c r="M46" s="201">
        <v>9242.76</v>
      </c>
      <c r="N46" s="195"/>
      <c r="O46" s="195"/>
      <c r="P46" s="195"/>
      <c r="Q46" s="195"/>
      <c r="R46" s="195"/>
      <c r="S46" s="195"/>
      <c r="T46" s="195"/>
      <c r="U46" s="195"/>
      <c r="V46" s="195"/>
      <c r="W46" s="195"/>
      <c r="X46" s="195"/>
    </row>
    <row r="47" customHeight="1" spans="1:24">
      <c r="A47" s="195" t="s">
        <v>69</v>
      </c>
      <c r="B47" s="195" t="s">
        <v>69</v>
      </c>
      <c r="C47" s="195" t="s">
        <v>391</v>
      </c>
      <c r="D47" s="196" t="s">
        <v>392</v>
      </c>
      <c r="E47" s="196" t="s">
        <v>246</v>
      </c>
      <c r="F47" s="196" t="s">
        <v>247</v>
      </c>
      <c r="G47" s="196" t="s">
        <v>399</v>
      </c>
      <c r="H47" s="196" t="s">
        <v>400</v>
      </c>
      <c r="I47" s="201">
        <v>30528</v>
      </c>
      <c r="J47" s="201">
        <v>30528</v>
      </c>
      <c r="K47" s="195"/>
      <c r="L47" s="195"/>
      <c r="M47" s="201">
        <v>30528</v>
      </c>
      <c r="N47" s="195"/>
      <c r="O47" s="195"/>
      <c r="P47" s="195"/>
      <c r="Q47" s="195"/>
      <c r="R47" s="195"/>
      <c r="S47" s="195"/>
      <c r="T47" s="195"/>
      <c r="U47" s="195"/>
      <c r="V47" s="195"/>
      <c r="W47" s="195"/>
      <c r="X47" s="195"/>
    </row>
    <row r="48" customHeight="1" spans="1:24">
      <c r="A48" s="195" t="s">
        <v>69</v>
      </c>
      <c r="B48" s="195" t="s">
        <v>69</v>
      </c>
      <c r="C48" s="195" t="s">
        <v>391</v>
      </c>
      <c r="D48" s="196" t="s">
        <v>392</v>
      </c>
      <c r="E48" s="196" t="s">
        <v>246</v>
      </c>
      <c r="F48" s="196" t="s">
        <v>247</v>
      </c>
      <c r="G48" s="196" t="s">
        <v>399</v>
      </c>
      <c r="H48" s="196" t="s">
        <v>400</v>
      </c>
      <c r="I48" s="201">
        <v>9583.44</v>
      </c>
      <c r="J48" s="201">
        <v>9583.44</v>
      </c>
      <c r="K48" s="195"/>
      <c r="L48" s="195"/>
      <c r="M48" s="201">
        <v>9583.44</v>
      </c>
      <c r="N48" s="195"/>
      <c r="O48" s="195"/>
      <c r="P48" s="195"/>
      <c r="Q48" s="195"/>
      <c r="R48" s="195"/>
      <c r="S48" s="195"/>
      <c r="T48" s="195"/>
      <c r="U48" s="195"/>
      <c r="V48" s="195"/>
      <c r="W48" s="195"/>
      <c r="X48" s="195"/>
    </row>
    <row r="49" customHeight="1" spans="1:24">
      <c r="A49" s="195" t="s">
        <v>69</v>
      </c>
      <c r="B49" s="195" t="s">
        <v>69</v>
      </c>
      <c r="C49" s="195" t="s">
        <v>391</v>
      </c>
      <c r="D49" s="196" t="s">
        <v>392</v>
      </c>
      <c r="E49" s="196" t="s">
        <v>242</v>
      </c>
      <c r="F49" s="196" t="s">
        <v>243</v>
      </c>
      <c r="G49" s="196" t="s">
        <v>395</v>
      </c>
      <c r="H49" s="196" t="s">
        <v>396</v>
      </c>
      <c r="I49" s="201">
        <v>191554</v>
      </c>
      <c r="J49" s="201">
        <v>191554</v>
      </c>
      <c r="K49" s="195"/>
      <c r="L49" s="195"/>
      <c r="M49" s="201">
        <v>191554</v>
      </c>
      <c r="N49" s="195"/>
      <c r="O49" s="195"/>
      <c r="P49" s="195"/>
      <c r="Q49" s="195"/>
      <c r="R49" s="195"/>
      <c r="S49" s="195"/>
      <c r="T49" s="195"/>
      <c r="U49" s="195"/>
      <c r="V49" s="195"/>
      <c r="W49" s="195"/>
      <c r="X49" s="195"/>
    </row>
    <row r="50" customHeight="1" spans="1:24">
      <c r="A50" s="195" t="s">
        <v>69</v>
      </c>
      <c r="B50" s="195" t="s">
        <v>69</v>
      </c>
      <c r="C50" s="195" t="s">
        <v>401</v>
      </c>
      <c r="D50" s="196" t="s">
        <v>402</v>
      </c>
      <c r="E50" s="196" t="s">
        <v>108</v>
      </c>
      <c r="F50" s="196" t="s">
        <v>109</v>
      </c>
      <c r="G50" s="196" t="s">
        <v>349</v>
      </c>
      <c r="H50" s="196" t="s">
        <v>350</v>
      </c>
      <c r="I50" s="201">
        <v>49100</v>
      </c>
      <c r="J50" s="201">
        <v>49100</v>
      </c>
      <c r="K50" s="195"/>
      <c r="L50" s="195"/>
      <c r="M50" s="201">
        <v>49100</v>
      </c>
      <c r="N50" s="195"/>
      <c r="O50" s="195"/>
      <c r="P50" s="195"/>
      <c r="Q50" s="195"/>
      <c r="R50" s="195"/>
      <c r="S50" s="195"/>
      <c r="T50" s="195"/>
      <c r="U50" s="195"/>
      <c r="V50" s="195"/>
      <c r="W50" s="195"/>
      <c r="X50" s="195"/>
    </row>
    <row r="51" customHeight="1" spans="1:24">
      <c r="A51" s="195" t="s">
        <v>69</v>
      </c>
      <c r="B51" s="195" t="s">
        <v>69</v>
      </c>
      <c r="C51" s="195" t="s">
        <v>401</v>
      </c>
      <c r="D51" s="196" t="s">
        <v>402</v>
      </c>
      <c r="E51" s="196" t="s">
        <v>108</v>
      </c>
      <c r="F51" s="196" t="s">
        <v>109</v>
      </c>
      <c r="G51" s="196" t="s">
        <v>351</v>
      </c>
      <c r="H51" s="196" t="s">
        <v>352</v>
      </c>
      <c r="I51" s="201">
        <v>5000</v>
      </c>
      <c r="J51" s="201">
        <v>5000</v>
      </c>
      <c r="K51" s="195"/>
      <c r="L51" s="195"/>
      <c r="M51" s="201">
        <v>5000</v>
      </c>
      <c r="N51" s="195"/>
      <c r="O51" s="195"/>
      <c r="P51" s="195"/>
      <c r="Q51" s="195"/>
      <c r="R51" s="195"/>
      <c r="S51" s="195"/>
      <c r="T51" s="195"/>
      <c r="U51" s="195"/>
      <c r="V51" s="195"/>
      <c r="W51" s="195"/>
      <c r="X51" s="195"/>
    </row>
    <row r="52" customHeight="1" spans="1:24">
      <c r="A52" s="195" t="s">
        <v>69</v>
      </c>
      <c r="B52" s="195" t="s">
        <v>69</v>
      </c>
      <c r="C52" s="195" t="s">
        <v>401</v>
      </c>
      <c r="D52" s="196" t="s">
        <v>402</v>
      </c>
      <c r="E52" s="196" t="s">
        <v>108</v>
      </c>
      <c r="F52" s="196" t="s">
        <v>109</v>
      </c>
      <c r="G52" s="196" t="s">
        <v>353</v>
      </c>
      <c r="H52" s="196" t="s">
        <v>354</v>
      </c>
      <c r="I52" s="201">
        <v>16148</v>
      </c>
      <c r="J52" s="201">
        <v>16148</v>
      </c>
      <c r="K52" s="195"/>
      <c r="L52" s="195"/>
      <c r="M52" s="201">
        <v>16148</v>
      </c>
      <c r="N52" s="195"/>
      <c r="O52" s="195"/>
      <c r="P52" s="195"/>
      <c r="Q52" s="195"/>
      <c r="R52" s="195"/>
      <c r="S52" s="195"/>
      <c r="T52" s="195"/>
      <c r="U52" s="195"/>
      <c r="V52" s="195"/>
      <c r="W52" s="195"/>
      <c r="X52" s="195"/>
    </row>
    <row r="53" customHeight="1" spans="1:24">
      <c r="A53" s="195" t="s">
        <v>69</v>
      </c>
      <c r="B53" s="195" t="s">
        <v>69</v>
      </c>
      <c r="C53" s="195" t="s">
        <v>401</v>
      </c>
      <c r="D53" s="196" t="s">
        <v>402</v>
      </c>
      <c r="E53" s="196" t="s">
        <v>108</v>
      </c>
      <c r="F53" s="196" t="s">
        <v>109</v>
      </c>
      <c r="G53" s="196" t="s">
        <v>353</v>
      </c>
      <c r="H53" s="196" t="s">
        <v>354</v>
      </c>
      <c r="I53" s="201">
        <v>8800</v>
      </c>
      <c r="J53" s="201">
        <v>8800</v>
      </c>
      <c r="K53" s="195"/>
      <c r="L53" s="195"/>
      <c r="M53" s="201">
        <v>8800</v>
      </c>
      <c r="N53" s="195"/>
      <c r="O53" s="195"/>
      <c r="P53" s="195"/>
      <c r="Q53" s="195"/>
      <c r="R53" s="195"/>
      <c r="S53" s="195"/>
      <c r="T53" s="195"/>
      <c r="U53" s="195"/>
      <c r="V53" s="195"/>
      <c r="W53" s="195"/>
      <c r="X53" s="195"/>
    </row>
    <row r="54" customHeight="1" spans="1:24">
      <c r="A54" s="195" t="s">
        <v>69</v>
      </c>
      <c r="B54" s="195" t="s">
        <v>69</v>
      </c>
      <c r="C54" s="195" t="s">
        <v>401</v>
      </c>
      <c r="D54" s="196" t="s">
        <v>402</v>
      </c>
      <c r="E54" s="196" t="s">
        <v>108</v>
      </c>
      <c r="F54" s="196" t="s">
        <v>109</v>
      </c>
      <c r="G54" s="196" t="s">
        <v>355</v>
      </c>
      <c r="H54" s="196" t="s">
        <v>356</v>
      </c>
      <c r="I54" s="201">
        <v>24948</v>
      </c>
      <c r="J54" s="201">
        <v>24948</v>
      </c>
      <c r="K54" s="195"/>
      <c r="L54" s="195"/>
      <c r="M54" s="201">
        <v>24948</v>
      </c>
      <c r="N54" s="195"/>
      <c r="O54" s="195"/>
      <c r="P54" s="195"/>
      <c r="Q54" s="195"/>
      <c r="R54" s="195"/>
      <c r="S54" s="195"/>
      <c r="T54" s="195"/>
      <c r="U54" s="195"/>
      <c r="V54" s="195"/>
      <c r="W54" s="195"/>
      <c r="X54" s="195"/>
    </row>
    <row r="55" customHeight="1" spans="1:24">
      <c r="A55" s="195" t="s">
        <v>69</v>
      </c>
      <c r="B55" s="195" t="s">
        <v>69</v>
      </c>
      <c r="C55" s="195" t="s">
        <v>401</v>
      </c>
      <c r="D55" s="196" t="s">
        <v>402</v>
      </c>
      <c r="E55" s="196" t="s">
        <v>108</v>
      </c>
      <c r="F55" s="196" t="s">
        <v>109</v>
      </c>
      <c r="G55" s="196" t="s">
        <v>357</v>
      </c>
      <c r="H55" s="196" t="s">
        <v>358</v>
      </c>
      <c r="I55" s="201">
        <v>20614</v>
      </c>
      <c r="J55" s="201">
        <v>20614</v>
      </c>
      <c r="K55" s="195"/>
      <c r="L55" s="195"/>
      <c r="M55" s="201">
        <v>20614</v>
      </c>
      <c r="N55" s="195"/>
      <c r="O55" s="195"/>
      <c r="P55" s="195"/>
      <c r="Q55" s="195"/>
      <c r="R55" s="195"/>
      <c r="S55" s="195"/>
      <c r="T55" s="195"/>
      <c r="U55" s="195"/>
      <c r="V55" s="195"/>
      <c r="W55" s="195"/>
      <c r="X55" s="195"/>
    </row>
    <row r="56" customHeight="1" spans="1:24">
      <c r="A56" s="195" t="s">
        <v>69</v>
      </c>
      <c r="B56" s="195" t="s">
        <v>69</v>
      </c>
      <c r="C56" s="195" t="s">
        <v>401</v>
      </c>
      <c r="D56" s="196" t="s">
        <v>402</v>
      </c>
      <c r="E56" s="196" t="s">
        <v>108</v>
      </c>
      <c r="F56" s="196" t="s">
        <v>109</v>
      </c>
      <c r="G56" s="196" t="s">
        <v>403</v>
      </c>
      <c r="H56" s="196" t="s">
        <v>404</v>
      </c>
      <c r="I56" s="201">
        <v>52800</v>
      </c>
      <c r="J56" s="201">
        <v>52800</v>
      </c>
      <c r="K56" s="195"/>
      <c r="L56" s="195"/>
      <c r="M56" s="201">
        <v>52800</v>
      </c>
      <c r="N56" s="195"/>
      <c r="O56" s="195"/>
      <c r="P56" s="195"/>
      <c r="Q56" s="195"/>
      <c r="R56" s="195"/>
      <c r="S56" s="195"/>
      <c r="T56" s="195"/>
      <c r="U56" s="195"/>
      <c r="V56" s="195"/>
      <c r="W56" s="195"/>
      <c r="X56" s="195"/>
    </row>
    <row r="57" customHeight="1" spans="1:24">
      <c r="A57" s="195" t="s">
        <v>69</v>
      </c>
      <c r="B57" s="195" t="s">
        <v>69</v>
      </c>
      <c r="C57" s="195" t="s">
        <v>401</v>
      </c>
      <c r="D57" s="196" t="s">
        <v>402</v>
      </c>
      <c r="E57" s="196" t="s">
        <v>108</v>
      </c>
      <c r="F57" s="196" t="s">
        <v>109</v>
      </c>
      <c r="G57" s="196" t="s">
        <v>405</v>
      </c>
      <c r="H57" s="196" t="s">
        <v>406</v>
      </c>
      <c r="I57" s="201">
        <v>35200</v>
      </c>
      <c r="J57" s="201">
        <v>35200</v>
      </c>
      <c r="K57" s="195"/>
      <c r="L57" s="195"/>
      <c r="M57" s="201">
        <v>35200</v>
      </c>
      <c r="N57" s="195"/>
      <c r="O57" s="195"/>
      <c r="P57" s="195"/>
      <c r="Q57" s="195"/>
      <c r="R57" s="195"/>
      <c r="S57" s="195"/>
      <c r="T57" s="195"/>
      <c r="U57" s="195"/>
      <c r="V57" s="195"/>
      <c r="W57" s="195"/>
      <c r="X57" s="195"/>
    </row>
    <row r="58" customHeight="1" spans="1:24">
      <c r="A58" s="195" t="s">
        <v>69</v>
      </c>
      <c r="B58" s="195" t="s">
        <v>69</v>
      </c>
      <c r="C58" s="195" t="s">
        <v>401</v>
      </c>
      <c r="D58" s="196" t="s">
        <v>402</v>
      </c>
      <c r="E58" s="196" t="s">
        <v>108</v>
      </c>
      <c r="F58" s="196" t="s">
        <v>109</v>
      </c>
      <c r="G58" s="196" t="s">
        <v>407</v>
      </c>
      <c r="H58" s="196" t="s">
        <v>408</v>
      </c>
      <c r="I58" s="201">
        <v>66000</v>
      </c>
      <c r="J58" s="201">
        <v>66000</v>
      </c>
      <c r="K58" s="195"/>
      <c r="L58" s="195"/>
      <c r="M58" s="201">
        <v>66000</v>
      </c>
      <c r="N58" s="195"/>
      <c r="O58" s="195"/>
      <c r="P58" s="195"/>
      <c r="Q58" s="195"/>
      <c r="R58" s="195"/>
      <c r="S58" s="195"/>
      <c r="T58" s="195"/>
      <c r="U58" s="195"/>
      <c r="V58" s="195"/>
      <c r="W58" s="195"/>
      <c r="X58" s="195"/>
    </row>
    <row r="59" customHeight="1" spans="1:24">
      <c r="A59" s="195" t="s">
        <v>69</v>
      </c>
      <c r="B59" s="195" t="s">
        <v>69</v>
      </c>
      <c r="C59" s="195" t="s">
        <v>401</v>
      </c>
      <c r="D59" s="196" t="s">
        <v>402</v>
      </c>
      <c r="E59" s="196" t="s">
        <v>108</v>
      </c>
      <c r="F59" s="196" t="s">
        <v>109</v>
      </c>
      <c r="G59" s="196" t="s">
        <v>359</v>
      </c>
      <c r="H59" s="196" t="s">
        <v>360</v>
      </c>
      <c r="I59" s="201">
        <v>20880</v>
      </c>
      <c r="J59" s="201">
        <v>20880</v>
      </c>
      <c r="K59" s="195"/>
      <c r="L59" s="195"/>
      <c r="M59" s="201">
        <v>20880</v>
      </c>
      <c r="N59" s="195"/>
      <c r="O59" s="195"/>
      <c r="P59" s="195"/>
      <c r="Q59" s="195"/>
      <c r="R59" s="195"/>
      <c r="S59" s="195"/>
      <c r="T59" s="195"/>
      <c r="U59" s="195"/>
      <c r="V59" s="195"/>
      <c r="W59" s="195"/>
      <c r="X59" s="195"/>
    </row>
    <row r="60" customHeight="1" spans="1:24">
      <c r="A60" s="195" t="s">
        <v>69</v>
      </c>
      <c r="B60" s="195" t="s">
        <v>69</v>
      </c>
      <c r="C60" s="195" t="s">
        <v>401</v>
      </c>
      <c r="D60" s="196" t="s">
        <v>402</v>
      </c>
      <c r="E60" s="196" t="s">
        <v>108</v>
      </c>
      <c r="F60" s="196" t="s">
        <v>109</v>
      </c>
      <c r="G60" s="196" t="s">
        <v>409</v>
      </c>
      <c r="H60" s="196" t="s">
        <v>410</v>
      </c>
      <c r="I60" s="201">
        <v>32000</v>
      </c>
      <c r="J60" s="201">
        <v>32000</v>
      </c>
      <c r="K60" s="195"/>
      <c r="L60" s="195"/>
      <c r="M60" s="201">
        <v>32000</v>
      </c>
      <c r="N60" s="195"/>
      <c r="O60" s="195"/>
      <c r="P60" s="195"/>
      <c r="Q60" s="195"/>
      <c r="R60" s="195"/>
      <c r="S60" s="195"/>
      <c r="T60" s="195"/>
      <c r="U60" s="195"/>
      <c r="V60" s="195"/>
      <c r="W60" s="195"/>
      <c r="X60" s="195"/>
    </row>
    <row r="61" customHeight="1" spans="1:24">
      <c r="A61" s="195" t="s">
        <v>69</v>
      </c>
      <c r="B61" s="195" t="s">
        <v>69</v>
      </c>
      <c r="C61" s="195" t="s">
        <v>401</v>
      </c>
      <c r="D61" s="196" t="s">
        <v>402</v>
      </c>
      <c r="E61" s="196" t="s">
        <v>108</v>
      </c>
      <c r="F61" s="196" t="s">
        <v>109</v>
      </c>
      <c r="G61" s="196" t="s">
        <v>361</v>
      </c>
      <c r="H61" s="196" t="s">
        <v>362</v>
      </c>
      <c r="I61" s="201">
        <v>7700</v>
      </c>
      <c r="J61" s="201">
        <v>7700</v>
      </c>
      <c r="K61" s="195"/>
      <c r="L61" s="195"/>
      <c r="M61" s="201">
        <v>7700</v>
      </c>
      <c r="N61" s="195"/>
      <c r="O61" s="195"/>
      <c r="P61" s="195"/>
      <c r="Q61" s="195"/>
      <c r="R61" s="195"/>
      <c r="S61" s="195"/>
      <c r="T61" s="195"/>
      <c r="U61" s="195"/>
      <c r="V61" s="195"/>
      <c r="W61" s="195"/>
      <c r="X61" s="195"/>
    </row>
    <row r="62" customHeight="1" spans="1:24">
      <c r="A62" s="195" t="s">
        <v>69</v>
      </c>
      <c r="B62" s="195" t="s">
        <v>69</v>
      </c>
      <c r="C62" s="195" t="s">
        <v>401</v>
      </c>
      <c r="D62" s="196" t="s">
        <v>402</v>
      </c>
      <c r="E62" s="196" t="s">
        <v>108</v>
      </c>
      <c r="F62" s="196" t="s">
        <v>109</v>
      </c>
      <c r="G62" s="196" t="s">
        <v>363</v>
      </c>
      <c r="H62" s="196" t="s">
        <v>364</v>
      </c>
      <c r="I62" s="201">
        <v>35200</v>
      </c>
      <c r="J62" s="201">
        <v>35200</v>
      </c>
      <c r="K62" s="195"/>
      <c r="L62" s="195"/>
      <c r="M62" s="201">
        <v>35200</v>
      </c>
      <c r="N62" s="195"/>
      <c r="O62" s="195"/>
      <c r="P62" s="195"/>
      <c r="Q62" s="195"/>
      <c r="R62" s="195"/>
      <c r="S62" s="195"/>
      <c r="T62" s="195"/>
      <c r="U62" s="195"/>
      <c r="V62" s="195"/>
      <c r="W62" s="195"/>
      <c r="X62" s="195"/>
    </row>
    <row r="63" customHeight="1" spans="1:24">
      <c r="A63" s="195" t="s">
        <v>69</v>
      </c>
      <c r="B63" s="195" t="s">
        <v>69</v>
      </c>
      <c r="C63" s="195" t="s">
        <v>401</v>
      </c>
      <c r="D63" s="196" t="s">
        <v>402</v>
      </c>
      <c r="E63" s="196" t="s">
        <v>108</v>
      </c>
      <c r="F63" s="196" t="s">
        <v>109</v>
      </c>
      <c r="G63" s="196" t="s">
        <v>349</v>
      </c>
      <c r="H63" s="196" t="s">
        <v>350</v>
      </c>
      <c r="I63" s="201">
        <v>41100</v>
      </c>
      <c r="J63" s="201">
        <v>41100</v>
      </c>
      <c r="K63" s="195"/>
      <c r="L63" s="195"/>
      <c r="M63" s="201">
        <v>41100</v>
      </c>
      <c r="N63" s="195"/>
      <c r="O63" s="195"/>
      <c r="P63" s="195"/>
      <c r="Q63" s="195"/>
      <c r="R63" s="195"/>
      <c r="S63" s="195"/>
      <c r="T63" s="195"/>
      <c r="U63" s="195"/>
      <c r="V63" s="195"/>
      <c r="W63" s="195"/>
      <c r="X63" s="195"/>
    </row>
    <row r="64" customHeight="1" spans="1:24">
      <c r="A64" s="195" t="s">
        <v>69</v>
      </c>
      <c r="B64" s="195" t="s">
        <v>69</v>
      </c>
      <c r="C64" s="195" t="s">
        <v>401</v>
      </c>
      <c r="D64" s="196" t="s">
        <v>402</v>
      </c>
      <c r="E64" s="196" t="s">
        <v>108</v>
      </c>
      <c r="F64" s="196" t="s">
        <v>109</v>
      </c>
      <c r="G64" s="196" t="s">
        <v>349</v>
      </c>
      <c r="H64" s="196" t="s">
        <v>350</v>
      </c>
      <c r="I64" s="201">
        <v>15000</v>
      </c>
      <c r="J64" s="201">
        <v>15000</v>
      </c>
      <c r="K64" s="195"/>
      <c r="L64" s="195"/>
      <c r="M64" s="201">
        <v>15000</v>
      </c>
      <c r="N64" s="195"/>
      <c r="O64" s="195"/>
      <c r="P64" s="195"/>
      <c r="Q64" s="195"/>
      <c r="R64" s="195"/>
      <c r="S64" s="195"/>
      <c r="T64" s="195"/>
      <c r="U64" s="195"/>
      <c r="V64" s="195"/>
      <c r="W64" s="195"/>
      <c r="X64" s="195"/>
    </row>
    <row r="65" customHeight="1" spans="1:24">
      <c r="A65" s="195" t="s">
        <v>69</v>
      </c>
      <c r="B65" s="195" t="s">
        <v>69</v>
      </c>
      <c r="C65" s="195" t="s">
        <v>401</v>
      </c>
      <c r="D65" s="196" t="s">
        <v>402</v>
      </c>
      <c r="E65" s="196" t="s">
        <v>108</v>
      </c>
      <c r="F65" s="196" t="s">
        <v>109</v>
      </c>
      <c r="G65" s="196" t="s">
        <v>353</v>
      </c>
      <c r="H65" s="196" t="s">
        <v>354</v>
      </c>
      <c r="I65" s="201">
        <v>8800</v>
      </c>
      <c r="J65" s="201">
        <v>8800</v>
      </c>
      <c r="K65" s="195"/>
      <c r="L65" s="195"/>
      <c r="M65" s="201">
        <v>8800</v>
      </c>
      <c r="N65" s="195"/>
      <c r="O65" s="195"/>
      <c r="P65" s="195"/>
      <c r="Q65" s="195"/>
      <c r="R65" s="195"/>
      <c r="S65" s="195"/>
      <c r="T65" s="195"/>
      <c r="U65" s="195"/>
      <c r="V65" s="195"/>
      <c r="W65" s="195"/>
      <c r="X65" s="195"/>
    </row>
    <row r="66" customHeight="1" spans="1:24">
      <c r="A66" s="195" t="s">
        <v>69</v>
      </c>
      <c r="B66" s="195" t="s">
        <v>69</v>
      </c>
      <c r="C66" s="195" t="s">
        <v>401</v>
      </c>
      <c r="D66" s="196" t="s">
        <v>402</v>
      </c>
      <c r="E66" s="196" t="s">
        <v>108</v>
      </c>
      <c r="F66" s="196" t="s">
        <v>109</v>
      </c>
      <c r="G66" s="196" t="s">
        <v>357</v>
      </c>
      <c r="H66" s="196" t="s">
        <v>358</v>
      </c>
      <c r="I66" s="201">
        <v>20614</v>
      </c>
      <c r="J66" s="201">
        <v>20614</v>
      </c>
      <c r="K66" s="195"/>
      <c r="L66" s="195"/>
      <c r="M66" s="201">
        <v>20614</v>
      </c>
      <c r="N66" s="195"/>
      <c r="O66" s="195"/>
      <c r="P66" s="195"/>
      <c r="Q66" s="195"/>
      <c r="R66" s="195"/>
      <c r="S66" s="195"/>
      <c r="T66" s="195"/>
      <c r="U66" s="195"/>
      <c r="V66" s="195"/>
      <c r="W66" s="195"/>
      <c r="X66" s="195"/>
    </row>
    <row r="67" customHeight="1" spans="1:24">
      <c r="A67" s="195" t="s">
        <v>69</v>
      </c>
      <c r="B67" s="195" t="s">
        <v>69</v>
      </c>
      <c r="C67" s="195" t="s">
        <v>401</v>
      </c>
      <c r="D67" s="196" t="s">
        <v>402</v>
      </c>
      <c r="E67" s="196" t="s">
        <v>108</v>
      </c>
      <c r="F67" s="196" t="s">
        <v>109</v>
      </c>
      <c r="G67" s="196" t="s">
        <v>405</v>
      </c>
      <c r="H67" s="196" t="s">
        <v>406</v>
      </c>
      <c r="I67" s="201">
        <v>35200</v>
      </c>
      <c r="J67" s="201">
        <v>35200</v>
      </c>
      <c r="K67" s="195"/>
      <c r="L67" s="195"/>
      <c r="M67" s="201">
        <v>35200</v>
      </c>
      <c r="N67" s="195"/>
      <c r="O67" s="195"/>
      <c r="P67" s="195"/>
      <c r="Q67" s="195"/>
      <c r="R67" s="195"/>
      <c r="S67" s="195"/>
      <c r="T67" s="195"/>
      <c r="U67" s="195"/>
      <c r="V67" s="195"/>
      <c r="W67" s="195"/>
      <c r="X67" s="195"/>
    </row>
    <row r="68" customHeight="1" spans="1:24">
      <c r="A68" s="195" t="s">
        <v>69</v>
      </c>
      <c r="B68" s="195" t="s">
        <v>69</v>
      </c>
      <c r="C68" s="195" t="s">
        <v>401</v>
      </c>
      <c r="D68" s="196" t="s">
        <v>402</v>
      </c>
      <c r="E68" s="196" t="s">
        <v>108</v>
      </c>
      <c r="F68" s="196" t="s">
        <v>109</v>
      </c>
      <c r="G68" s="196" t="s">
        <v>363</v>
      </c>
      <c r="H68" s="196" t="s">
        <v>364</v>
      </c>
      <c r="I68" s="201">
        <v>35200</v>
      </c>
      <c r="J68" s="201">
        <v>35200</v>
      </c>
      <c r="K68" s="195"/>
      <c r="L68" s="195"/>
      <c r="M68" s="201">
        <v>35200</v>
      </c>
      <c r="N68" s="195"/>
      <c r="O68" s="195"/>
      <c r="P68" s="195"/>
      <c r="Q68" s="195"/>
      <c r="R68" s="195"/>
      <c r="S68" s="195"/>
      <c r="T68" s="195"/>
      <c r="U68" s="195"/>
      <c r="V68" s="195"/>
      <c r="W68" s="195"/>
      <c r="X68" s="195"/>
    </row>
    <row r="69" customHeight="1" spans="1:24">
      <c r="A69" s="195" t="s">
        <v>69</v>
      </c>
      <c r="B69" s="195" t="s">
        <v>69</v>
      </c>
      <c r="C69" s="195" t="s">
        <v>401</v>
      </c>
      <c r="D69" s="196" t="s">
        <v>402</v>
      </c>
      <c r="E69" s="196" t="s">
        <v>108</v>
      </c>
      <c r="F69" s="196" t="s">
        <v>109</v>
      </c>
      <c r="G69" s="196" t="s">
        <v>361</v>
      </c>
      <c r="H69" s="196" t="s">
        <v>362</v>
      </c>
      <c r="I69" s="201">
        <v>7700</v>
      </c>
      <c r="J69" s="201">
        <v>7700</v>
      </c>
      <c r="K69" s="195"/>
      <c r="L69" s="195"/>
      <c r="M69" s="201">
        <v>7700</v>
      </c>
      <c r="N69" s="195"/>
      <c r="O69" s="195"/>
      <c r="P69" s="195"/>
      <c r="Q69" s="195"/>
      <c r="R69" s="195"/>
      <c r="S69" s="195"/>
      <c r="T69" s="195"/>
      <c r="U69" s="195"/>
      <c r="V69" s="195"/>
      <c r="W69" s="195"/>
      <c r="X69" s="195"/>
    </row>
    <row r="70" customHeight="1" spans="1:24">
      <c r="A70" s="195" t="s">
        <v>69</v>
      </c>
      <c r="B70" s="195" t="s">
        <v>69</v>
      </c>
      <c r="C70" s="195" t="s">
        <v>401</v>
      </c>
      <c r="D70" s="196" t="s">
        <v>402</v>
      </c>
      <c r="E70" s="196" t="s">
        <v>108</v>
      </c>
      <c r="F70" s="196" t="s">
        <v>109</v>
      </c>
      <c r="G70" s="196" t="s">
        <v>407</v>
      </c>
      <c r="H70" s="196" t="s">
        <v>408</v>
      </c>
      <c r="I70" s="201">
        <v>66000</v>
      </c>
      <c r="J70" s="201">
        <v>66000</v>
      </c>
      <c r="K70" s="195"/>
      <c r="L70" s="195"/>
      <c r="M70" s="201">
        <v>66000</v>
      </c>
      <c r="N70" s="195"/>
      <c r="O70" s="195"/>
      <c r="P70" s="195"/>
      <c r="Q70" s="195"/>
      <c r="R70" s="195"/>
      <c r="S70" s="195"/>
      <c r="T70" s="195"/>
      <c r="U70" s="195"/>
      <c r="V70" s="195"/>
      <c r="W70" s="195"/>
      <c r="X70" s="195"/>
    </row>
    <row r="71" customHeight="1" spans="1:24">
      <c r="A71" s="195" t="s">
        <v>69</v>
      </c>
      <c r="B71" s="195" t="s">
        <v>69</v>
      </c>
      <c r="C71" s="195" t="s">
        <v>411</v>
      </c>
      <c r="D71" s="196" t="s">
        <v>412</v>
      </c>
      <c r="E71" s="196" t="s">
        <v>252</v>
      </c>
      <c r="F71" s="196" t="s">
        <v>111</v>
      </c>
      <c r="G71" s="196" t="s">
        <v>345</v>
      </c>
      <c r="H71" s="196" t="s">
        <v>346</v>
      </c>
      <c r="I71" s="201">
        <v>2586268.32</v>
      </c>
      <c r="J71" s="201">
        <v>2586268.32</v>
      </c>
      <c r="K71" s="195"/>
      <c r="L71" s="195"/>
      <c r="M71" s="201">
        <v>2586268.32</v>
      </c>
      <c r="N71" s="195"/>
      <c r="O71" s="195"/>
      <c r="P71" s="195"/>
      <c r="Q71" s="195"/>
      <c r="R71" s="195"/>
      <c r="S71" s="195"/>
      <c r="T71" s="195"/>
      <c r="U71" s="195"/>
      <c r="V71" s="195"/>
      <c r="W71" s="195"/>
      <c r="X71" s="195"/>
    </row>
    <row r="72" customHeight="1" spans="1:24">
      <c r="A72" s="195" t="s">
        <v>69</v>
      </c>
      <c r="B72" s="195" t="s">
        <v>69</v>
      </c>
      <c r="C72" s="195" t="s">
        <v>411</v>
      </c>
      <c r="D72" s="196" t="s">
        <v>412</v>
      </c>
      <c r="E72" s="196" t="s">
        <v>252</v>
      </c>
      <c r="F72" s="196" t="s">
        <v>111</v>
      </c>
      <c r="G72" s="196" t="s">
        <v>345</v>
      </c>
      <c r="H72" s="196" t="s">
        <v>346</v>
      </c>
      <c r="I72" s="201">
        <v>428904</v>
      </c>
      <c r="J72" s="201">
        <v>428904</v>
      </c>
      <c r="K72" s="195"/>
      <c r="L72" s="195"/>
      <c r="M72" s="201">
        <v>428904</v>
      </c>
      <c r="N72" s="195"/>
      <c r="O72" s="195"/>
      <c r="P72" s="195"/>
      <c r="Q72" s="195"/>
      <c r="R72" s="195"/>
      <c r="S72" s="195"/>
      <c r="T72" s="195"/>
      <c r="U72" s="195"/>
      <c r="V72" s="195"/>
      <c r="W72" s="195"/>
      <c r="X72" s="195"/>
    </row>
    <row r="73" customHeight="1" spans="1:24">
      <c r="A73" s="195" t="s">
        <v>69</v>
      </c>
      <c r="B73" s="195" t="s">
        <v>69</v>
      </c>
      <c r="C73" s="195" t="s">
        <v>411</v>
      </c>
      <c r="D73" s="196" t="s">
        <v>412</v>
      </c>
      <c r="E73" s="196" t="s">
        <v>252</v>
      </c>
      <c r="F73" s="196" t="s">
        <v>111</v>
      </c>
      <c r="G73" s="196" t="s">
        <v>345</v>
      </c>
      <c r="H73" s="196" t="s">
        <v>346</v>
      </c>
      <c r="I73" s="201">
        <v>58512</v>
      </c>
      <c r="J73" s="201">
        <v>58512</v>
      </c>
      <c r="K73" s="195"/>
      <c r="L73" s="195"/>
      <c r="M73" s="201">
        <v>58512</v>
      </c>
      <c r="N73" s="195"/>
      <c r="O73" s="195"/>
      <c r="P73" s="195"/>
      <c r="Q73" s="195"/>
      <c r="R73" s="195"/>
      <c r="S73" s="195"/>
      <c r="T73" s="195"/>
      <c r="U73" s="195"/>
      <c r="V73" s="195"/>
      <c r="W73" s="195"/>
      <c r="X73" s="195"/>
    </row>
    <row r="74" customHeight="1" spans="1:24">
      <c r="A74" s="195" t="s">
        <v>69</v>
      </c>
      <c r="B74" s="195" t="s">
        <v>69</v>
      </c>
      <c r="C74" s="195" t="s">
        <v>411</v>
      </c>
      <c r="D74" s="196" t="s">
        <v>412</v>
      </c>
      <c r="E74" s="196" t="s">
        <v>252</v>
      </c>
      <c r="F74" s="196" t="s">
        <v>111</v>
      </c>
      <c r="G74" s="196" t="s">
        <v>345</v>
      </c>
      <c r="H74" s="196" t="s">
        <v>346</v>
      </c>
      <c r="I74" s="201">
        <v>1303824</v>
      </c>
      <c r="J74" s="201">
        <v>1303824</v>
      </c>
      <c r="K74" s="195"/>
      <c r="L74" s="195"/>
      <c r="M74" s="201">
        <v>1303824</v>
      </c>
      <c r="N74" s="195"/>
      <c r="O74" s="195"/>
      <c r="P74" s="195"/>
      <c r="Q74" s="195"/>
      <c r="R74" s="195"/>
      <c r="S74" s="195"/>
      <c r="T74" s="195"/>
      <c r="U74" s="195"/>
      <c r="V74" s="195"/>
      <c r="W74" s="195"/>
      <c r="X74" s="195"/>
    </row>
    <row r="75" customHeight="1" spans="1:24">
      <c r="A75" s="195" t="s">
        <v>69</v>
      </c>
      <c r="B75" s="195" t="s">
        <v>69</v>
      </c>
      <c r="C75" s="195" t="s">
        <v>411</v>
      </c>
      <c r="D75" s="196" t="s">
        <v>412</v>
      </c>
      <c r="E75" s="196" t="s">
        <v>252</v>
      </c>
      <c r="F75" s="196" t="s">
        <v>111</v>
      </c>
      <c r="G75" s="196" t="s">
        <v>345</v>
      </c>
      <c r="H75" s="196" t="s">
        <v>346</v>
      </c>
      <c r="I75" s="201">
        <v>733608</v>
      </c>
      <c r="J75" s="201">
        <v>733608</v>
      </c>
      <c r="K75" s="195"/>
      <c r="L75" s="195"/>
      <c r="M75" s="201">
        <v>733608</v>
      </c>
      <c r="N75" s="195"/>
      <c r="O75" s="195"/>
      <c r="P75" s="195"/>
      <c r="Q75" s="195"/>
      <c r="R75" s="195"/>
      <c r="S75" s="195"/>
      <c r="T75" s="195"/>
      <c r="U75" s="195"/>
      <c r="V75" s="195"/>
      <c r="W75" s="195"/>
      <c r="X75" s="195"/>
    </row>
    <row r="76" customHeight="1" spans="1:24">
      <c r="A76" s="195" t="s">
        <v>69</v>
      </c>
      <c r="B76" s="195" t="s">
        <v>69</v>
      </c>
      <c r="C76" s="195" t="s">
        <v>411</v>
      </c>
      <c r="D76" s="196" t="s">
        <v>412</v>
      </c>
      <c r="E76" s="196" t="s">
        <v>252</v>
      </c>
      <c r="F76" s="196" t="s">
        <v>111</v>
      </c>
      <c r="G76" s="196" t="s">
        <v>345</v>
      </c>
      <c r="H76" s="196" t="s">
        <v>346</v>
      </c>
      <c r="I76" s="201">
        <v>7200</v>
      </c>
      <c r="J76" s="201">
        <v>7200</v>
      </c>
      <c r="K76" s="195"/>
      <c r="L76" s="195"/>
      <c r="M76" s="201">
        <v>7200</v>
      </c>
      <c r="N76" s="195"/>
      <c r="O76" s="195"/>
      <c r="P76" s="195"/>
      <c r="Q76" s="195"/>
      <c r="R76" s="195"/>
      <c r="S76" s="195"/>
      <c r="T76" s="195"/>
      <c r="U76" s="195"/>
      <c r="V76" s="195"/>
      <c r="W76" s="195"/>
      <c r="X76" s="195"/>
    </row>
    <row r="77" customHeight="1" spans="1:24">
      <c r="A77" s="195" t="s">
        <v>69</v>
      </c>
      <c r="B77" s="195" t="s">
        <v>69</v>
      </c>
      <c r="C77" s="195" t="s">
        <v>411</v>
      </c>
      <c r="D77" s="196" t="s">
        <v>412</v>
      </c>
      <c r="E77" s="196" t="s">
        <v>252</v>
      </c>
      <c r="F77" s="196" t="s">
        <v>111</v>
      </c>
      <c r="G77" s="196" t="s">
        <v>345</v>
      </c>
      <c r="H77" s="196" t="s">
        <v>346</v>
      </c>
      <c r="I77" s="201">
        <v>776424</v>
      </c>
      <c r="J77" s="201">
        <v>776424</v>
      </c>
      <c r="K77" s="195"/>
      <c r="L77" s="195"/>
      <c r="M77" s="201">
        <v>776424</v>
      </c>
      <c r="N77" s="195"/>
      <c r="O77" s="195"/>
      <c r="P77" s="195"/>
      <c r="Q77" s="195"/>
      <c r="R77" s="195"/>
      <c r="S77" s="195"/>
      <c r="T77" s="195"/>
      <c r="U77" s="195"/>
      <c r="V77" s="195"/>
      <c r="W77" s="195"/>
      <c r="X77" s="195"/>
    </row>
    <row r="78" customHeight="1" spans="1:24">
      <c r="A78" s="195" t="s">
        <v>69</v>
      </c>
      <c r="B78" s="195" t="s">
        <v>69</v>
      </c>
      <c r="C78" s="195" t="s">
        <v>411</v>
      </c>
      <c r="D78" s="196" t="s">
        <v>412</v>
      </c>
      <c r="E78" s="196" t="s">
        <v>252</v>
      </c>
      <c r="F78" s="196" t="s">
        <v>111</v>
      </c>
      <c r="G78" s="196" t="s">
        <v>345</v>
      </c>
      <c r="H78" s="196" t="s">
        <v>346</v>
      </c>
      <c r="I78" s="201">
        <v>631080</v>
      </c>
      <c r="J78" s="201">
        <v>631080</v>
      </c>
      <c r="K78" s="195"/>
      <c r="L78" s="195"/>
      <c r="M78" s="201">
        <v>631080</v>
      </c>
      <c r="N78" s="195"/>
      <c r="O78" s="195"/>
      <c r="P78" s="195"/>
      <c r="Q78" s="195"/>
      <c r="R78" s="195"/>
      <c r="S78" s="195"/>
      <c r="T78" s="195"/>
      <c r="U78" s="195"/>
      <c r="V78" s="195"/>
      <c r="W78" s="195"/>
      <c r="X78" s="195"/>
    </row>
    <row r="79" customHeight="1" spans="1:24">
      <c r="A79" s="195" t="s">
        <v>69</v>
      </c>
      <c r="B79" s="195" t="s">
        <v>69</v>
      </c>
      <c r="C79" s="195" t="s">
        <v>411</v>
      </c>
      <c r="D79" s="196" t="s">
        <v>412</v>
      </c>
      <c r="E79" s="196" t="s">
        <v>252</v>
      </c>
      <c r="F79" s="196" t="s">
        <v>111</v>
      </c>
      <c r="G79" s="196" t="s">
        <v>345</v>
      </c>
      <c r="H79" s="196" t="s">
        <v>346</v>
      </c>
      <c r="I79" s="201">
        <v>1398768</v>
      </c>
      <c r="J79" s="201">
        <v>1398768</v>
      </c>
      <c r="K79" s="195"/>
      <c r="L79" s="195"/>
      <c r="M79" s="201">
        <v>1398768</v>
      </c>
      <c r="N79" s="195"/>
      <c r="O79" s="195"/>
      <c r="P79" s="195"/>
      <c r="Q79" s="195"/>
      <c r="R79" s="195"/>
      <c r="S79" s="195"/>
      <c r="T79" s="195"/>
      <c r="U79" s="195"/>
      <c r="V79" s="195"/>
      <c r="W79" s="195"/>
      <c r="X79" s="195"/>
    </row>
    <row r="80" customHeight="1" spans="1:24">
      <c r="A80" s="195" t="s">
        <v>69</v>
      </c>
      <c r="B80" s="195" t="s">
        <v>69</v>
      </c>
      <c r="C80" s="195" t="s">
        <v>411</v>
      </c>
      <c r="D80" s="196" t="s">
        <v>412</v>
      </c>
      <c r="E80" s="196" t="s">
        <v>252</v>
      </c>
      <c r="F80" s="196" t="s">
        <v>111</v>
      </c>
      <c r="G80" s="196" t="s">
        <v>345</v>
      </c>
      <c r="H80" s="196" t="s">
        <v>346</v>
      </c>
      <c r="I80" s="201">
        <v>1498128</v>
      </c>
      <c r="J80" s="201">
        <v>1498128</v>
      </c>
      <c r="K80" s="195"/>
      <c r="L80" s="195"/>
      <c r="M80" s="201">
        <v>1498128</v>
      </c>
      <c r="N80" s="195"/>
      <c r="O80" s="195"/>
      <c r="P80" s="195"/>
      <c r="Q80" s="195"/>
      <c r="R80" s="195"/>
      <c r="S80" s="195"/>
      <c r="T80" s="195"/>
      <c r="U80" s="195"/>
      <c r="V80" s="195"/>
      <c r="W80" s="195"/>
      <c r="X80" s="195"/>
    </row>
    <row r="81" customHeight="1" spans="1:24">
      <c r="A81" s="195" t="s">
        <v>69</v>
      </c>
      <c r="B81" s="195" t="s">
        <v>69</v>
      </c>
      <c r="C81" s="195" t="s">
        <v>411</v>
      </c>
      <c r="D81" s="196" t="s">
        <v>412</v>
      </c>
      <c r="E81" s="196" t="s">
        <v>252</v>
      </c>
      <c r="F81" s="196" t="s">
        <v>111</v>
      </c>
      <c r="G81" s="196" t="s">
        <v>345</v>
      </c>
      <c r="H81" s="196" t="s">
        <v>346</v>
      </c>
      <c r="I81" s="201">
        <v>86400</v>
      </c>
      <c r="J81" s="201">
        <v>86400</v>
      </c>
      <c r="K81" s="195"/>
      <c r="L81" s="195"/>
      <c r="M81" s="201">
        <v>86400</v>
      </c>
      <c r="N81" s="195"/>
      <c r="O81" s="195"/>
      <c r="P81" s="195"/>
      <c r="Q81" s="195"/>
      <c r="R81" s="195"/>
      <c r="S81" s="195"/>
      <c r="T81" s="195"/>
      <c r="U81" s="195"/>
      <c r="V81" s="195"/>
      <c r="W81" s="195"/>
      <c r="X81" s="195"/>
    </row>
    <row r="82" customHeight="1" spans="1:24">
      <c r="A82" s="195" t="s">
        <v>69</v>
      </c>
      <c r="B82" s="195" t="s">
        <v>69</v>
      </c>
      <c r="C82" s="195" t="s">
        <v>411</v>
      </c>
      <c r="D82" s="196" t="s">
        <v>412</v>
      </c>
      <c r="E82" s="196" t="s">
        <v>252</v>
      </c>
      <c r="F82" s="196" t="s">
        <v>111</v>
      </c>
      <c r="G82" s="196" t="s">
        <v>345</v>
      </c>
      <c r="H82" s="196" t="s">
        <v>346</v>
      </c>
      <c r="I82" s="201">
        <v>1598592</v>
      </c>
      <c r="J82" s="201">
        <v>1598592</v>
      </c>
      <c r="K82" s="195"/>
      <c r="L82" s="195"/>
      <c r="M82" s="201">
        <v>1598592</v>
      </c>
      <c r="N82" s="195"/>
      <c r="O82" s="195"/>
      <c r="P82" s="195"/>
      <c r="Q82" s="195"/>
      <c r="R82" s="195"/>
      <c r="S82" s="195"/>
      <c r="T82" s="195"/>
      <c r="U82" s="195"/>
      <c r="V82" s="195"/>
      <c r="W82" s="195"/>
      <c r="X82" s="195"/>
    </row>
    <row r="83" customHeight="1" spans="1:24">
      <c r="A83" s="195" t="s">
        <v>69</v>
      </c>
      <c r="B83" s="195" t="s">
        <v>69</v>
      </c>
      <c r="C83" s="195" t="s">
        <v>413</v>
      </c>
      <c r="D83" s="196" t="s">
        <v>414</v>
      </c>
      <c r="E83" s="196" t="s">
        <v>108</v>
      </c>
      <c r="F83" s="196" t="s">
        <v>109</v>
      </c>
      <c r="G83" s="196" t="s">
        <v>369</v>
      </c>
      <c r="H83" s="196" t="s">
        <v>370</v>
      </c>
      <c r="I83" s="201">
        <v>1003680</v>
      </c>
      <c r="J83" s="201">
        <v>1003680</v>
      </c>
      <c r="K83" s="195"/>
      <c r="L83" s="195"/>
      <c r="M83" s="201">
        <v>1003680</v>
      </c>
      <c r="N83" s="195"/>
      <c r="O83" s="195"/>
      <c r="P83" s="195"/>
      <c r="Q83" s="195"/>
      <c r="R83" s="195"/>
      <c r="S83" s="195"/>
      <c r="T83" s="195"/>
      <c r="U83" s="195"/>
      <c r="V83" s="195"/>
      <c r="W83" s="195"/>
      <c r="X83" s="195"/>
    </row>
    <row r="84" customHeight="1" spans="1:24">
      <c r="A84" s="195" t="s">
        <v>69</v>
      </c>
      <c r="B84" s="195" t="s">
        <v>69</v>
      </c>
      <c r="C84" s="195" t="s">
        <v>413</v>
      </c>
      <c r="D84" s="196" t="s">
        <v>414</v>
      </c>
      <c r="E84" s="196" t="s">
        <v>108</v>
      </c>
      <c r="F84" s="196" t="s">
        <v>109</v>
      </c>
      <c r="G84" s="196" t="s">
        <v>371</v>
      </c>
      <c r="H84" s="196" t="s">
        <v>372</v>
      </c>
      <c r="I84" s="201">
        <v>132000</v>
      </c>
      <c r="J84" s="201">
        <v>132000</v>
      </c>
      <c r="K84" s="195"/>
      <c r="L84" s="195"/>
      <c r="M84" s="201">
        <v>132000</v>
      </c>
      <c r="N84" s="195"/>
      <c r="O84" s="195"/>
      <c r="P84" s="195"/>
      <c r="Q84" s="195"/>
      <c r="R84" s="195"/>
      <c r="S84" s="195"/>
      <c r="T84" s="195"/>
      <c r="U84" s="195"/>
      <c r="V84" s="195"/>
      <c r="W84" s="195"/>
      <c r="X84" s="195"/>
    </row>
    <row r="85" customHeight="1" spans="1:24">
      <c r="A85" s="195" t="s">
        <v>69</v>
      </c>
      <c r="B85" s="195" t="s">
        <v>69</v>
      </c>
      <c r="C85" s="195" t="s">
        <v>413</v>
      </c>
      <c r="D85" s="196" t="s">
        <v>414</v>
      </c>
      <c r="E85" s="196" t="s">
        <v>108</v>
      </c>
      <c r="F85" s="196" t="s">
        <v>109</v>
      </c>
      <c r="G85" s="196" t="s">
        <v>371</v>
      </c>
      <c r="H85" s="196" t="s">
        <v>372</v>
      </c>
      <c r="I85" s="201">
        <v>1144656</v>
      </c>
      <c r="J85" s="201">
        <v>1144656</v>
      </c>
      <c r="K85" s="195"/>
      <c r="L85" s="195"/>
      <c r="M85" s="201">
        <v>1144656</v>
      </c>
      <c r="N85" s="195"/>
      <c r="O85" s="195"/>
      <c r="P85" s="195"/>
      <c r="Q85" s="195"/>
      <c r="R85" s="195"/>
      <c r="S85" s="195"/>
      <c r="T85" s="195"/>
      <c r="U85" s="195"/>
      <c r="V85" s="195"/>
      <c r="W85" s="195"/>
      <c r="X85" s="195"/>
    </row>
    <row r="86" customHeight="1" spans="1:24">
      <c r="A86" s="195" t="s">
        <v>69</v>
      </c>
      <c r="B86" s="195" t="s">
        <v>69</v>
      </c>
      <c r="C86" s="195" t="s">
        <v>413</v>
      </c>
      <c r="D86" s="196" t="s">
        <v>414</v>
      </c>
      <c r="E86" s="196" t="s">
        <v>108</v>
      </c>
      <c r="F86" s="196" t="s">
        <v>109</v>
      </c>
      <c r="G86" s="196" t="s">
        <v>371</v>
      </c>
      <c r="H86" s="196" t="s">
        <v>372</v>
      </c>
      <c r="I86" s="201">
        <v>262200</v>
      </c>
      <c r="J86" s="201">
        <v>262200</v>
      </c>
      <c r="K86" s="195"/>
      <c r="L86" s="195"/>
      <c r="M86" s="201">
        <v>262200</v>
      </c>
      <c r="N86" s="195"/>
      <c r="O86" s="195"/>
      <c r="P86" s="195"/>
      <c r="Q86" s="195"/>
      <c r="R86" s="195"/>
      <c r="S86" s="195"/>
      <c r="T86" s="195"/>
      <c r="U86" s="195"/>
      <c r="V86" s="195"/>
      <c r="W86" s="195"/>
      <c r="X86" s="195"/>
    </row>
    <row r="87" customHeight="1" spans="1:24">
      <c r="A87" s="195" t="s">
        <v>69</v>
      </c>
      <c r="B87" s="195" t="s">
        <v>69</v>
      </c>
      <c r="C87" s="195" t="s">
        <v>413</v>
      </c>
      <c r="D87" s="196" t="s">
        <v>414</v>
      </c>
      <c r="E87" s="196" t="s">
        <v>108</v>
      </c>
      <c r="F87" s="196" t="s">
        <v>109</v>
      </c>
      <c r="G87" s="196" t="s">
        <v>373</v>
      </c>
      <c r="H87" s="196" t="s">
        <v>374</v>
      </c>
      <c r="I87" s="201">
        <v>83640</v>
      </c>
      <c r="J87" s="201">
        <v>83640</v>
      </c>
      <c r="K87" s="195"/>
      <c r="L87" s="195"/>
      <c r="M87" s="201">
        <v>83640</v>
      </c>
      <c r="N87" s="195"/>
      <c r="O87" s="195"/>
      <c r="P87" s="195"/>
      <c r="Q87" s="195"/>
      <c r="R87" s="195"/>
      <c r="S87" s="195"/>
      <c r="T87" s="195"/>
      <c r="U87" s="195"/>
      <c r="V87" s="195"/>
      <c r="W87" s="195"/>
      <c r="X87" s="195"/>
    </row>
    <row r="88" customHeight="1" spans="1:24">
      <c r="A88" s="195" t="s">
        <v>69</v>
      </c>
      <c r="B88" s="195" t="s">
        <v>69</v>
      </c>
      <c r="C88" s="195" t="s">
        <v>415</v>
      </c>
      <c r="D88" s="196" t="s">
        <v>416</v>
      </c>
      <c r="E88" s="196" t="s">
        <v>108</v>
      </c>
      <c r="F88" s="196" t="s">
        <v>109</v>
      </c>
      <c r="G88" s="196" t="s">
        <v>365</v>
      </c>
      <c r="H88" s="196" t="s">
        <v>366</v>
      </c>
      <c r="I88" s="201">
        <v>43890</v>
      </c>
      <c r="J88" s="201">
        <v>43890</v>
      </c>
      <c r="K88" s="195"/>
      <c r="L88" s="195"/>
      <c r="M88" s="201">
        <v>43890</v>
      </c>
      <c r="N88" s="195"/>
      <c r="O88" s="195"/>
      <c r="P88" s="195"/>
      <c r="Q88" s="195"/>
      <c r="R88" s="195"/>
      <c r="S88" s="195"/>
      <c r="T88" s="195"/>
      <c r="U88" s="195"/>
      <c r="V88" s="195"/>
      <c r="W88" s="195"/>
      <c r="X88" s="195"/>
    </row>
    <row r="89" customHeight="1" spans="1:24">
      <c r="A89" s="195" t="s">
        <v>69</v>
      </c>
      <c r="B89" s="195" t="s">
        <v>69</v>
      </c>
      <c r="C89" s="195" t="s">
        <v>417</v>
      </c>
      <c r="D89" s="196" t="s">
        <v>418</v>
      </c>
      <c r="E89" s="196" t="s">
        <v>108</v>
      </c>
      <c r="F89" s="196" t="s">
        <v>109</v>
      </c>
      <c r="G89" s="196" t="s">
        <v>419</v>
      </c>
      <c r="H89" s="196" t="s">
        <v>420</v>
      </c>
      <c r="I89" s="201">
        <v>42084</v>
      </c>
      <c r="J89" s="201">
        <v>42084</v>
      </c>
      <c r="K89" s="195"/>
      <c r="L89" s="195"/>
      <c r="M89" s="201">
        <v>42084</v>
      </c>
      <c r="N89" s="195"/>
      <c r="O89" s="195"/>
      <c r="P89" s="195"/>
      <c r="Q89" s="195"/>
      <c r="R89" s="195"/>
      <c r="S89" s="195"/>
      <c r="T89" s="195"/>
      <c r="U89" s="195"/>
      <c r="V89" s="195"/>
      <c r="W89" s="195"/>
      <c r="X89" s="195"/>
    </row>
    <row r="90" customHeight="1" spans="1:24">
      <c r="A90" s="195" t="s">
        <v>69</v>
      </c>
      <c r="B90" s="195" t="s">
        <v>69</v>
      </c>
      <c r="C90" s="195" t="s">
        <v>417</v>
      </c>
      <c r="D90" s="196" t="s">
        <v>418</v>
      </c>
      <c r="E90" s="196" t="s">
        <v>108</v>
      </c>
      <c r="F90" s="196" t="s">
        <v>109</v>
      </c>
      <c r="G90" s="196" t="s">
        <v>419</v>
      </c>
      <c r="H90" s="196" t="s">
        <v>420</v>
      </c>
      <c r="I90" s="201">
        <v>10248</v>
      </c>
      <c r="J90" s="201">
        <v>10248</v>
      </c>
      <c r="K90" s="195"/>
      <c r="L90" s="195"/>
      <c r="M90" s="201">
        <v>10248</v>
      </c>
      <c r="N90" s="195"/>
      <c r="O90" s="195"/>
      <c r="P90" s="195"/>
      <c r="Q90" s="195"/>
      <c r="R90" s="195"/>
      <c r="S90" s="195"/>
      <c r="T90" s="195"/>
      <c r="U90" s="195"/>
      <c r="V90" s="195"/>
      <c r="W90" s="195"/>
      <c r="X90" s="195"/>
    </row>
    <row r="91" customHeight="1" spans="1:24">
      <c r="A91" s="195" t="s">
        <v>69</v>
      </c>
      <c r="B91" s="195" t="s">
        <v>69</v>
      </c>
      <c r="C91" s="195" t="s">
        <v>417</v>
      </c>
      <c r="D91" s="196" t="s">
        <v>418</v>
      </c>
      <c r="E91" s="196" t="s">
        <v>108</v>
      </c>
      <c r="F91" s="196" t="s">
        <v>109</v>
      </c>
      <c r="G91" s="196" t="s">
        <v>419</v>
      </c>
      <c r="H91" s="196" t="s">
        <v>420</v>
      </c>
      <c r="I91" s="201">
        <v>1493820</v>
      </c>
      <c r="J91" s="201">
        <v>1493820</v>
      </c>
      <c r="K91" s="195"/>
      <c r="L91" s="195"/>
      <c r="M91" s="201">
        <v>1493820</v>
      </c>
      <c r="N91" s="195"/>
      <c r="O91" s="195"/>
      <c r="P91" s="195"/>
      <c r="Q91" s="195"/>
      <c r="R91" s="195"/>
      <c r="S91" s="195"/>
      <c r="T91" s="195"/>
      <c r="U91" s="195"/>
      <c r="V91" s="195"/>
      <c r="W91" s="195"/>
      <c r="X91" s="195"/>
    </row>
    <row r="92" customHeight="1" spans="1:24">
      <c r="A92" s="195" t="s">
        <v>69</v>
      </c>
      <c r="B92" s="195" t="s">
        <v>69</v>
      </c>
      <c r="C92" s="195" t="s">
        <v>417</v>
      </c>
      <c r="D92" s="196" t="s">
        <v>418</v>
      </c>
      <c r="E92" s="196" t="s">
        <v>108</v>
      </c>
      <c r="F92" s="196" t="s">
        <v>109</v>
      </c>
      <c r="G92" s="196" t="s">
        <v>419</v>
      </c>
      <c r="H92" s="196" t="s">
        <v>420</v>
      </c>
      <c r="I92" s="201">
        <v>358680</v>
      </c>
      <c r="J92" s="201">
        <v>358680</v>
      </c>
      <c r="K92" s="195"/>
      <c r="L92" s="195"/>
      <c r="M92" s="201">
        <v>358680</v>
      </c>
      <c r="N92" s="195"/>
      <c r="O92" s="195"/>
      <c r="P92" s="195"/>
      <c r="Q92" s="195"/>
      <c r="R92" s="195"/>
      <c r="S92" s="195"/>
      <c r="T92" s="195"/>
      <c r="U92" s="195"/>
      <c r="V92" s="195"/>
      <c r="W92" s="195"/>
      <c r="X92" s="195"/>
    </row>
    <row r="93" customHeight="1" spans="1:24">
      <c r="A93" s="195" t="s">
        <v>69</v>
      </c>
      <c r="B93" s="195" t="s">
        <v>69</v>
      </c>
      <c r="C93" s="195" t="s">
        <v>417</v>
      </c>
      <c r="D93" s="196" t="s">
        <v>418</v>
      </c>
      <c r="E93" s="196" t="s">
        <v>118</v>
      </c>
      <c r="F93" s="196" t="s">
        <v>119</v>
      </c>
      <c r="G93" s="196" t="s">
        <v>419</v>
      </c>
      <c r="H93" s="196" t="s">
        <v>420</v>
      </c>
      <c r="I93" s="201">
        <v>102480</v>
      </c>
      <c r="J93" s="201">
        <v>102480</v>
      </c>
      <c r="K93" s="195"/>
      <c r="L93" s="195"/>
      <c r="M93" s="201">
        <v>102480</v>
      </c>
      <c r="N93" s="195"/>
      <c r="O93" s="195"/>
      <c r="P93" s="195"/>
      <c r="Q93" s="195"/>
      <c r="R93" s="195"/>
      <c r="S93" s="195"/>
      <c r="T93" s="195"/>
      <c r="U93" s="195"/>
      <c r="V93" s="195"/>
      <c r="W93" s="195"/>
      <c r="X93" s="195"/>
    </row>
    <row r="94" customHeight="1" spans="1:24">
      <c r="A94" s="195" t="s">
        <v>69</v>
      </c>
      <c r="B94" s="195" t="s">
        <v>69</v>
      </c>
      <c r="C94" s="195" t="s">
        <v>417</v>
      </c>
      <c r="D94" s="196" t="s">
        <v>418</v>
      </c>
      <c r="E94" s="196" t="s">
        <v>118</v>
      </c>
      <c r="F94" s="196" t="s">
        <v>119</v>
      </c>
      <c r="G94" s="196" t="s">
        <v>419</v>
      </c>
      <c r="H94" s="196" t="s">
        <v>420</v>
      </c>
      <c r="I94" s="201">
        <v>422640</v>
      </c>
      <c r="J94" s="201">
        <v>422640</v>
      </c>
      <c r="K94" s="195"/>
      <c r="L94" s="195"/>
      <c r="M94" s="201">
        <v>422640</v>
      </c>
      <c r="N94" s="195"/>
      <c r="O94" s="195"/>
      <c r="P94" s="195"/>
      <c r="Q94" s="195"/>
      <c r="R94" s="195"/>
      <c r="S94" s="195"/>
      <c r="T94" s="195"/>
      <c r="U94" s="195"/>
      <c r="V94" s="195"/>
      <c r="W94" s="195"/>
      <c r="X94" s="195"/>
    </row>
    <row r="95" customHeight="1" spans="1:24">
      <c r="A95" s="195" t="s">
        <v>69</v>
      </c>
      <c r="B95" s="195" t="s">
        <v>69</v>
      </c>
      <c r="C95" s="195" t="s">
        <v>417</v>
      </c>
      <c r="D95" s="196" t="s">
        <v>418</v>
      </c>
      <c r="E95" s="196" t="s">
        <v>178</v>
      </c>
      <c r="F95" s="196" t="s">
        <v>109</v>
      </c>
      <c r="G95" s="196" t="s">
        <v>419</v>
      </c>
      <c r="H95" s="196" t="s">
        <v>420</v>
      </c>
      <c r="I95" s="201">
        <v>112728</v>
      </c>
      <c r="J95" s="201">
        <v>112728</v>
      </c>
      <c r="K95" s="195"/>
      <c r="L95" s="195"/>
      <c r="M95" s="201">
        <v>112728</v>
      </c>
      <c r="N95" s="195"/>
      <c r="O95" s="195"/>
      <c r="P95" s="195"/>
      <c r="Q95" s="195"/>
      <c r="R95" s="195"/>
      <c r="S95" s="195"/>
      <c r="T95" s="195"/>
      <c r="U95" s="195"/>
      <c r="V95" s="195"/>
      <c r="W95" s="195"/>
      <c r="X95" s="195"/>
    </row>
    <row r="96" customHeight="1" spans="1:24">
      <c r="A96" s="195" t="s">
        <v>69</v>
      </c>
      <c r="B96" s="195" t="s">
        <v>69</v>
      </c>
      <c r="C96" s="195" t="s">
        <v>417</v>
      </c>
      <c r="D96" s="196" t="s">
        <v>418</v>
      </c>
      <c r="E96" s="196" t="s">
        <v>178</v>
      </c>
      <c r="F96" s="196" t="s">
        <v>109</v>
      </c>
      <c r="G96" s="196" t="s">
        <v>419</v>
      </c>
      <c r="H96" s="196" t="s">
        <v>420</v>
      </c>
      <c r="I96" s="201">
        <v>532404</v>
      </c>
      <c r="J96" s="201">
        <v>532404</v>
      </c>
      <c r="K96" s="195"/>
      <c r="L96" s="195"/>
      <c r="M96" s="201">
        <v>532404</v>
      </c>
      <c r="N96" s="195"/>
      <c r="O96" s="195"/>
      <c r="P96" s="195"/>
      <c r="Q96" s="195"/>
      <c r="R96" s="195"/>
      <c r="S96" s="195"/>
      <c r="T96" s="195"/>
      <c r="U96" s="195"/>
      <c r="V96" s="195"/>
      <c r="W96" s="195"/>
      <c r="X96" s="195"/>
    </row>
    <row r="97" customHeight="1" spans="1:24">
      <c r="A97" s="195" t="s">
        <v>69</v>
      </c>
      <c r="B97" s="195" t="s">
        <v>69</v>
      </c>
      <c r="C97" s="195" t="s">
        <v>417</v>
      </c>
      <c r="D97" s="196" t="s">
        <v>418</v>
      </c>
      <c r="E97" s="196" t="s">
        <v>210</v>
      </c>
      <c r="F97" s="196" t="s">
        <v>211</v>
      </c>
      <c r="G97" s="196" t="s">
        <v>419</v>
      </c>
      <c r="H97" s="196" t="s">
        <v>420</v>
      </c>
      <c r="I97" s="201">
        <v>254664</v>
      </c>
      <c r="J97" s="201">
        <v>254664</v>
      </c>
      <c r="K97" s="195"/>
      <c r="L97" s="195"/>
      <c r="M97" s="201">
        <v>254664</v>
      </c>
      <c r="N97" s="195"/>
      <c r="O97" s="195"/>
      <c r="P97" s="195"/>
      <c r="Q97" s="195"/>
      <c r="R97" s="195"/>
      <c r="S97" s="195"/>
      <c r="T97" s="195"/>
      <c r="U97" s="195"/>
      <c r="V97" s="195"/>
      <c r="W97" s="195"/>
      <c r="X97" s="195"/>
    </row>
    <row r="98" customHeight="1" spans="1:24">
      <c r="A98" s="195" t="s">
        <v>69</v>
      </c>
      <c r="B98" s="195" t="s">
        <v>69</v>
      </c>
      <c r="C98" s="195" t="s">
        <v>417</v>
      </c>
      <c r="D98" s="196" t="s">
        <v>418</v>
      </c>
      <c r="E98" s="196" t="s">
        <v>210</v>
      </c>
      <c r="F98" s="196" t="s">
        <v>211</v>
      </c>
      <c r="G98" s="196" t="s">
        <v>419</v>
      </c>
      <c r="H98" s="196" t="s">
        <v>420</v>
      </c>
      <c r="I98" s="201">
        <v>61488</v>
      </c>
      <c r="J98" s="201">
        <v>61488</v>
      </c>
      <c r="K98" s="195"/>
      <c r="L98" s="195"/>
      <c r="M98" s="201">
        <v>61488</v>
      </c>
      <c r="N98" s="195"/>
      <c r="O98" s="195"/>
      <c r="P98" s="195"/>
      <c r="Q98" s="195"/>
      <c r="R98" s="195"/>
      <c r="S98" s="195"/>
      <c r="T98" s="195"/>
      <c r="U98" s="195"/>
      <c r="V98" s="195"/>
      <c r="W98" s="195"/>
      <c r="X98" s="195"/>
    </row>
    <row r="99" customHeight="1" spans="1:24">
      <c r="A99" s="195" t="s">
        <v>69</v>
      </c>
      <c r="B99" s="195" t="s">
        <v>69</v>
      </c>
      <c r="C99" s="195" t="s">
        <v>417</v>
      </c>
      <c r="D99" s="196" t="s">
        <v>418</v>
      </c>
      <c r="E99" s="196" t="s">
        <v>253</v>
      </c>
      <c r="F99" s="196" t="s">
        <v>254</v>
      </c>
      <c r="G99" s="196" t="s">
        <v>419</v>
      </c>
      <c r="H99" s="196" t="s">
        <v>420</v>
      </c>
      <c r="I99" s="201">
        <v>266448</v>
      </c>
      <c r="J99" s="201">
        <v>266448</v>
      </c>
      <c r="K99" s="195"/>
      <c r="L99" s="195"/>
      <c r="M99" s="201">
        <v>266448</v>
      </c>
      <c r="N99" s="195"/>
      <c r="O99" s="195"/>
      <c r="P99" s="195"/>
      <c r="Q99" s="195"/>
      <c r="R99" s="195"/>
      <c r="S99" s="195"/>
      <c r="T99" s="195"/>
      <c r="U99" s="195"/>
      <c r="V99" s="195"/>
      <c r="W99" s="195"/>
      <c r="X99" s="195"/>
    </row>
    <row r="100" customHeight="1" spans="1:24">
      <c r="A100" s="195" t="s">
        <v>69</v>
      </c>
      <c r="B100" s="195" t="s">
        <v>69</v>
      </c>
      <c r="C100" s="195" t="s">
        <v>417</v>
      </c>
      <c r="D100" s="196" t="s">
        <v>418</v>
      </c>
      <c r="E100" s="196" t="s">
        <v>253</v>
      </c>
      <c r="F100" s="196" t="s">
        <v>254</v>
      </c>
      <c r="G100" s="196" t="s">
        <v>419</v>
      </c>
      <c r="H100" s="196" t="s">
        <v>420</v>
      </c>
      <c r="I100" s="201">
        <v>976824</v>
      </c>
      <c r="J100" s="201">
        <v>976824</v>
      </c>
      <c r="K100" s="195"/>
      <c r="L100" s="195"/>
      <c r="M100" s="201">
        <v>976824</v>
      </c>
      <c r="N100" s="195"/>
      <c r="O100" s="195"/>
      <c r="P100" s="195"/>
      <c r="Q100" s="195"/>
      <c r="R100" s="195"/>
      <c r="S100" s="195"/>
      <c r="T100" s="195"/>
      <c r="U100" s="195"/>
      <c r="V100" s="195"/>
      <c r="W100" s="195"/>
      <c r="X100" s="195"/>
    </row>
    <row r="101" customHeight="1" spans="1:24">
      <c r="A101" s="195" t="s">
        <v>69</v>
      </c>
      <c r="B101" s="195" t="s">
        <v>69</v>
      </c>
      <c r="C101" s="195" t="s">
        <v>417</v>
      </c>
      <c r="D101" s="196" t="s">
        <v>418</v>
      </c>
      <c r="E101" s="196" t="s">
        <v>269</v>
      </c>
      <c r="F101" s="196" t="s">
        <v>270</v>
      </c>
      <c r="G101" s="196" t="s">
        <v>419</v>
      </c>
      <c r="H101" s="196" t="s">
        <v>420</v>
      </c>
      <c r="I101" s="201">
        <v>20496</v>
      </c>
      <c r="J101" s="201">
        <v>20496</v>
      </c>
      <c r="K101" s="195"/>
      <c r="L101" s="195"/>
      <c r="M101" s="201">
        <v>20496</v>
      </c>
      <c r="N101" s="195"/>
      <c r="O101" s="195"/>
      <c r="P101" s="195"/>
      <c r="Q101" s="195"/>
      <c r="R101" s="195"/>
      <c r="S101" s="195"/>
      <c r="T101" s="195"/>
      <c r="U101" s="195"/>
      <c r="V101" s="195"/>
      <c r="W101" s="195"/>
      <c r="X101" s="195"/>
    </row>
    <row r="102" customHeight="1" spans="1:24">
      <c r="A102" s="195" t="s">
        <v>69</v>
      </c>
      <c r="B102" s="195" t="s">
        <v>69</v>
      </c>
      <c r="C102" s="195" t="s">
        <v>417</v>
      </c>
      <c r="D102" s="196" t="s">
        <v>418</v>
      </c>
      <c r="E102" s="196" t="s">
        <v>269</v>
      </c>
      <c r="F102" s="196" t="s">
        <v>270</v>
      </c>
      <c r="G102" s="196" t="s">
        <v>419</v>
      </c>
      <c r="H102" s="196" t="s">
        <v>420</v>
      </c>
      <c r="I102" s="201">
        <v>83688</v>
      </c>
      <c r="J102" s="201">
        <v>83688</v>
      </c>
      <c r="K102" s="195"/>
      <c r="L102" s="195"/>
      <c r="M102" s="201">
        <v>83688</v>
      </c>
      <c r="N102" s="195"/>
      <c r="O102" s="195"/>
      <c r="P102" s="195"/>
      <c r="Q102" s="195"/>
      <c r="R102" s="195"/>
      <c r="S102" s="195"/>
      <c r="T102" s="195"/>
      <c r="U102" s="195"/>
      <c r="V102" s="195"/>
      <c r="W102" s="195"/>
      <c r="X102" s="195"/>
    </row>
    <row r="103" customHeight="1" spans="1:24">
      <c r="A103" s="195" t="s">
        <v>69</v>
      </c>
      <c r="B103" s="195" t="s">
        <v>69</v>
      </c>
      <c r="C103" s="195" t="s">
        <v>421</v>
      </c>
      <c r="D103" s="196" t="s">
        <v>422</v>
      </c>
      <c r="E103" s="196" t="s">
        <v>108</v>
      </c>
      <c r="F103" s="196" t="s">
        <v>109</v>
      </c>
      <c r="G103" s="196" t="s">
        <v>359</v>
      </c>
      <c r="H103" s="196" t="s">
        <v>360</v>
      </c>
      <c r="I103" s="201">
        <v>105600</v>
      </c>
      <c r="J103" s="201">
        <v>105600</v>
      </c>
      <c r="K103" s="195"/>
      <c r="L103" s="195"/>
      <c r="M103" s="201">
        <v>105600</v>
      </c>
      <c r="N103" s="195"/>
      <c r="O103" s="195"/>
      <c r="P103" s="195"/>
      <c r="Q103" s="195"/>
      <c r="R103" s="195"/>
      <c r="S103" s="195"/>
      <c r="T103" s="195"/>
      <c r="U103" s="195"/>
      <c r="V103" s="195"/>
      <c r="W103" s="195"/>
      <c r="X103" s="195"/>
    </row>
    <row r="104" customHeight="1" spans="1:24">
      <c r="A104" s="195" t="s">
        <v>69</v>
      </c>
      <c r="B104" s="195" t="s">
        <v>69</v>
      </c>
      <c r="C104" s="195" t="s">
        <v>423</v>
      </c>
      <c r="D104" s="196" t="s">
        <v>424</v>
      </c>
      <c r="E104" s="196" t="s">
        <v>108</v>
      </c>
      <c r="F104" s="196" t="s">
        <v>109</v>
      </c>
      <c r="G104" s="196" t="s">
        <v>407</v>
      </c>
      <c r="H104" s="196" t="s">
        <v>408</v>
      </c>
      <c r="I104" s="201">
        <v>48000</v>
      </c>
      <c r="J104" s="201">
        <v>48000</v>
      </c>
      <c r="K104" s="195"/>
      <c r="L104" s="195"/>
      <c r="M104" s="201">
        <v>48000</v>
      </c>
      <c r="N104" s="195"/>
      <c r="O104" s="195"/>
      <c r="P104" s="195"/>
      <c r="Q104" s="195"/>
      <c r="R104" s="195"/>
      <c r="S104" s="195"/>
      <c r="T104" s="195"/>
      <c r="U104" s="195"/>
      <c r="V104" s="195"/>
      <c r="W104" s="195"/>
      <c r="X104" s="195"/>
    </row>
    <row r="105" customHeight="1" spans="1:24">
      <c r="A105" s="195" t="s">
        <v>69</v>
      </c>
      <c r="B105" s="195" t="s">
        <v>69</v>
      </c>
      <c r="C105" s="195" t="s">
        <v>425</v>
      </c>
      <c r="D105" s="196" t="s">
        <v>426</v>
      </c>
      <c r="E105" s="196" t="s">
        <v>108</v>
      </c>
      <c r="F105" s="196" t="s">
        <v>109</v>
      </c>
      <c r="G105" s="196" t="s">
        <v>427</v>
      </c>
      <c r="H105" s="196" t="s">
        <v>428</v>
      </c>
      <c r="I105" s="201">
        <v>44000</v>
      </c>
      <c r="J105" s="201">
        <v>44000</v>
      </c>
      <c r="K105" s="195"/>
      <c r="L105" s="195"/>
      <c r="M105" s="201">
        <v>44000</v>
      </c>
      <c r="N105" s="195"/>
      <c r="O105" s="195"/>
      <c r="P105" s="195"/>
      <c r="Q105" s="195"/>
      <c r="R105" s="195"/>
      <c r="S105" s="195"/>
      <c r="T105" s="195"/>
      <c r="U105" s="195"/>
      <c r="V105" s="195"/>
      <c r="W105" s="195"/>
      <c r="X105" s="195"/>
    </row>
    <row r="106" customHeight="1" spans="1:24">
      <c r="A106" s="195" t="s">
        <v>69</v>
      </c>
      <c r="B106" s="195" t="s">
        <v>69</v>
      </c>
      <c r="C106" s="195" t="s">
        <v>429</v>
      </c>
      <c r="D106" s="196" t="s">
        <v>276</v>
      </c>
      <c r="E106" s="196" t="s">
        <v>275</v>
      </c>
      <c r="F106" s="196" t="s">
        <v>276</v>
      </c>
      <c r="G106" s="196" t="s">
        <v>388</v>
      </c>
      <c r="H106" s="196" t="s">
        <v>276</v>
      </c>
      <c r="I106" s="201">
        <v>740268</v>
      </c>
      <c r="J106" s="201">
        <v>740268</v>
      </c>
      <c r="K106" s="195"/>
      <c r="L106" s="195"/>
      <c r="M106" s="201">
        <v>740268</v>
      </c>
      <c r="N106" s="195"/>
      <c r="O106" s="195"/>
      <c r="P106" s="195"/>
      <c r="Q106" s="195"/>
      <c r="R106" s="195"/>
      <c r="S106" s="195"/>
      <c r="T106" s="195"/>
      <c r="U106" s="195"/>
      <c r="V106" s="195"/>
      <c r="W106" s="195"/>
      <c r="X106" s="195"/>
    </row>
    <row r="107" customHeight="1" spans="1:24">
      <c r="A107" s="195" t="s">
        <v>69</v>
      </c>
      <c r="B107" s="195" t="s">
        <v>69</v>
      </c>
      <c r="C107" s="195" t="s">
        <v>430</v>
      </c>
      <c r="D107" s="196" t="s">
        <v>431</v>
      </c>
      <c r="E107" s="196" t="s">
        <v>190</v>
      </c>
      <c r="F107" s="196" t="s">
        <v>191</v>
      </c>
      <c r="G107" s="196" t="s">
        <v>345</v>
      </c>
      <c r="H107" s="196" t="s">
        <v>346</v>
      </c>
      <c r="I107" s="201">
        <v>288000</v>
      </c>
      <c r="J107" s="201">
        <v>288000</v>
      </c>
      <c r="K107" s="195"/>
      <c r="L107" s="195"/>
      <c r="M107" s="201">
        <v>288000</v>
      </c>
      <c r="N107" s="195"/>
      <c r="O107" s="195"/>
      <c r="P107" s="195"/>
      <c r="Q107" s="195"/>
      <c r="R107" s="195"/>
      <c r="S107" s="195"/>
      <c r="T107" s="195"/>
      <c r="U107" s="195"/>
      <c r="V107" s="195"/>
      <c r="W107" s="195"/>
      <c r="X107" s="195"/>
    </row>
    <row r="108" customHeight="1" spans="1:24">
      <c r="A108" s="195" t="s">
        <v>69</v>
      </c>
      <c r="B108" s="195" t="s">
        <v>69</v>
      </c>
      <c r="C108" s="195" t="s">
        <v>430</v>
      </c>
      <c r="D108" s="196" t="s">
        <v>431</v>
      </c>
      <c r="E108" s="196" t="s">
        <v>190</v>
      </c>
      <c r="F108" s="196" t="s">
        <v>191</v>
      </c>
      <c r="G108" s="196" t="s">
        <v>345</v>
      </c>
      <c r="H108" s="196" t="s">
        <v>346</v>
      </c>
      <c r="I108" s="201">
        <v>211200</v>
      </c>
      <c r="J108" s="201">
        <v>211200</v>
      </c>
      <c r="K108" s="205"/>
      <c r="L108" s="205"/>
      <c r="M108" s="201">
        <v>211200</v>
      </c>
      <c r="N108" s="205"/>
      <c r="O108" s="205"/>
      <c r="P108" s="205"/>
      <c r="Q108" s="205"/>
      <c r="R108" s="205"/>
      <c r="S108" s="205"/>
      <c r="T108" s="205"/>
      <c r="U108" s="205"/>
      <c r="V108" s="205"/>
      <c r="W108" s="205"/>
      <c r="X108" s="205"/>
    </row>
    <row r="109" customHeight="1" spans="1:24">
      <c r="A109" s="195" t="s">
        <v>69</v>
      </c>
      <c r="B109" s="195" t="s">
        <v>69</v>
      </c>
      <c r="C109" s="195" t="s">
        <v>432</v>
      </c>
      <c r="D109" s="196" t="s">
        <v>433</v>
      </c>
      <c r="E109" s="196" t="s">
        <v>108</v>
      </c>
      <c r="F109" s="196" t="s">
        <v>109</v>
      </c>
      <c r="G109" s="196" t="s">
        <v>373</v>
      </c>
      <c r="H109" s="196" t="s">
        <v>374</v>
      </c>
      <c r="I109" s="201">
        <v>770000</v>
      </c>
      <c r="J109" s="201">
        <v>770000</v>
      </c>
      <c r="K109" s="205"/>
      <c r="L109" s="205"/>
      <c r="M109" s="201">
        <v>770000</v>
      </c>
      <c r="N109" s="205"/>
      <c r="O109" s="205"/>
      <c r="P109" s="205"/>
      <c r="Q109" s="205"/>
      <c r="R109" s="205"/>
      <c r="S109" s="205"/>
      <c r="T109" s="205"/>
      <c r="U109" s="205"/>
      <c r="V109" s="205"/>
      <c r="W109" s="205"/>
      <c r="X109" s="205"/>
    </row>
    <row r="110" customHeight="1" spans="1:24">
      <c r="A110" s="195" t="s">
        <v>69</v>
      </c>
      <c r="B110" s="195" t="s">
        <v>69</v>
      </c>
      <c r="C110" s="195" t="s">
        <v>432</v>
      </c>
      <c r="D110" s="196" t="s">
        <v>434</v>
      </c>
      <c r="E110" s="196" t="s">
        <v>108</v>
      </c>
      <c r="F110" s="196" t="s">
        <v>109</v>
      </c>
      <c r="G110" s="196" t="s">
        <v>375</v>
      </c>
      <c r="H110" s="196" t="s">
        <v>376</v>
      </c>
      <c r="I110" s="201">
        <v>396000</v>
      </c>
      <c r="J110" s="201">
        <v>396000</v>
      </c>
      <c r="K110" s="205"/>
      <c r="L110" s="205"/>
      <c r="M110" s="201">
        <v>396000</v>
      </c>
      <c r="N110" s="205"/>
      <c r="O110" s="205"/>
      <c r="P110" s="205"/>
      <c r="Q110" s="205"/>
      <c r="R110" s="205"/>
      <c r="S110" s="205"/>
      <c r="T110" s="205"/>
      <c r="U110" s="205"/>
      <c r="V110" s="205"/>
      <c r="W110" s="205"/>
      <c r="X110" s="205"/>
    </row>
    <row r="111" ht="17.25" customHeight="1" spans="1:24">
      <c r="A111" s="187" t="s">
        <v>315</v>
      </c>
      <c r="B111" s="188"/>
      <c r="C111" s="203"/>
      <c r="D111" s="203"/>
      <c r="E111" s="203"/>
      <c r="F111" s="203"/>
      <c r="G111" s="203"/>
      <c r="H111" s="204"/>
      <c r="I111" s="115">
        <f>SUM(I10:I110)</f>
        <v>29753030.44</v>
      </c>
      <c r="J111" s="115">
        <f t="shared" ref="J111:X111" si="0">SUM(J10:J110)</f>
        <v>29753030.44</v>
      </c>
      <c r="K111" s="115">
        <f t="shared" si="0"/>
        <v>0</v>
      </c>
      <c r="L111" s="115">
        <f t="shared" si="0"/>
        <v>0</v>
      </c>
      <c r="M111" s="115">
        <f t="shared" si="0"/>
        <v>29753030.44</v>
      </c>
      <c r="N111" s="115">
        <f t="shared" si="0"/>
        <v>0</v>
      </c>
      <c r="O111" s="115">
        <f t="shared" si="0"/>
        <v>0</v>
      </c>
      <c r="P111" s="115">
        <f t="shared" si="0"/>
        <v>0</v>
      </c>
      <c r="Q111" s="115">
        <f t="shared" si="0"/>
        <v>0</v>
      </c>
      <c r="R111" s="115">
        <f t="shared" si="0"/>
        <v>0</v>
      </c>
      <c r="S111" s="115">
        <f t="shared" si="0"/>
        <v>0</v>
      </c>
      <c r="T111" s="115">
        <f t="shared" si="0"/>
        <v>0</v>
      </c>
      <c r="U111" s="115">
        <f t="shared" si="0"/>
        <v>0</v>
      </c>
      <c r="V111" s="115">
        <f t="shared" si="0"/>
        <v>0</v>
      </c>
      <c r="W111" s="115">
        <f t="shared" si="0"/>
        <v>0</v>
      </c>
      <c r="X111" s="115">
        <f t="shared" si="0"/>
        <v>0</v>
      </c>
    </row>
  </sheetData>
  <mergeCells count="31">
    <mergeCell ref="A3:X3"/>
    <mergeCell ref="A4:H4"/>
    <mergeCell ref="I5:X5"/>
    <mergeCell ref="J6:N6"/>
    <mergeCell ref="O6:Q6"/>
    <mergeCell ref="S6:X6"/>
    <mergeCell ref="A111:H11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9"/>
  <sheetViews>
    <sheetView showZeros="0" workbookViewId="0">
      <pane ySplit="1" topLeftCell="A117" activePane="bottomLeft" state="frozen"/>
      <selection/>
      <selection pane="bottomLeft" activeCell="I129" sqref="I129:W129"/>
    </sheetView>
  </sheetViews>
  <sheetFormatPr defaultColWidth="9.14814814814815" defaultRowHeight="14.25" customHeight="1"/>
  <cols>
    <col min="1" max="1" width="10.2777777777778" customWidth="1"/>
    <col min="2" max="2" width="13.4259259259259" customWidth="1"/>
    <col min="3" max="3" width="32.8425925925926" customWidth="1"/>
    <col min="4" max="4" width="23.8518518518519" customWidth="1"/>
    <col min="5" max="5" width="11.1481481481481" customWidth="1"/>
    <col min="6" max="6" width="17.712962962963" customWidth="1"/>
    <col min="7" max="7" width="9.85185185185185" customWidth="1"/>
    <col min="8" max="8" width="17.712962962963" customWidth="1"/>
    <col min="9" max="13" width="20" customWidth="1"/>
    <col min="14" max="14" width="12.2777777777778" customWidth="1"/>
    <col min="15" max="15" width="12.712962962963" customWidth="1"/>
    <col min="16" max="16" width="11.1481481481481" customWidth="1"/>
    <col min="17" max="21" width="19.8518518518519" customWidth="1"/>
    <col min="22" max="22" width="20" customWidth="1"/>
    <col min="23" max="23" width="19.8518518518519" customWidth="1"/>
  </cols>
  <sheetData>
    <row r="1" customHeight="1" spans="1:23">
      <c r="A1" s="80"/>
      <c r="B1" s="80"/>
      <c r="C1" s="80"/>
      <c r="D1" s="80"/>
      <c r="E1" s="80"/>
      <c r="F1" s="80"/>
      <c r="G1" s="80"/>
      <c r="H1" s="80"/>
      <c r="I1" s="80"/>
      <c r="J1" s="80"/>
      <c r="K1" s="80"/>
      <c r="L1" s="80"/>
      <c r="M1" s="80"/>
      <c r="N1" s="80"/>
      <c r="O1" s="80"/>
      <c r="P1" s="80"/>
      <c r="Q1" s="80"/>
      <c r="R1" s="80"/>
      <c r="S1" s="80"/>
      <c r="T1" s="80"/>
      <c r="U1" s="80"/>
      <c r="V1" s="80"/>
      <c r="W1" s="80"/>
    </row>
    <row r="2" ht="13.5" customHeight="1" spans="2:23">
      <c r="B2" s="163"/>
      <c r="E2" s="164"/>
      <c r="F2" s="164"/>
      <c r="G2" s="164"/>
      <c r="H2" s="164"/>
      <c r="U2" s="163"/>
      <c r="W2" s="186" t="s">
        <v>435</v>
      </c>
    </row>
    <row r="3" ht="46.5" customHeight="1" spans="1:23">
      <c r="A3" s="122" t="str">
        <f>"2025"&amp;"年部门项目支出预算表"</f>
        <v>2025年部门项目支出预算表</v>
      </c>
      <c r="B3" s="122"/>
      <c r="C3" s="122"/>
      <c r="D3" s="122"/>
      <c r="E3" s="122"/>
      <c r="F3" s="122"/>
      <c r="G3" s="122"/>
      <c r="H3" s="122"/>
      <c r="I3" s="122"/>
      <c r="J3" s="122"/>
      <c r="K3" s="122"/>
      <c r="L3" s="122"/>
      <c r="M3" s="122"/>
      <c r="N3" s="122"/>
      <c r="O3" s="122"/>
      <c r="P3" s="122"/>
      <c r="Q3" s="122"/>
      <c r="R3" s="122"/>
      <c r="S3" s="122"/>
      <c r="T3" s="122"/>
      <c r="U3" s="122"/>
      <c r="V3" s="122"/>
      <c r="W3" s="122"/>
    </row>
    <row r="4" ht="13.5" customHeight="1" spans="1:23">
      <c r="A4" s="130" t="s">
        <v>324</v>
      </c>
      <c r="B4" s="165"/>
      <c r="C4" s="165"/>
      <c r="D4" s="165"/>
      <c r="E4" s="165"/>
      <c r="F4" s="165"/>
      <c r="G4" s="165"/>
      <c r="H4" s="165"/>
      <c r="I4" s="124"/>
      <c r="J4" s="124"/>
      <c r="K4" s="124"/>
      <c r="L4" s="124"/>
      <c r="M4" s="124"/>
      <c r="N4" s="124"/>
      <c r="O4" s="124"/>
      <c r="P4" s="124"/>
      <c r="Q4" s="124"/>
      <c r="U4" s="163"/>
      <c r="W4" s="137" t="s">
        <v>1</v>
      </c>
    </row>
    <row r="5" ht="21.75" customHeight="1" spans="1:23">
      <c r="A5" s="166" t="s">
        <v>436</v>
      </c>
      <c r="B5" s="89" t="s">
        <v>327</v>
      </c>
      <c r="C5" s="166" t="s">
        <v>328</v>
      </c>
      <c r="D5" s="166" t="s">
        <v>437</v>
      </c>
      <c r="E5" s="89" t="s">
        <v>329</v>
      </c>
      <c r="F5" s="89" t="s">
        <v>330</v>
      </c>
      <c r="G5" s="89" t="s">
        <v>438</v>
      </c>
      <c r="H5" s="89" t="s">
        <v>439</v>
      </c>
      <c r="I5" s="173" t="s">
        <v>55</v>
      </c>
      <c r="J5" s="174" t="s">
        <v>440</v>
      </c>
      <c r="K5" s="175"/>
      <c r="L5" s="175"/>
      <c r="M5" s="176"/>
      <c r="N5" s="174" t="s">
        <v>335</v>
      </c>
      <c r="O5" s="175"/>
      <c r="P5" s="176"/>
      <c r="Q5" s="89" t="s">
        <v>61</v>
      </c>
      <c r="R5" s="174" t="s">
        <v>62</v>
      </c>
      <c r="S5" s="175"/>
      <c r="T5" s="175"/>
      <c r="U5" s="175"/>
      <c r="V5" s="175"/>
      <c r="W5" s="176"/>
    </row>
    <row r="6" ht="21.75" customHeight="1" spans="1:23">
      <c r="A6" s="167"/>
      <c r="B6" s="168"/>
      <c r="C6" s="167"/>
      <c r="D6" s="167"/>
      <c r="E6" s="92"/>
      <c r="F6" s="92"/>
      <c r="G6" s="92"/>
      <c r="H6" s="92"/>
      <c r="I6" s="168"/>
      <c r="J6" s="177" t="s">
        <v>58</v>
      </c>
      <c r="K6" s="178"/>
      <c r="L6" s="89" t="s">
        <v>59</v>
      </c>
      <c r="M6" s="89" t="s">
        <v>60</v>
      </c>
      <c r="N6" s="89" t="s">
        <v>58</v>
      </c>
      <c r="O6" s="89" t="s">
        <v>59</v>
      </c>
      <c r="P6" s="89" t="s">
        <v>60</v>
      </c>
      <c r="Q6" s="92"/>
      <c r="R6" s="89" t="s">
        <v>57</v>
      </c>
      <c r="S6" s="89" t="s">
        <v>64</v>
      </c>
      <c r="T6" s="89" t="s">
        <v>341</v>
      </c>
      <c r="U6" s="89" t="s">
        <v>66</v>
      </c>
      <c r="V6" s="89" t="s">
        <v>67</v>
      </c>
      <c r="W6" s="89" t="s">
        <v>68</v>
      </c>
    </row>
    <row r="7" ht="21" customHeight="1" spans="1:23">
      <c r="A7" s="168"/>
      <c r="B7" s="168"/>
      <c r="C7" s="168"/>
      <c r="D7" s="168"/>
      <c r="E7" s="168"/>
      <c r="F7" s="168"/>
      <c r="G7" s="168"/>
      <c r="H7" s="168"/>
      <c r="I7" s="168"/>
      <c r="J7" s="179" t="s">
        <v>57</v>
      </c>
      <c r="K7" s="180"/>
      <c r="L7" s="168"/>
      <c r="M7" s="168"/>
      <c r="N7" s="168"/>
      <c r="O7" s="168"/>
      <c r="P7" s="168"/>
      <c r="Q7" s="168"/>
      <c r="R7" s="168"/>
      <c r="S7" s="168"/>
      <c r="T7" s="168"/>
      <c r="U7" s="168"/>
      <c r="V7" s="168"/>
      <c r="W7" s="168"/>
    </row>
    <row r="8" ht="39.75" customHeight="1" spans="1:23">
      <c r="A8" s="169"/>
      <c r="B8" s="98"/>
      <c r="C8" s="169"/>
      <c r="D8" s="169"/>
      <c r="E8" s="95"/>
      <c r="F8" s="95"/>
      <c r="G8" s="95"/>
      <c r="H8" s="95"/>
      <c r="I8" s="98"/>
      <c r="J8" s="181" t="s">
        <v>57</v>
      </c>
      <c r="K8" s="181" t="s">
        <v>441</v>
      </c>
      <c r="L8" s="95"/>
      <c r="M8" s="95"/>
      <c r="N8" s="95"/>
      <c r="O8" s="95"/>
      <c r="P8" s="95"/>
      <c r="Q8" s="95"/>
      <c r="R8" s="95"/>
      <c r="S8" s="95"/>
      <c r="T8" s="95"/>
      <c r="U8" s="98"/>
      <c r="V8" s="95"/>
      <c r="W8" s="95"/>
    </row>
    <row r="9" ht="15" customHeight="1" spans="1:23">
      <c r="A9" s="170">
        <v>1</v>
      </c>
      <c r="B9" s="170">
        <v>2</v>
      </c>
      <c r="C9" s="170">
        <v>3</v>
      </c>
      <c r="D9" s="170">
        <v>4</v>
      </c>
      <c r="E9" s="170">
        <v>5</v>
      </c>
      <c r="F9" s="170">
        <v>6</v>
      </c>
      <c r="G9" s="170">
        <v>7</v>
      </c>
      <c r="H9" s="170">
        <v>8</v>
      </c>
      <c r="I9" s="170">
        <v>9</v>
      </c>
      <c r="J9" s="170">
        <v>10</v>
      </c>
      <c r="K9" s="170">
        <v>11</v>
      </c>
      <c r="L9" s="182">
        <v>12</v>
      </c>
      <c r="M9" s="182">
        <v>13</v>
      </c>
      <c r="N9" s="182">
        <v>14</v>
      </c>
      <c r="O9" s="182">
        <v>15</v>
      </c>
      <c r="P9" s="182">
        <v>16</v>
      </c>
      <c r="Q9" s="182">
        <v>17</v>
      </c>
      <c r="R9" s="182">
        <v>18</v>
      </c>
      <c r="S9" s="182">
        <v>19</v>
      </c>
      <c r="T9" s="182">
        <v>20</v>
      </c>
      <c r="U9" s="170">
        <v>21</v>
      </c>
      <c r="V9" s="182">
        <v>22</v>
      </c>
      <c r="W9" s="170">
        <v>23</v>
      </c>
    </row>
    <row r="10" ht="15" customHeight="1" spans="1:23">
      <c r="A10" s="171" t="s">
        <v>442</v>
      </c>
      <c r="B10" s="172" t="s">
        <v>443</v>
      </c>
      <c r="C10" s="99" t="s">
        <v>444</v>
      </c>
      <c r="D10" s="99" t="s">
        <v>69</v>
      </c>
      <c r="E10" s="171" t="s">
        <v>196</v>
      </c>
      <c r="F10" s="171" t="s">
        <v>197</v>
      </c>
      <c r="G10" s="171" t="s">
        <v>445</v>
      </c>
      <c r="H10" s="171" t="s">
        <v>446</v>
      </c>
      <c r="I10" s="183">
        <f t="shared" ref="I10:I73" si="0">J10+R10</f>
        <v>96000</v>
      </c>
      <c r="J10" s="183">
        <f t="shared" ref="J10:J73" si="1">K10</f>
        <v>96000</v>
      </c>
      <c r="K10" s="184">
        <v>96000</v>
      </c>
      <c r="L10" s="185"/>
      <c r="M10" s="185"/>
      <c r="N10" s="185"/>
      <c r="O10" s="185"/>
      <c r="P10" s="185"/>
      <c r="Q10" s="185"/>
      <c r="R10" s="183">
        <f t="shared" ref="R10:R73" si="2">SUM(S10:W10)</f>
        <v>0</v>
      </c>
      <c r="S10" s="185"/>
      <c r="T10" s="185"/>
      <c r="U10" s="185"/>
      <c r="V10" s="185"/>
      <c r="W10" s="184"/>
    </row>
    <row r="11" ht="15" customHeight="1" spans="1:23">
      <c r="A11" s="171" t="s">
        <v>442</v>
      </c>
      <c r="B11" s="172" t="s">
        <v>447</v>
      </c>
      <c r="C11" s="99" t="s">
        <v>448</v>
      </c>
      <c r="D11" s="99" t="s">
        <v>69</v>
      </c>
      <c r="E11" s="171" t="s">
        <v>198</v>
      </c>
      <c r="F11" s="171" t="s">
        <v>199</v>
      </c>
      <c r="G11" s="171" t="s">
        <v>345</v>
      </c>
      <c r="H11" s="171" t="s">
        <v>346</v>
      </c>
      <c r="I11" s="183">
        <f t="shared" si="0"/>
        <v>50000</v>
      </c>
      <c r="J11" s="183">
        <f t="shared" si="1"/>
        <v>50000</v>
      </c>
      <c r="K11" s="184">
        <v>50000</v>
      </c>
      <c r="L11" s="185"/>
      <c r="M11" s="185"/>
      <c r="N11" s="185"/>
      <c r="O11" s="185"/>
      <c r="P11" s="185"/>
      <c r="Q11" s="185"/>
      <c r="R11" s="183">
        <f t="shared" si="2"/>
        <v>0</v>
      </c>
      <c r="S11" s="185"/>
      <c r="T11" s="185"/>
      <c r="U11" s="185"/>
      <c r="V11" s="185"/>
      <c r="W11" s="184"/>
    </row>
    <row r="12" ht="15" customHeight="1" spans="1:23">
      <c r="A12" s="171" t="s">
        <v>442</v>
      </c>
      <c r="B12" s="171" t="s">
        <v>449</v>
      </c>
      <c r="C12" s="99" t="s">
        <v>450</v>
      </c>
      <c r="D12" s="99" t="s">
        <v>69</v>
      </c>
      <c r="E12" s="171" t="s">
        <v>198</v>
      </c>
      <c r="F12" s="171" t="s">
        <v>199</v>
      </c>
      <c r="G12" s="171" t="s">
        <v>345</v>
      </c>
      <c r="H12" s="171" t="s">
        <v>346</v>
      </c>
      <c r="I12" s="183">
        <f t="shared" si="0"/>
        <v>237732</v>
      </c>
      <c r="J12" s="183">
        <f t="shared" si="1"/>
        <v>237732</v>
      </c>
      <c r="K12" s="184">
        <v>237732</v>
      </c>
      <c r="L12" s="185"/>
      <c r="M12" s="185"/>
      <c r="N12" s="185"/>
      <c r="O12" s="185"/>
      <c r="P12" s="185"/>
      <c r="Q12" s="185"/>
      <c r="R12" s="183">
        <f t="shared" si="2"/>
        <v>0</v>
      </c>
      <c r="S12" s="185"/>
      <c r="T12" s="185"/>
      <c r="U12" s="185"/>
      <c r="V12" s="185"/>
      <c r="W12" s="184"/>
    </row>
    <row r="13" ht="15" customHeight="1" spans="1:23">
      <c r="A13" s="171" t="s">
        <v>442</v>
      </c>
      <c r="B13" s="171" t="s">
        <v>451</v>
      </c>
      <c r="C13" s="99" t="s">
        <v>452</v>
      </c>
      <c r="D13" s="99" t="s">
        <v>69</v>
      </c>
      <c r="E13" s="171" t="s">
        <v>198</v>
      </c>
      <c r="F13" s="171" t="s">
        <v>199</v>
      </c>
      <c r="G13" s="171" t="s">
        <v>345</v>
      </c>
      <c r="H13" s="171" t="s">
        <v>346</v>
      </c>
      <c r="I13" s="183">
        <f t="shared" si="0"/>
        <v>96000</v>
      </c>
      <c r="J13" s="183">
        <f t="shared" si="1"/>
        <v>96000</v>
      </c>
      <c r="K13" s="184">
        <v>96000</v>
      </c>
      <c r="L13" s="185"/>
      <c r="M13" s="185"/>
      <c r="N13" s="185"/>
      <c r="O13" s="185"/>
      <c r="P13" s="185"/>
      <c r="Q13" s="185"/>
      <c r="R13" s="183">
        <f t="shared" si="2"/>
        <v>0</v>
      </c>
      <c r="S13" s="185"/>
      <c r="T13" s="185"/>
      <c r="U13" s="185"/>
      <c r="V13" s="185"/>
      <c r="W13" s="184"/>
    </row>
    <row r="14" ht="15" customHeight="1" spans="1:23">
      <c r="A14" s="171" t="s">
        <v>453</v>
      </c>
      <c r="B14" s="171" t="s">
        <v>454</v>
      </c>
      <c r="C14" s="99" t="s">
        <v>455</v>
      </c>
      <c r="D14" s="99" t="s">
        <v>69</v>
      </c>
      <c r="E14" s="171" t="s">
        <v>122</v>
      </c>
      <c r="F14" s="171" t="s">
        <v>123</v>
      </c>
      <c r="G14" s="171" t="s">
        <v>456</v>
      </c>
      <c r="H14" s="171" t="s">
        <v>457</v>
      </c>
      <c r="I14" s="183">
        <f t="shared" si="0"/>
        <v>9000</v>
      </c>
      <c r="J14" s="183">
        <f t="shared" si="1"/>
        <v>9000</v>
      </c>
      <c r="K14" s="184">
        <v>9000</v>
      </c>
      <c r="L14" s="185"/>
      <c r="M14" s="185"/>
      <c r="N14" s="185"/>
      <c r="O14" s="185"/>
      <c r="P14" s="185"/>
      <c r="Q14" s="185"/>
      <c r="R14" s="183">
        <f t="shared" si="2"/>
        <v>0</v>
      </c>
      <c r="S14" s="185"/>
      <c r="T14" s="185"/>
      <c r="U14" s="185"/>
      <c r="V14" s="185"/>
      <c r="W14" s="184"/>
    </row>
    <row r="15" ht="15" customHeight="1" spans="1:23">
      <c r="A15" s="171" t="s">
        <v>453</v>
      </c>
      <c r="B15" s="171" t="s">
        <v>454</v>
      </c>
      <c r="C15" s="99" t="s">
        <v>455</v>
      </c>
      <c r="D15" s="99" t="s">
        <v>69</v>
      </c>
      <c r="E15" s="171" t="s">
        <v>122</v>
      </c>
      <c r="F15" s="171" t="s">
        <v>123</v>
      </c>
      <c r="G15" s="171" t="s">
        <v>365</v>
      </c>
      <c r="H15" s="171" t="s">
        <v>366</v>
      </c>
      <c r="I15" s="183">
        <f t="shared" si="0"/>
        <v>1000</v>
      </c>
      <c r="J15" s="183">
        <f t="shared" si="1"/>
        <v>1000</v>
      </c>
      <c r="K15" s="184">
        <v>1000</v>
      </c>
      <c r="L15" s="185"/>
      <c r="M15" s="185"/>
      <c r="N15" s="185"/>
      <c r="O15" s="185"/>
      <c r="P15" s="185"/>
      <c r="Q15" s="185"/>
      <c r="R15" s="183">
        <f t="shared" si="2"/>
        <v>0</v>
      </c>
      <c r="S15" s="185"/>
      <c r="T15" s="185"/>
      <c r="U15" s="185"/>
      <c r="V15" s="185"/>
      <c r="W15" s="184"/>
    </row>
    <row r="16" ht="15" customHeight="1" spans="1:23">
      <c r="A16" s="171" t="s">
        <v>458</v>
      </c>
      <c r="B16" s="171" t="s">
        <v>459</v>
      </c>
      <c r="C16" s="99" t="s">
        <v>460</v>
      </c>
      <c r="D16" s="99" t="s">
        <v>69</v>
      </c>
      <c r="E16" s="171" t="s">
        <v>140</v>
      </c>
      <c r="F16" s="171" t="s">
        <v>139</v>
      </c>
      <c r="G16" s="171" t="s">
        <v>365</v>
      </c>
      <c r="H16" s="171" t="s">
        <v>366</v>
      </c>
      <c r="I16" s="183">
        <f t="shared" si="0"/>
        <v>3000</v>
      </c>
      <c r="J16" s="183">
        <f t="shared" si="1"/>
        <v>3000</v>
      </c>
      <c r="K16" s="184">
        <v>3000</v>
      </c>
      <c r="L16" s="185"/>
      <c r="M16" s="185"/>
      <c r="N16" s="185"/>
      <c r="O16" s="185"/>
      <c r="P16" s="185"/>
      <c r="Q16" s="185"/>
      <c r="R16" s="183">
        <f t="shared" si="2"/>
        <v>0</v>
      </c>
      <c r="S16" s="185"/>
      <c r="T16" s="185"/>
      <c r="U16" s="185"/>
      <c r="V16" s="185"/>
      <c r="W16" s="184"/>
    </row>
    <row r="17" ht="15" customHeight="1" spans="1:23">
      <c r="A17" s="171" t="s">
        <v>458</v>
      </c>
      <c r="B17" s="171" t="s">
        <v>459</v>
      </c>
      <c r="C17" s="99" t="s">
        <v>460</v>
      </c>
      <c r="D17" s="99" t="s">
        <v>69</v>
      </c>
      <c r="E17" s="171" t="s">
        <v>140</v>
      </c>
      <c r="F17" s="171" t="s">
        <v>139</v>
      </c>
      <c r="G17" s="171" t="s">
        <v>456</v>
      </c>
      <c r="H17" s="171" t="s">
        <v>457</v>
      </c>
      <c r="I17" s="183">
        <f t="shared" si="0"/>
        <v>27000</v>
      </c>
      <c r="J17" s="183">
        <f t="shared" si="1"/>
        <v>27000</v>
      </c>
      <c r="K17" s="184">
        <v>27000</v>
      </c>
      <c r="L17" s="185"/>
      <c r="M17" s="185"/>
      <c r="N17" s="185"/>
      <c r="O17" s="185"/>
      <c r="P17" s="185"/>
      <c r="Q17" s="185"/>
      <c r="R17" s="183">
        <f t="shared" si="2"/>
        <v>0</v>
      </c>
      <c r="S17" s="185"/>
      <c r="T17" s="185"/>
      <c r="U17" s="185"/>
      <c r="V17" s="185"/>
      <c r="W17" s="184"/>
    </row>
    <row r="18" ht="15" customHeight="1" spans="1:23">
      <c r="A18" s="171" t="s">
        <v>453</v>
      </c>
      <c r="B18" s="171" t="s">
        <v>461</v>
      </c>
      <c r="C18" s="99" t="s">
        <v>462</v>
      </c>
      <c r="D18" s="99" t="s">
        <v>69</v>
      </c>
      <c r="E18" s="171" t="s">
        <v>261</v>
      </c>
      <c r="F18" s="171" t="s">
        <v>260</v>
      </c>
      <c r="G18" s="171" t="s">
        <v>456</v>
      </c>
      <c r="H18" s="171" t="s">
        <v>457</v>
      </c>
      <c r="I18" s="183">
        <f t="shared" si="0"/>
        <v>29650</v>
      </c>
      <c r="J18" s="183">
        <f t="shared" si="1"/>
        <v>29650</v>
      </c>
      <c r="K18" s="184">
        <v>29650</v>
      </c>
      <c r="L18" s="185"/>
      <c r="M18" s="185"/>
      <c r="N18" s="185"/>
      <c r="O18" s="185"/>
      <c r="P18" s="185"/>
      <c r="Q18" s="185"/>
      <c r="R18" s="183">
        <f t="shared" si="2"/>
        <v>0</v>
      </c>
      <c r="S18" s="185"/>
      <c r="T18" s="185"/>
      <c r="U18" s="185"/>
      <c r="V18" s="185"/>
      <c r="W18" s="184"/>
    </row>
    <row r="19" ht="15" customHeight="1" spans="1:23">
      <c r="A19" s="171" t="s">
        <v>453</v>
      </c>
      <c r="B19" s="171" t="s">
        <v>463</v>
      </c>
      <c r="C19" s="99" t="s">
        <v>464</v>
      </c>
      <c r="D19" s="99" t="s">
        <v>69</v>
      </c>
      <c r="E19" s="171" t="s">
        <v>261</v>
      </c>
      <c r="F19" s="171" t="s">
        <v>260</v>
      </c>
      <c r="G19" s="171" t="s">
        <v>456</v>
      </c>
      <c r="H19" s="171" t="s">
        <v>457</v>
      </c>
      <c r="I19" s="183">
        <f t="shared" si="0"/>
        <v>187500</v>
      </c>
      <c r="J19" s="183">
        <f t="shared" si="1"/>
        <v>187500</v>
      </c>
      <c r="K19" s="184">
        <v>187500</v>
      </c>
      <c r="L19" s="185"/>
      <c r="M19" s="185"/>
      <c r="N19" s="185"/>
      <c r="O19" s="185"/>
      <c r="P19" s="185"/>
      <c r="Q19" s="185"/>
      <c r="R19" s="183">
        <f t="shared" si="2"/>
        <v>0</v>
      </c>
      <c r="S19" s="185"/>
      <c r="T19" s="185"/>
      <c r="U19" s="185"/>
      <c r="V19" s="185"/>
      <c r="W19" s="184"/>
    </row>
    <row r="20" ht="15" customHeight="1" spans="1:23">
      <c r="A20" s="171" t="s">
        <v>453</v>
      </c>
      <c r="B20" s="171" t="s">
        <v>465</v>
      </c>
      <c r="C20" s="99" t="s">
        <v>466</v>
      </c>
      <c r="D20" s="99" t="s">
        <v>69</v>
      </c>
      <c r="E20" s="171" t="s">
        <v>140</v>
      </c>
      <c r="F20" s="171" t="s">
        <v>139</v>
      </c>
      <c r="G20" s="171" t="s">
        <v>456</v>
      </c>
      <c r="H20" s="171" t="s">
        <v>457</v>
      </c>
      <c r="I20" s="183">
        <f t="shared" si="0"/>
        <v>9000</v>
      </c>
      <c r="J20" s="183">
        <f t="shared" si="1"/>
        <v>9000</v>
      </c>
      <c r="K20" s="184">
        <v>9000</v>
      </c>
      <c r="L20" s="185"/>
      <c r="M20" s="185"/>
      <c r="N20" s="185"/>
      <c r="O20" s="185"/>
      <c r="P20" s="185"/>
      <c r="Q20" s="185"/>
      <c r="R20" s="183">
        <f t="shared" si="2"/>
        <v>0</v>
      </c>
      <c r="S20" s="185"/>
      <c r="T20" s="185"/>
      <c r="U20" s="185"/>
      <c r="V20" s="185"/>
      <c r="W20" s="184"/>
    </row>
    <row r="21" ht="15" customHeight="1" spans="1:23">
      <c r="A21" s="171" t="s">
        <v>453</v>
      </c>
      <c r="B21" s="171" t="s">
        <v>465</v>
      </c>
      <c r="C21" s="99" t="s">
        <v>466</v>
      </c>
      <c r="D21" s="99" t="s">
        <v>69</v>
      </c>
      <c r="E21" s="171" t="s">
        <v>140</v>
      </c>
      <c r="F21" s="171" t="s">
        <v>139</v>
      </c>
      <c r="G21" s="171" t="s">
        <v>365</v>
      </c>
      <c r="H21" s="171" t="s">
        <v>366</v>
      </c>
      <c r="I21" s="183">
        <f t="shared" si="0"/>
        <v>1000</v>
      </c>
      <c r="J21" s="183">
        <f t="shared" si="1"/>
        <v>1000</v>
      </c>
      <c r="K21" s="184">
        <v>1000</v>
      </c>
      <c r="L21" s="185"/>
      <c r="M21" s="185"/>
      <c r="N21" s="185"/>
      <c r="O21" s="185"/>
      <c r="P21" s="185"/>
      <c r="Q21" s="185"/>
      <c r="R21" s="183">
        <f t="shared" si="2"/>
        <v>0</v>
      </c>
      <c r="S21" s="185"/>
      <c r="T21" s="185"/>
      <c r="U21" s="185"/>
      <c r="V21" s="185"/>
      <c r="W21" s="184"/>
    </row>
    <row r="22" ht="15" customHeight="1" spans="1:23">
      <c r="A22" s="171" t="s">
        <v>453</v>
      </c>
      <c r="B22" s="171" t="s">
        <v>467</v>
      </c>
      <c r="C22" s="99" t="s">
        <v>468</v>
      </c>
      <c r="D22" s="99" t="s">
        <v>69</v>
      </c>
      <c r="E22" s="171" t="s">
        <v>264</v>
      </c>
      <c r="F22" s="171" t="s">
        <v>263</v>
      </c>
      <c r="G22" s="171" t="s">
        <v>456</v>
      </c>
      <c r="H22" s="171" t="s">
        <v>457</v>
      </c>
      <c r="I22" s="183">
        <f t="shared" si="0"/>
        <v>50000</v>
      </c>
      <c r="J22" s="183">
        <f t="shared" si="1"/>
        <v>50000</v>
      </c>
      <c r="K22" s="184">
        <v>50000</v>
      </c>
      <c r="L22" s="185"/>
      <c r="M22" s="185"/>
      <c r="N22" s="185"/>
      <c r="O22" s="185"/>
      <c r="P22" s="185"/>
      <c r="Q22" s="185"/>
      <c r="R22" s="183">
        <f t="shared" si="2"/>
        <v>0</v>
      </c>
      <c r="S22" s="185"/>
      <c r="T22" s="185"/>
      <c r="U22" s="185"/>
      <c r="V22" s="185"/>
      <c r="W22" s="184"/>
    </row>
    <row r="23" ht="15" customHeight="1" spans="1:23">
      <c r="A23" s="171" t="s">
        <v>453</v>
      </c>
      <c r="B23" s="171" t="s">
        <v>469</v>
      </c>
      <c r="C23" s="99" t="s">
        <v>470</v>
      </c>
      <c r="D23" s="99" t="s">
        <v>69</v>
      </c>
      <c r="E23" s="171" t="s">
        <v>133</v>
      </c>
      <c r="F23" s="171" t="s">
        <v>111</v>
      </c>
      <c r="G23" s="171" t="s">
        <v>456</v>
      </c>
      <c r="H23" s="171" t="s">
        <v>457</v>
      </c>
      <c r="I23" s="183">
        <f t="shared" si="0"/>
        <v>7500</v>
      </c>
      <c r="J23" s="183">
        <f t="shared" si="1"/>
        <v>7500</v>
      </c>
      <c r="K23" s="184">
        <v>7500</v>
      </c>
      <c r="L23" s="185"/>
      <c r="M23" s="185"/>
      <c r="N23" s="185"/>
      <c r="O23" s="185"/>
      <c r="P23" s="185"/>
      <c r="Q23" s="185"/>
      <c r="R23" s="183">
        <f t="shared" si="2"/>
        <v>0</v>
      </c>
      <c r="S23" s="185"/>
      <c r="T23" s="185"/>
      <c r="U23" s="185"/>
      <c r="V23" s="185"/>
      <c r="W23" s="184"/>
    </row>
    <row r="24" ht="15" customHeight="1" spans="1:23">
      <c r="A24" s="171" t="s">
        <v>453</v>
      </c>
      <c r="B24" s="171" t="s">
        <v>469</v>
      </c>
      <c r="C24" s="99" t="s">
        <v>470</v>
      </c>
      <c r="D24" s="99" t="s">
        <v>69</v>
      </c>
      <c r="E24" s="171" t="s">
        <v>133</v>
      </c>
      <c r="F24" s="171" t="s">
        <v>111</v>
      </c>
      <c r="G24" s="171" t="s">
        <v>365</v>
      </c>
      <c r="H24" s="171" t="s">
        <v>366</v>
      </c>
      <c r="I24" s="183">
        <f t="shared" si="0"/>
        <v>1000</v>
      </c>
      <c r="J24" s="183">
        <f t="shared" si="1"/>
        <v>1000</v>
      </c>
      <c r="K24" s="184">
        <v>1000</v>
      </c>
      <c r="L24" s="185"/>
      <c r="M24" s="185"/>
      <c r="N24" s="185"/>
      <c r="O24" s="185"/>
      <c r="P24" s="185"/>
      <c r="Q24" s="185"/>
      <c r="R24" s="183">
        <f t="shared" si="2"/>
        <v>0</v>
      </c>
      <c r="S24" s="185"/>
      <c r="T24" s="185"/>
      <c r="U24" s="185"/>
      <c r="V24" s="185"/>
      <c r="W24" s="184"/>
    </row>
    <row r="25" ht="15" customHeight="1" spans="1:23">
      <c r="A25" s="171" t="s">
        <v>453</v>
      </c>
      <c r="B25" s="171" t="s">
        <v>469</v>
      </c>
      <c r="C25" s="99" t="s">
        <v>470</v>
      </c>
      <c r="D25" s="99" t="s">
        <v>69</v>
      </c>
      <c r="E25" s="171" t="s">
        <v>133</v>
      </c>
      <c r="F25" s="171" t="s">
        <v>111</v>
      </c>
      <c r="G25" s="171" t="s">
        <v>359</v>
      </c>
      <c r="H25" s="171" t="s">
        <v>360</v>
      </c>
      <c r="I25" s="183">
        <f t="shared" si="0"/>
        <v>1500</v>
      </c>
      <c r="J25" s="183">
        <f t="shared" si="1"/>
        <v>1500</v>
      </c>
      <c r="K25" s="184">
        <v>1500</v>
      </c>
      <c r="L25" s="185"/>
      <c r="M25" s="185"/>
      <c r="N25" s="185"/>
      <c r="O25" s="185"/>
      <c r="P25" s="185"/>
      <c r="Q25" s="185"/>
      <c r="R25" s="183">
        <f t="shared" si="2"/>
        <v>0</v>
      </c>
      <c r="S25" s="185"/>
      <c r="T25" s="185"/>
      <c r="U25" s="185"/>
      <c r="V25" s="185"/>
      <c r="W25" s="184"/>
    </row>
    <row r="26" ht="15" customHeight="1" spans="1:23">
      <c r="A26" s="171" t="s">
        <v>453</v>
      </c>
      <c r="B26" s="171" t="s">
        <v>471</v>
      </c>
      <c r="C26" s="99" t="s">
        <v>472</v>
      </c>
      <c r="D26" s="99" t="s">
        <v>69</v>
      </c>
      <c r="E26" s="171" t="s">
        <v>257</v>
      </c>
      <c r="F26" s="171" t="s">
        <v>258</v>
      </c>
      <c r="G26" s="171" t="s">
        <v>456</v>
      </c>
      <c r="H26" s="171" t="s">
        <v>457</v>
      </c>
      <c r="I26" s="183">
        <f t="shared" si="0"/>
        <v>95429.25</v>
      </c>
      <c r="J26" s="183">
        <f t="shared" si="1"/>
        <v>95429.25</v>
      </c>
      <c r="K26" s="184">
        <v>95429.25</v>
      </c>
      <c r="L26" s="185"/>
      <c r="M26" s="185"/>
      <c r="N26" s="185"/>
      <c r="O26" s="185"/>
      <c r="P26" s="185"/>
      <c r="Q26" s="185"/>
      <c r="R26" s="183">
        <f t="shared" si="2"/>
        <v>0</v>
      </c>
      <c r="S26" s="185"/>
      <c r="T26" s="185"/>
      <c r="U26" s="185"/>
      <c r="V26" s="185"/>
      <c r="W26" s="184"/>
    </row>
    <row r="27" ht="15" customHeight="1" spans="1:23">
      <c r="A27" s="171" t="s">
        <v>453</v>
      </c>
      <c r="B27" s="171" t="s">
        <v>473</v>
      </c>
      <c r="C27" s="99" t="s">
        <v>474</v>
      </c>
      <c r="D27" s="99" t="s">
        <v>69</v>
      </c>
      <c r="E27" s="171" t="s">
        <v>218</v>
      </c>
      <c r="F27" s="171" t="s">
        <v>219</v>
      </c>
      <c r="G27" s="171" t="s">
        <v>345</v>
      </c>
      <c r="H27" s="171" t="s">
        <v>346</v>
      </c>
      <c r="I27" s="183">
        <f t="shared" si="0"/>
        <v>2220</v>
      </c>
      <c r="J27" s="183">
        <f t="shared" si="1"/>
        <v>2220</v>
      </c>
      <c r="K27" s="184">
        <v>2220</v>
      </c>
      <c r="L27" s="185"/>
      <c r="M27" s="185"/>
      <c r="N27" s="185"/>
      <c r="O27" s="185"/>
      <c r="P27" s="185"/>
      <c r="Q27" s="185"/>
      <c r="R27" s="183">
        <f t="shared" si="2"/>
        <v>0</v>
      </c>
      <c r="S27" s="185"/>
      <c r="T27" s="185"/>
      <c r="U27" s="185"/>
      <c r="V27" s="185"/>
      <c r="W27" s="184"/>
    </row>
    <row r="28" ht="15" customHeight="1" spans="1:23">
      <c r="A28" s="171" t="s">
        <v>453</v>
      </c>
      <c r="B28" s="171" t="s">
        <v>475</v>
      </c>
      <c r="C28" s="99" t="s">
        <v>476</v>
      </c>
      <c r="D28" s="99" t="s">
        <v>69</v>
      </c>
      <c r="E28" s="171" t="s">
        <v>110</v>
      </c>
      <c r="F28" s="171" t="s">
        <v>111</v>
      </c>
      <c r="G28" s="171" t="s">
        <v>456</v>
      </c>
      <c r="H28" s="171" t="s">
        <v>457</v>
      </c>
      <c r="I28" s="183">
        <f t="shared" si="0"/>
        <v>83500</v>
      </c>
      <c r="J28" s="183">
        <f t="shared" si="1"/>
        <v>83500</v>
      </c>
      <c r="K28" s="184">
        <v>83500</v>
      </c>
      <c r="L28" s="185"/>
      <c r="M28" s="185"/>
      <c r="N28" s="185"/>
      <c r="O28" s="185"/>
      <c r="P28" s="185"/>
      <c r="Q28" s="185"/>
      <c r="R28" s="183">
        <f t="shared" si="2"/>
        <v>0</v>
      </c>
      <c r="S28" s="185"/>
      <c r="T28" s="185"/>
      <c r="U28" s="185"/>
      <c r="V28" s="185"/>
      <c r="W28" s="184"/>
    </row>
    <row r="29" ht="15" customHeight="1" spans="1:23">
      <c r="A29" s="171" t="s">
        <v>453</v>
      </c>
      <c r="B29" s="171" t="s">
        <v>475</v>
      </c>
      <c r="C29" s="99" t="s">
        <v>476</v>
      </c>
      <c r="D29" s="99" t="s">
        <v>69</v>
      </c>
      <c r="E29" s="171" t="s">
        <v>110</v>
      </c>
      <c r="F29" s="171" t="s">
        <v>111</v>
      </c>
      <c r="G29" s="171" t="s">
        <v>477</v>
      </c>
      <c r="H29" s="171" t="s">
        <v>478</v>
      </c>
      <c r="I29" s="183">
        <f t="shared" si="0"/>
        <v>20000</v>
      </c>
      <c r="J29" s="183">
        <f t="shared" si="1"/>
        <v>20000</v>
      </c>
      <c r="K29" s="184">
        <v>20000</v>
      </c>
      <c r="L29" s="185"/>
      <c r="M29" s="185"/>
      <c r="N29" s="185"/>
      <c r="O29" s="185"/>
      <c r="P29" s="185"/>
      <c r="Q29" s="185"/>
      <c r="R29" s="183">
        <f t="shared" si="2"/>
        <v>0</v>
      </c>
      <c r="S29" s="185"/>
      <c r="T29" s="185"/>
      <c r="U29" s="185"/>
      <c r="V29" s="185"/>
      <c r="W29" s="184"/>
    </row>
    <row r="30" ht="15" customHeight="1" spans="1:23">
      <c r="A30" s="171" t="s">
        <v>453</v>
      </c>
      <c r="B30" s="171" t="s">
        <v>475</v>
      </c>
      <c r="C30" s="99" t="s">
        <v>476</v>
      </c>
      <c r="D30" s="99" t="s">
        <v>69</v>
      </c>
      <c r="E30" s="171" t="s">
        <v>110</v>
      </c>
      <c r="F30" s="171" t="s">
        <v>111</v>
      </c>
      <c r="G30" s="171" t="s">
        <v>359</v>
      </c>
      <c r="H30" s="171" t="s">
        <v>360</v>
      </c>
      <c r="I30" s="183">
        <f t="shared" si="0"/>
        <v>4500</v>
      </c>
      <c r="J30" s="183">
        <f t="shared" si="1"/>
        <v>4500</v>
      </c>
      <c r="K30" s="184">
        <v>4500</v>
      </c>
      <c r="L30" s="185"/>
      <c r="M30" s="185"/>
      <c r="N30" s="185"/>
      <c r="O30" s="185"/>
      <c r="P30" s="185"/>
      <c r="Q30" s="185"/>
      <c r="R30" s="183">
        <f t="shared" si="2"/>
        <v>0</v>
      </c>
      <c r="S30" s="185"/>
      <c r="T30" s="185"/>
      <c r="U30" s="185"/>
      <c r="V30" s="185"/>
      <c r="W30" s="184"/>
    </row>
    <row r="31" ht="15" customHeight="1" spans="1:23">
      <c r="A31" s="171" t="s">
        <v>453</v>
      </c>
      <c r="B31" s="171" t="s">
        <v>475</v>
      </c>
      <c r="C31" s="99" t="s">
        <v>476</v>
      </c>
      <c r="D31" s="99" t="s">
        <v>69</v>
      </c>
      <c r="E31" s="171" t="s">
        <v>110</v>
      </c>
      <c r="F31" s="171" t="s">
        <v>111</v>
      </c>
      <c r="G31" s="171" t="s">
        <v>365</v>
      </c>
      <c r="H31" s="171" t="s">
        <v>366</v>
      </c>
      <c r="I31" s="183">
        <f t="shared" si="0"/>
        <v>12000</v>
      </c>
      <c r="J31" s="183">
        <f t="shared" si="1"/>
        <v>12000</v>
      </c>
      <c r="K31" s="184">
        <v>12000</v>
      </c>
      <c r="L31" s="185"/>
      <c r="M31" s="185"/>
      <c r="N31" s="185"/>
      <c r="O31" s="185"/>
      <c r="P31" s="185"/>
      <c r="Q31" s="185"/>
      <c r="R31" s="183">
        <f t="shared" si="2"/>
        <v>0</v>
      </c>
      <c r="S31" s="185"/>
      <c r="T31" s="185"/>
      <c r="U31" s="185"/>
      <c r="V31" s="185"/>
      <c r="W31" s="184"/>
    </row>
    <row r="32" ht="15" customHeight="1" spans="1:23">
      <c r="A32" s="171" t="s">
        <v>453</v>
      </c>
      <c r="B32" s="171" t="s">
        <v>479</v>
      </c>
      <c r="C32" s="99" t="s">
        <v>480</v>
      </c>
      <c r="D32" s="99" t="s">
        <v>69</v>
      </c>
      <c r="E32" s="171" t="s">
        <v>110</v>
      </c>
      <c r="F32" s="171" t="s">
        <v>111</v>
      </c>
      <c r="G32" s="171" t="s">
        <v>365</v>
      </c>
      <c r="H32" s="171" t="s">
        <v>366</v>
      </c>
      <c r="I32" s="183">
        <f t="shared" si="0"/>
        <v>56000</v>
      </c>
      <c r="J32" s="183">
        <f t="shared" si="1"/>
        <v>56000</v>
      </c>
      <c r="K32" s="184">
        <v>56000</v>
      </c>
      <c r="L32" s="185"/>
      <c r="M32" s="185"/>
      <c r="N32" s="185"/>
      <c r="O32" s="185"/>
      <c r="P32" s="185"/>
      <c r="Q32" s="185"/>
      <c r="R32" s="183">
        <f t="shared" si="2"/>
        <v>0</v>
      </c>
      <c r="S32" s="185"/>
      <c r="T32" s="185"/>
      <c r="U32" s="185"/>
      <c r="V32" s="185"/>
      <c r="W32" s="184"/>
    </row>
    <row r="33" ht="15" customHeight="1" spans="1:23">
      <c r="A33" s="171" t="s">
        <v>453</v>
      </c>
      <c r="B33" s="171" t="s">
        <v>479</v>
      </c>
      <c r="C33" s="99" t="s">
        <v>480</v>
      </c>
      <c r="D33" s="99" t="s">
        <v>69</v>
      </c>
      <c r="E33" s="171" t="s">
        <v>110</v>
      </c>
      <c r="F33" s="171" t="s">
        <v>111</v>
      </c>
      <c r="G33" s="171" t="s">
        <v>456</v>
      </c>
      <c r="H33" s="171" t="s">
        <v>457</v>
      </c>
      <c r="I33" s="183">
        <f t="shared" si="0"/>
        <v>450000</v>
      </c>
      <c r="J33" s="183">
        <f t="shared" si="1"/>
        <v>450000</v>
      </c>
      <c r="K33" s="184">
        <v>450000</v>
      </c>
      <c r="L33" s="185"/>
      <c r="M33" s="185"/>
      <c r="N33" s="185"/>
      <c r="O33" s="185"/>
      <c r="P33" s="185"/>
      <c r="Q33" s="185"/>
      <c r="R33" s="183">
        <f t="shared" si="2"/>
        <v>0</v>
      </c>
      <c r="S33" s="185"/>
      <c r="T33" s="185"/>
      <c r="U33" s="185"/>
      <c r="V33" s="185"/>
      <c r="W33" s="184"/>
    </row>
    <row r="34" ht="15" customHeight="1" spans="1:23">
      <c r="A34" s="171" t="s">
        <v>453</v>
      </c>
      <c r="B34" s="171" t="s">
        <v>479</v>
      </c>
      <c r="C34" s="99" t="s">
        <v>480</v>
      </c>
      <c r="D34" s="99" t="s">
        <v>69</v>
      </c>
      <c r="E34" s="171" t="s">
        <v>110</v>
      </c>
      <c r="F34" s="171" t="s">
        <v>111</v>
      </c>
      <c r="G34" s="171" t="s">
        <v>359</v>
      </c>
      <c r="H34" s="171" t="s">
        <v>360</v>
      </c>
      <c r="I34" s="183">
        <f t="shared" si="0"/>
        <v>37000</v>
      </c>
      <c r="J34" s="183">
        <f t="shared" si="1"/>
        <v>37000</v>
      </c>
      <c r="K34" s="184">
        <v>37000</v>
      </c>
      <c r="L34" s="185"/>
      <c r="M34" s="185"/>
      <c r="N34" s="185"/>
      <c r="O34" s="185"/>
      <c r="P34" s="185"/>
      <c r="Q34" s="185"/>
      <c r="R34" s="183">
        <f t="shared" si="2"/>
        <v>0</v>
      </c>
      <c r="S34" s="185"/>
      <c r="T34" s="185"/>
      <c r="U34" s="185"/>
      <c r="V34" s="185"/>
      <c r="W34" s="184"/>
    </row>
    <row r="35" ht="15" customHeight="1" spans="1:23">
      <c r="A35" s="171" t="s">
        <v>453</v>
      </c>
      <c r="B35" s="171" t="s">
        <v>479</v>
      </c>
      <c r="C35" s="99" t="s">
        <v>480</v>
      </c>
      <c r="D35" s="99" t="s">
        <v>69</v>
      </c>
      <c r="E35" s="171" t="s">
        <v>110</v>
      </c>
      <c r="F35" s="171" t="s">
        <v>111</v>
      </c>
      <c r="G35" s="171" t="s">
        <v>353</v>
      </c>
      <c r="H35" s="171" t="s">
        <v>354</v>
      </c>
      <c r="I35" s="183">
        <f t="shared" si="0"/>
        <v>17000</v>
      </c>
      <c r="J35" s="183">
        <f t="shared" si="1"/>
        <v>17000</v>
      </c>
      <c r="K35" s="184">
        <v>17000</v>
      </c>
      <c r="L35" s="185"/>
      <c r="M35" s="185"/>
      <c r="N35" s="185"/>
      <c r="O35" s="185"/>
      <c r="P35" s="185"/>
      <c r="Q35" s="185"/>
      <c r="R35" s="183">
        <f t="shared" si="2"/>
        <v>0</v>
      </c>
      <c r="S35" s="185"/>
      <c r="T35" s="185"/>
      <c r="U35" s="185"/>
      <c r="V35" s="185"/>
      <c r="W35" s="184"/>
    </row>
    <row r="36" ht="15" customHeight="1" spans="1:23">
      <c r="A36" s="171" t="s">
        <v>453</v>
      </c>
      <c r="B36" s="171" t="s">
        <v>481</v>
      </c>
      <c r="C36" s="99" t="s">
        <v>482</v>
      </c>
      <c r="D36" s="99" t="s">
        <v>69</v>
      </c>
      <c r="E36" s="171" t="s">
        <v>110</v>
      </c>
      <c r="F36" s="171" t="s">
        <v>111</v>
      </c>
      <c r="G36" s="171" t="s">
        <v>365</v>
      </c>
      <c r="H36" s="171" t="s">
        <v>366</v>
      </c>
      <c r="I36" s="183">
        <f t="shared" si="0"/>
        <v>27500</v>
      </c>
      <c r="J36" s="183">
        <f t="shared" si="1"/>
        <v>27500</v>
      </c>
      <c r="K36" s="184">
        <v>27500</v>
      </c>
      <c r="L36" s="185"/>
      <c r="M36" s="185"/>
      <c r="N36" s="185"/>
      <c r="O36" s="185"/>
      <c r="P36" s="185"/>
      <c r="Q36" s="185"/>
      <c r="R36" s="183">
        <f t="shared" si="2"/>
        <v>0</v>
      </c>
      <c r="S36" s="185"/>
      <c r="T36" s="185"/>
      <c r="U36" s="185"/>
      <c r="V36" s="185"/>
      <c r="W36" s="184"/>
    </row>
    <row r="37" ht="15" customHeight="1" spans="1:23">
      <c r="A37" s="171" t="s">
        <v>453</v>
      </c>
      <c r="B37" s="171" t="s">
        <v>481</v>
      </c>
      <c r="C37" s="99" t="s">
        <v>482</v>
      </c>
      <c r="D37" s="99" t="s">
        <v>69</v>
      </c>
      <c r="E37" s="171" t="s">
        <v>110</v>
      </c>
      <c r="F37" s="171" t="s">
        <v>111</v>
      </c>
      <c r="G37" s="171" t="s">
        <v>349</v>
      </c>
      <c r="H37" s="171" t="s">
        <v>350</v>
      </c>
      <c r="I37" s="183">
        <f t="shared" si="0"/>
        <v>365000</v>
      </c>
      <c r="J37" s="183">
        <f t="shared" si="1"/>
        <v>365000</v>
      </c>
      <c r="K37" s="184">
        <v>365000</v>
      </c>
      <c r="L37" s="185"/>
      <c r="M37" s="185"/>
      <c r="N37" s="185"/>
      <c r="O37" s="185"/>
      <c r="P37" s="185"/>
      <c r="Q37" s="185"/>
      <c r="R37" s="183">
        <f t="shared" si="2"/>
        <v>0</v>
      </c>
      <c r="S37" s="185"/>
      <c r="T37" s="185"/>
      <c r="U37" s="185"/>
      <c r="V37" s="185"/>
      <c r="W37" s="184"/>
    </row>
    <row r="38" ht="15" customHeight="1" spans="1:23">
      <c r="A38" s="171" t="s">
        <v>453</v>
      </c>
      <c r="B38" s="171" t="s">
        <v>481</v>
      </c>
      <c r="C38" s="99" t="s">
        <v>482</v>
      </c>
      <c r="D38" s="99" t="s">
        <v>69</v>
      </c>
      <c r="E38" s="171" t="s">
        <v>110</v>
      </c>
      <c r="F38" s="171" t="s">
        <v>111</v>
      </c>
      <c r="G38" s="171" t="s">
        <v>359</v>
      </c>
      <c r="H38" s="171" t="s">
        <v>360</v>
      </c>
      <c r="I38" s="183">
        <f t="shared" si="0"/>
        <v>21900</v>
      </c>
      <c r="J38" s="183">
        <f t="shared" si="1"/>
        <v>21900</v>
      </c>
      <c r="K38" s="184">
        <v>21900</v>
      </c>
      <c r="L38" s="185"/>
      <c r="M38" s="185"/>
      <c r="N38" s="185"/>
      <c r="O38" s="185"/>
      <c r="P38" s="185"/>
      <c r="Q38" s="185"/>
      <c r="R38" s="183">
        <f t="shared" si="2"/>
        <v>0</v>
      </c>
      <c r="S38" s="185"/>
      <c r="T38" s="185"/>
      <c r="U38" s="185"/>
      <c r="V38" s="185"/>
      <c r="W38" s="184"/>
    </row>
    <row r="39" ht="15" customHeight="1" spans="1:23">
      <c r="A39" s="171" t="s">
        <v>453</v>
      </c>
      <c r="B39" s="171" t="s">
        <v>481</v>
      </c>
      <c r="C39" s="99" t="s">
        <v>482</v>
      </c>
      <c r="D39" s="99" t="s">
        <v>69</v>
      </c>
      <c r="E39" s="171" t="s">
        <v>110</v>
      </c>
      <c r="F39" s="171" t="s">
        <v>111</v>
      </c>
      <c r="G39" s="171" t="s">
        <v>456</v>
      </c>
      <c r="H39" s="171" t="s">
        <v>457</v>
      </c>
      <c r="I39" s="183">
        <f t="shared" si="0"/>
        <v>29600</v>
      </c>
      <c r="J39" s="183">
        <f t="shared" si="1"/>
        <v>29600</v>
      </c>
      <c r="K39" s="184">
        <v>29600</v>
      </c>
      <c r="L39" s="185"/>
      <c r="M39" s="185"/>
      <c r="N39" s="185"/>
      <c r="O39" s="185"/>
      <c r="P39" s="185"/>
      <c r="Q39" s="185"/>
      <c r="R39" s="183">
        <f t="shared" si="2"/>
        <v>0</v>
      </c>
      <c r="S39" s="185"/>
      <c r="T39" s="185"/>
      <c r="U39" s="185"/>
      <c r="V39" s="185"/>
      <c r="W39" s="184"/>
    </row>
    <row r="40" ht="15" customHeight="1" spans="1:23">
      <c r="A40" s="171" t="s">
        <v>453</v>
      </c>
      <c r="B40" s="171" t="s">
        <v>481</v>
      </c>
      <c r="C40" s="99" t="s">
        <v>482</v>
      </c>
      <c r="D40" s="99" t="s">
        <v>69</v>
      </c>
      <c r="E40" s="171" t="s">
        <v>110</v>
      </c>
      <c r="F40" s="171" t="s">
        <v>111</v>
      </c>
      <c r="G40" s="171" t="s">
        <v>353</v>
      </c>
      <c r="H40" s="171" t="s">
        <v>354</v>
      </c>
      <c r="I40" s="183">
        <f t="shared" si="0"/>
        <v>6000</v>
      </c>
      <c r="J40" s="183">
        <f t="shared" si="1"/>
        <v>6000</v>
      </c>
      <c r="K40" s="184">
        <v>6000</v>
      </c>
      <c r="L40" s="185"/>
      <c r="M40" s="185"/>
      <c r="N40" s="185"/>
      <c r="O40" s="185"/>
      <c r="P40" s="185"/>
      <c r="Q40" s="185"/>
      <c r="R40" s="183">
        <f t="shared" si="2"/>
        <v>0</v>
      </c>
      <c r="S40" s="185"/>
      <c r="T40" s="185"/>
      <c r="U40" s="185"/>
      <c r="V40" s="185"/>
      <c r="W40" s="184"/>
    </row>
    <row r="41" ht="15" customHeight="1" spans="1:23">
      <c r="A41" s="171" t="s">
        <v>453</v>
      </c>
      <c r="B41" s="171" t="s">
        <v>483</v>
      </c>
      <c r="C41" s="99" t="s">
        <v>484</v>
      </c>
      <c r="D41" s="99" t="s">
        <v>69</v>
      </c>
      <c r="E41" s="171" t="s">
        <v>110</v>
      </c>
      <c r="F41" s="171" t="s">
        <v>111</v>
      </c>
      <c r="G41" s="171" t="s">
        <v>365</v>
      </c>
      <c r="H41" s="171" t="s">
        <v>366</v>
      </c>
      <c r="I41" s="183">
        <f t="shared" si="0"/>
        <v>1000</v>
      </c>
      <c r="J41" s="183">
        <f t="shared" si="1"/>
        <v>1000</v>
      </c>
      <c r="K41" s="184">
        <v>1000</v>
      </c>
      <c r="L41" s="185"/>
      <c r="M41" s="185"/>
      <c r="N41" s="185"/>
      <c r="O41" s="185"/>
      <c r="P41" s="185"/>
      <c r="Q41" s="185"/>
      <c r="R41" s="183">
        <f t="shared" si="2"/>
        <v>0</v>
      </c>
      <c r="S41" s="185"/>
      <c r="T41" s="185"/>
      <c r="U41" s="185"/>
      <c r="V41" s="185"/>
      <c r="W41" s="184"/>
    </row>
    <row r="42" ht="15" customHeight="1" spans="1:23">
      <c r="A42" s="171" t="s">
        <v>453</v>
      </c>
      <c r="B42" s="171" t="s">
        <v>483</v>
      </c>
      <c r="C42" s="99" t="s">
        <v>484</v>
      </c>
      <c r="D42" s="99" t="s">
        <v>69</v>
      </c>
      <c r="E42" s="171" t="s">
        <v>110</v>
      </c>
      <c r="F42" s="171" t="s">
        <v>111</v>
      </c>
      <c r="G42" s="171" t="s">
        <v>349</v>
      </c>
      <c r="H42" s="171" t="s">
        <v>350</v>
      </c>
      <c r="I42" s="183">
        <f t="shared" si="0"/>
        <v>9000</v>
      </c>
      <c r="J42" s="183">
        <f t="shared" si="1"/>
        <v>9000</v>
      </c>
      <c r="K42" s="184">
        <v>9000</v>
      </c>
      <c r="L42" s="185"/>
      <c r="M42" s="185"/>
      <c r="N42" s="185"/>
      <c r="O42" s="185"/>
      <c r="P42" s="185"/>
      <c r="Q42" s="185"/>
      <c r="R42" s="183">
        <f t="shared" si="2"/>
        <v>0</v>
      </c>
      <c r="S42" s="185"/>
      <c r="T42" s="185"/>
      <c r="U42" s="185"/>
      <c r="V42" s="185"/>
      <c r="W42" s="184"/>
    </row>
    <row r="43" ht="15" customHeight="1" spans="1:23">
      <c r="A43" s="171" t="s">
        <v>453</v>
      </c>
      <c r="B43" s="171" t="s">
        <v>485</v>
      </c>
      <c r="C43" s="99" t="s">
        <v>486</v>
      </c>
      <c r="D43" s="99" t="s">
        <v>69</v>
      </c>
      <c r="E43" s="171" t="s">
        <v>126</v>
      </c>
      <c r="F43" s="171" t="s">
        <v>127</v>
      </c>
      <c r="G43" s="171" t="s">
        <v>477</v>
      </c>
      <c r="H43" s="171" t="s">
        <v>478</v>
      </c>
      <c r="I43" s="183">
        <f t="shared" si="0"/>
        <v>2000</v>
      </c>
      <c r="J43" s="183">
        <f t="shared" si="1"/>
        <v>2000</v>
      </c>
      <c r="K43" s="184">
        <v>2000</v>
      </c>
      <c r="L43" s="185"/>
      <c r="M43" s="185"/>
      <c r="N43" s="185"/>
      <c r="O43" s="185"/>
      <c r="P43" s="185"/>
      <c r="Q43" s="185"/>
      <c r="R43" s="183">
        <f t="shared" si="2"/>
        <v>0</v>
      </c>
      <c r="S43" s="185"/>
      <c r="T43" s="185"/>
      <c r="U43" s="185"/>
      <c r="V43" s="185"/>
      <c r="W43" s="184"/>
    </row>
    <row r="44" ht="15" customHeight="1" spans="1:23">
      <c r="A44" s="171" t="s">
        <v>453</v>
      </c>
      <c r="B44" s="171" t="s">
        <v>485</v>
      </c>
      <c r="C44" s="99" t="s">
        <v>486</v>
      </c>
      <c r="D44" s="99" t="s">
        <v>69</v>
      </c>
      <c r="E44" s="171" t="s">
        <v>126</v>
      </c>
      <c r="F44" s="171" t="s">
        <v>127</v>
      </c>
      <c r="G44" s="171" t="s">
        <v>365</v>
      </c>
      <c r="H44" s="171" t="s">
        <v>366</v>
      </c>
      <c r="I44" s="183">
        <f t="shared" si="0"/>
        <v>2000</v>
      </c>
      <c r="J44" s="183">
        <f t="shared" si="1"/>
        <v>2000</v>
      </c>
      <c r="K44" s="184">
        <v>2000</v>
      </c>
      <c r="L44" s="185"/>
      <c r="M44" s="185"/>
      <c r="N44" s="185"/>
      <c r="O44" s="185"/>
      <c r="P44" s="185"/>
      <c r="Q44" s="185"/>
      <c r="R44" s="183">
        <f t="shared" si="2"/>
        <v>0</v>
      </c>
      <c r="S44" s="185"/>
      <c r="T44" s="185"/>
      <c r="U44" s="185"/>
      <c r="V44" s="185"/>
      <c r="W44" s="184"/>
    </row>
    <row r="45" ht="15" customHeight="1" spans="1:23">
      <c r="A45" s="171" t="s">
        <v>453</v>
      </c>
      <c r="B45" s="171" t="s">
        <v>485</v>
      </c>
      <c r="C45" s="99" t="s">
        <v>486</v>
      </c>
      <c r="D45" s="99" t="s">
        <v>69</v>
      </c>
      <c r="E45" s="171" t="s">
        <v>126</v>
      </c>
      <c r="F45" s="171" t="s">
        <v>127</v>
      </c>
      <c r="G45" s="171" t="s">
        <v>456</v>
      </c>
      <c r="H45" s="171" t="s">
        <v>457</v>
      </c>
      <c r="I45" s="183">
        <f t="shared" si="0"/>
        <v>13500</v>
      </c>
      <c r="J45" s="183">
        <f t="shared" si="1"/>
        <v>13500</v>
      </c>
      <c r="K45" s="184">
        <v>13500</v>
      </c>
      <c r="L45" s="185"/>
      <c r="M45" s="185"/>
      <c r="N45" s="185"/>
      <c r="O45" s="185"/>
      <c r="P45" s="185"/>
      <c r="Q45" s="185"/>
      <c r="R45" s="183">
        <f t="shared" si="2"/>
        <v>0</v>
      </c>
      <c r="S45" s="185"/>
      <c r="T45" s="185"/>
      <c r="U45" s="185"/>
      <c r="V45" s="185"/>
      <c r="W45" s="184"/>
    </row>
    <row r="46" ht="15" customHeight="1" spans="1:23">
      <c r="A46" s="171" t="s">
        <v>453</v>
      </c>
      <c r="B46" s="171" t="s">
        <v>485</v>
      </c>
      <c r="C46" s="99" t="s">
        <v>486</v>
      </c>
      <c r="D46" s="99" t="s">
        <v>69</v>
      </c>
      <c r="E46" s="171" t="s">
        <v>126</v>
      </c>
      <c r="F46" s="171" t="s">
        <v>127</v>
      </c>
      <c r="G46" s="171" t="s">
        <v>349</v>
      </c>
      <c r="H46" s="171" t="s">
        <v>350</v>
      </c>
      <c r="I46" s="183">
        <f t="shared" si="0"/>
        <v>1000</v>
      </c>
      <c r="J46" s="183">
        <f t="shared" si="1"/>
        <v>1000</v>
      </c>
      <c r="K46" s="184">
        <v>1000</v>
      </c>
      <c r="L46" s="185"/>
      <c r="M46" s="185"/>
      <c r="N46" s="185"/>
      <c r="O46" s="185"/>
      <c r="P46" s="185"/>
      <c r="Q46" s="185"/>
      <c r="R46" s="183">
        <f t="shared" si="2"/>
        <v>0</v>
      </c>
      <c r="S46" s="185"/>
      <c r="T46" s="185"/>
      <c r="U46" s="185"/>
      <c r="V46" s="185"/>
      <c r="W46" s="184"/>
    </row>
    <row r="47" ht="15" customHeight="1" spans="1:23">
      <c r="A47" s="171" t="s">
        <v>453</v>
      </c>
      <c r="B47" s="171" t="s">
        <v>485</v>
      </c>
      <c r="C47" s="99" t="s">
        <v>486</v>
      </c>
      <c r="D47" s="99" t="s">
        <v>69</v>
      </c>
      <c r="E47" s="171" t="s">
        <v>126</v>
      </c>
      <c r="F47" s="171" t="s">
        <v>127</v>
      </c>
      <c r="G47" s="171" t="s">
        <v>345</v>
      </c>
      <c r="H47" s="171" t="s">
        <v>346</v>
      </c>
      <c r="I47" s="183">
        <f t="shared" si="0"/>
        <v>6900</v>
      </c>
      <c r="J47" s="183">
        <f t="shared" si="1"/>
        <v>6900</v>
      </c>
      <c r="K47" s="184">
        <v>6900</v>
      </c>
      <c r="L47" s="185"/>
      <c r="M47" s="185"/>
      <c r="N47" s="185"/>
      <c r="O47" s="185"/>
      <c r="P47" s="185"/>
      <c r="Q47" s="185"/>
      <c r="R47" s="183">
        <f t="shared" si="2"/>
        <v>0</v>
      </c>
      <c r="S47" s="185"/>
      <c r="T47" s="185"/>
      <c r="U47" s="185"/>
      <c r="V47" s="185"/>
      <c r="W47" s="184"/>
    </row>
    <row r="48" ht="15" customHeight="1" spans="1:23">
      <c r="A48" s="171" t="s">
        <v>453</v>
      </c>
      <c r="B48" s="171" t="s">
        <v>485</v>
      </c>
      <c r="C48" s="99" t="s">
        <v>486</v>
      </c>
      <c r="D48" s="99" t="s">
        <v>69</v>
      </c>
      <c r="E48" s="171" t="s">
        <v>126</v>
      </c>
      <c r="F48" s="171" t="s">
        <v>127</v>
      </c>
      <c r="G48" s="171" t="s">
        <v>359</v>
      </c>
      <c r="H48" s="171" t="s">
        <v>360</v>
      </c>
      <c r="I48" s="183">
        <f t="shared" si="0"/>
        <v>1500</v>
      </c>
      <c r="J48" s="183">
        <f t="shared" si="1"/>
        <v>1500</v>
      </c>
      <c r="K48" s="184">
        <v>1500</v>
      </c>
      <c r="L48" s="185"/>
      <c r="M48" s="185"/>
      <c r="N48" s="185"/>
      <c r="O48" s="185"/>
      <c r="P48" s="185"/>
      <c r="Q48" s="185"/>
      <c r="R48" s="183">
        <f t="shared" si="2"/>
        <v>0</v>
      </c>
      <c r="S48" s="185"/>
      <c r="T48" s="185"/>
      <c r="U48" s="185"/>
      <c r="V48" s="185"/>
      <c r="W48" s="184"/>
    </row>
    <row r="49" ht="15" customHeight="1" spans="1:23">
      <c r="A49" s="171" t="s">
        <v>453</v>
      </c>
      <c r="B49" s="171" t="s">
        <v>487</v>
      </c>
      <c r="C49" s="99" t="s">
        <v>488</v>
      </c>
      <c r="D49" s="99" t="s">
        <v>69</v>
      </c>
      <c r="E49" s="171" t="s">
        <v>170</v>
      </c>
      <c r="F49" s="171" t="s">
        <v>171</v>
      </c>
      <c r="G49" s="171" t="s">
        <v>365</v>
      </c>
      <c r="H49" s="171" t="s">
        <v>366</v>
      </c>
      <c r="I49" s="183">
        <f t="shared" si="0"/>
        <v>8000</v>
      </c>
      <c r="J49" s="183">
        <f t="shared" si="1"/>
        <v>8000</v>
      </c>
      <c r="K49" s="184">
        <v>8000</v>
      </c>
      <c r="L49" s="185"/>
      <c r="M49" s="185"/>
      <c r="N49" s="185"/>
      <c r="O49" s="185"/>
      <c r="P49" s="185"/>
      <c r="Q49" s="185"/>
      <c r="R49" s="183">
        <f t="shared" si="2"/>
        <v>0</v>
      </c>
      <c r="S49" s="185"/>
      <c r="T49" s="185"/>
      <c r="U49" s="185"/>
      <c r="V49" s="185"/>
      <c r="W49" s="184"/>
    </row>
    <row r="50" ht="15" customHeight="1" spans="1:23">
      <c r="A50" s="171" t="s">
        <v>453</v>
      </c>
      <c r="B50" s="171" t="s">
        <v>487</v>
      </c>
      <c r="C50" s="99" t="s">
        <v>488</v>
      </c>
      <c r="D50" s="99" t="s">
        <v>69</v>
      </c>
      <c r="E50" s="171" t="s">
        <v>170</v>
      </c>
      <c r="F50" s="171" t="s">
        <v>171</v>
      </c>
      <c r="G50" s="171" t="s">
        <v>456</v>
      </c>
      <c r="H50" s="171" t="s">
        <v>457</v>
      </c>
      <c r="I50" s="183">
        <f t="shared" si="0"/>
        <v>69800</v>
      </c>
      <c r="J50" s="183">
        <f t="shared" si="1"/>
        <v>69800</v>
      </c>
      <c r="K50" s="184">
        <v>69800</v>
      </c>
      <c r="L50" s="185"/>
      <c r="M50" s="185"/>
      <c r="N50" s="185"/>
      <c r="O50" s="185"/>
      <c r="P50" s="185"/>
      <c r="Q50" s="185"/>
      <c r="R50" s="183">
        <f t="shared" si="2"/>
        <v>0</v>
      </c>
      <c r="S50" s="185"/>
      <c r="T50" s="185"/>
      <c r="U50" s="185"/>
      <c r="V50" s="185"/>
      <c r="W50" s="184"/>
    </row>
    <row r="51" ht="15" customHeight="1" spans="1:23">
      <c r="A51" s="171" t="s">
        <v>453</v>
      </c>
      <c r="B51" s="171" t="s">
        <v>487</v>
      </c>
      <c r="C51" s="99" t="s">
        <v>488</v>
      </c>
      <c r="D51" s="99" t="s">
        <v>69</v>
      </c>
      <c r="E51" s="171" t="s">
        <v>170</v>
      </c>
      <c r="F51" s="171" t="s">
        <v>171</v>
      </c>
      <c r="G51" s="171" t="s">
        <v>349</v>
      </c>
      <c r="H51" s="171" t="s">
        <v>350</v>
      </c>
      <c r="I51" s="183">
        <f t="shared" si="0"/>
        <v>1000</v>
      </c>
      <c r="J51" s="183">
        <f t="shared" si="1"/>
        <v>1000</v>
      </c>
      <c r="K51" s="184">
        <v>1000</v>
      </c>
      <c r="L51" s="185"/>
      <c r="M51" s="185"/>
      <c r="N51" s="185"/>
      <c r="O51" s="185"/>
      <c r="P51" s="185"/>
      <c r="Q51" s="185"/>
      <c r="R51" s="183">
        <f t="shared" si="2"/>
        <v>0</v>
      </c>
      <c r="S51" s="185"/>
      <c r="T51" s="185"/>
      <c r="U51" s="185"/>
      <c r="V51" s="185"/>
      <c r="W51" s="184"/>
    </row>
    <row r="52" ht="15" customHeight="1" spans="1:23">
      <c r="A52" s="171" t="s">
        <v>453</v>
      </c>
      <c r="B52" s="171" t="s">
        <v>487</v>
      </c>
      <c r="C52" s="99" t="s">
        <v>488</v>
      </c>
      <c r="D52" s="99" t="s">
        <v>69</v>
      </c>
      <c r="E52" s="171" t="s">
        <v>170</v>
      </c>
      <c r="F52" s="171" t="s">
        <v>171</v>
      </c>
      <c r="G52" s="171" t="s">
        <v>357</v>
      </c>
      <c r="H52" s="171" t="s">
        <v>358</v>
      </c>
      <c r="I52" s="183">
        <f t="shared" si="0"/>
        <v>1200</v>
      </c>
      <c r="J52" s="183">
        <f t="shared" si="1"/>
        <v>1200</v>
      </c>
      <c r="K52" s="184">
        <v>1200</v>
      </c>
      <c r="L52" s="185"/>
      <c r="M52" s="185"/>
      <c r="N52" s="185"/>
      <c r="O52" s="185"/>
      <c r="P52" s="185"/>
      <c r="Q52" s="185"/>
      <c r="R52" s="183">
        <f t="shared" si="2"/>
        <v>0</v>
      </c>
      <c r="S52" s="185"/>
      <c r="T52" s="185"/>
      <c r="U52" s="185"/>
      <c r="V52" s="185"/>
      <c r="W52" s="184"/>
    </row>
    <row r="53" ht="15" customHeight="1" spans="1:23">
      <c r="A53" s="171" t="s">
        <v>453</v>
      </c>
      <c r="B53" s="171" t="s">
        <v>489</v>
      </c>
      <c r="C53" s="99" t="s">
        <v>490</v>
      </c>
      <c r="D53" s="99" t="s">
        <v>69</v>
      </c>
      <c r="E53" s="171" t="s">
        <v>164</v>
      </c>
      <c r="F53" s="171" t="s">
        <v>165</v>
      </c>
      <c r="G53" s="171" t="s">
        <v>456</v>
      </c>
      <c r="H53" s="171" t="s">
        <v>457</v>
      </c>
      <c r="I53" s="183">
        <f t="shared" si="0"/>
        <v>20000</v>
      </c>
      <c r="J53" s="183">
        <f t="shared" si="1"/>
        <v>20000</v>
      </c>
      <c r="K53" s="184">
        <v>20000</v>
      </c>
      <c r="L53" s="185"/>
      <c r="M53" s="185"/>
      <c r="N53" s="185"/>
      <c r="O53" s="185"/>
      <c r="P53" s="185"/>
      <c r="Q53" s="185"/>
      <c r="R53" s="183">
        <f t="shared" si="2"/>
        <v>0</v>
      </c>
      <c r="S53" s="185"/>
      <c r="T53" s="185"/>
      <c r="U53" s="185"/>
      <c r="V53" s="185"/>
      <c r="W53" s="184"/>
    </row>
    <row r="54" ht="15" customHeight="1" spans="1:23">
      <c r="A54" s="171" t="s">
        <v>453</v>
      </c>
      <c r="B54" s="171" t="s">
        <v>491</v>
      </c>
      <c r="C54" s="99" t="s">
        <v>492</v>
      </c>
      <c r="D54" s="99" t="s">
        <v>69</v>
      </c>
      <c r="E54" s="171" t="s">
        <v>110</v>
      </c>
      <c r="F54" s="171" t="s">
        <v>111</v>
      </c>
      <c r="G54" s="171" t="s">
        <v>349</v>
      </c>
      <c r="H54" s="171" t="s">
        <v>350</v>
      </c>
      <c r="I54" s="183">
        <f t="shared" si="0"/>
        <v>5000</v>
      </c>
      <c r="J54" s="183">
        <f t="shared" si="1"/>
        <v>5000</v>
      </c>
      <c r="K54" s="184">
        <v>5000</v>
      </c>
      <c r="L54" s="185"/>
      <c r="M54" s="185"/>
      <c r="N54" s="185"/>
      <c r="O54" s="185"/>
      <c r="P54" s="185"/>
      <c r="Q54" s="185"/>
      <c r="R54" s="183">
        <f t="shared" si="2"/>
        <v>0</v>
      </c>
      <c r="S54" s="185"/>
      <c r="T54" s="185"/>
      <c r="U54" s="185"/>
      <c r="V54" s="185"/>
      <c r="W54" s="184"/>
    </row>
    <row r="55" ht="15" customHeight="1" spans="1:23">
      <c r="A55" s="171" t="s">
        <v>453</v>
      </c>
      <c r="B55" s="171" t="s">
        <v>491</v>
      </c>
      <c r="C55" s="99" t="s">
        <v>492</v>
      </c>
      <c r="D55" s="99" t="s">
        <v>69</v>
      </c>
      <c r="E55" s="171" t="s">
        <v>110</v>
      </c>
      <c r="F55" s="171" t="s">
        <v>111</v>
      </c>
      <c r="G55" s="171" t="s">
        <v>359</v>
      </c>
      <c r="H55" s="171" t="s">
        <v>360</v>
      </c>
      <c r="I55" s="183">
        <f t="shared" si="0"/>
        <v>2000</v>
      </c>
      <c r="J55" s="183">
        <f t="shared" si="1"/>
        <v>2000</v>
      </c>
      <c r="K55" s="184">
        <v>2000</v>
      </c>
      <c r="L55" s="185"/>
      <c r="M55" s="185"/>
      <c r="N55" s="185"/>
      <c r="O55" s="185"/>
      <c r="P55" s="185"/>
      <c r="Q55" s="185"/>
      <c r="R55" s="183">
        <f t="shared" si="2"/>
        <v>0</v>
      </c>
      <c r="S55" s="185"/>
      <c r="T55" s="185"/>
      <c r="U55" s="185"/>
      <c r="V55" s="185"/>
      <c r="W55" s="184"/>
    </row>
    <row r="56" ht="15" customHeight="1" spans="1:23">
      <c r="A56" s="171" t="s">
        <v>453</v>
      </c>
      <c r="B56" s="171" t="s">
        <v>491</v>
      </c>
      <c r="C56" s="99" t="s">
        <v>492</v>
      </c>
      <c r="D56" s="99" t="s">
        <v>69</v>
      </c>
      <c r="E56" s="171" t="s">
        <v>110</v>
      </c>
      <c r="F56" s="171" t="s">
        <v>111</v>
      </c>
      <c r="G56" s="171" t="s">
        <v>365</v>
      </c>
      <c r="H56" s="171" t="s">
        <v>366</v>
      </c>
      <c r="I56" s="183">
        <f t="shared" si="0"/>
        <v>2000</v>
      </c>
      <c r="J56" s="183">
        <f t="shared" si="1"/>
        <v>2000</v>
      </c>
      <c r="K56" s="184">
        <v>2000</v>
      </c>
      <c r="L56" s="185"/>
      <c r="M56" s="185"/>
      <c r="N56" s="185"/>
      <c r="O56" s="185"/>
      <c r="P56" s="185"/>
      <c r="Q56" s="185"/>
      <c r="R56" s="183">
        <f t="shared" si="2"/>
        <v>0</v>
      </c>
      <c r="S56" s="185"/>
      <c r="T56" s="185"/>
      <c r="U56" s="185"/>
      <c r="V56" s="185"/>
      <c r="W56" s="184"/>
    </row>
    <row r="57" ht="15" customHeight="1" spans="1:23">
      <c r="A57" s="171" t="s">
        <v>453</v>
      </c>
      <c r="B57" s="171" t="s">
        <v>491</v>
      </c>
      <c r="C57" s="99" t="s">
        <v>492</v>
      </c>
      <c r="D57" s="99" t="s">
        <v>69</v>
      </c>
      <c r="E57" s="171" t="s">
        <v>110</v>
      </c>
      <c r="F57" s="171" t="s">
        <v>111</v>
      </c>
      <c r="G57" s="171" t="s">
        <v>456</v>
      </c>
      <c r="H57" s="171" t="s">
        <v>457</v>
      </c>
      <c r="I57" s="183">
        <f t="shared" si="0"/>
        <v>11000</v>
      </c>
      <c r="J57" s="183">
        <f t="shared" si="1"/>
        <v>11000</v>
      </c>
      <c r="K57" s="184">
        <v>11000</v>
      </c>
      <c r="L57" s="185"/>
      <c r="M57" s="185"/>
      <c r="N57" s="185"/>
      <c r="O57" s="185"/>
      <c r="P57" s="185"/>
      <c r="Q57" s="185"/>
      <c r="R57" s="183">
        <f t="shared" si="2"/>
        <v>0</v>
      </c>
      <c r="S57" s="185"/>
      <c r="T57" s="185"/>
      <c r="U57" s="185"/>
      <c r="V57" s="185"/>
      <c r="W57" s="184"/>
    </row>
    <row r="58" ht="15" customHeight="1" spans="1:23">
      <c r="A58" s="171" t="s">
        <v>453</v>
      </c>
      <c r="B58" s="171" t="s">
        <v>493</v>
      </c>
      <c r="C58" s="99" t="s">
        <v>494</v>
      </c>
      <c r="D58" s="99" t="s">
        <v>69</v>
      </c>
      <c r="E58" s="171" t="s">
        <v>180</v>
      </c>
      <c r="F58" s="171" t="s">
        <v>181</v>
      </c>
      <c r="G58" s="171" t="s">
        <v>456</v>
      </c>
      <c r="H58" s="171" t="s">
        <v>457</v>
      </c>
      <c r="I58" s="183">
        <f t="shared" si="0"/>
        <v>38000</v>
      </c>
      <c r="J58" s="183">
        <f t="shared" si="1"/>
        <v>38000</v>
      </c>
      <c r="K58" s="184">
        <v>38000</v>
      </c>
      <c r="L58" s="185"/>
      <c r="M58" s="185"/>
      <c r="N58" s="185"/>
      <c r="O58" s="185"/>
      <c r="P58" s="185"/>
      <c r="Q58" s="185"/>
      <c r="R58" s="183">
        <f t="shared" si="2"/>
        <v>0</v>
      </c>
      <c r="S58" s="185"/>
      <c r="T58" s="185"/>
      <c r="U58" s="185"/>
      <c r="V58" s="185"/>
      <c r="W58" s="184"/>
    </row>
    <row r="59" ht="15" customHeight="1" spans="1:23">
      <c r="A59" s="171" t="s">
        <v>453</v>
      </c>
      <c r="B59" s="171" t="s">
        <v>493</v>
      </c>
      <c r="C59" s="99" t="s">
        <v>494</v>
      </c>
      <c r="D59" s="99" t="s">
        <v>69</v>
      </c>
      <c r="E59" s="171" t="s">
        <v>180</v>
      </c>
      <c r="F59" s="171" t="s">
        <v>181</v>
      </c>
      <c r="G59" s="171" t="s">
        <v>353</v>
      </c>
      <c r="H59" s="171" t="s">
        <v>354</v>
      </c>
      <c r="I59" s="183">
        <f t="shared" si="0"/>
        <v>3200</v>
      </c>
      <c r="J59" s="183">
        <f t="shared" si="1"/>
        <v>3200</v>
      </c>
      <c r="K59" s="184">
        <v>3200</v>
      </c>
      <c r="L59" s="185"/>
      <c r="M59" s="185"/>
      <c r="N59" s="185"/>
      <c r="O59" s="185"/>
      <c r="P59" s="185"/>
      <c r="Q59" s="185"/>
      <c r="R59" s="183">
        <f t="shared" si="2"/>
        <v>0</v>
      </c>
      <c r="S59" s="185"/>
      <c r="T59" s="185"/>
      <c r="U59" s="185"/>
      <c r="V59" s="185"/>
      <c r="W59" s="184"/>
    </row>
    <row r="60" ht="15" customHeight="1" spans="1:23">
      <c r="A60" s="171" t="s">
        <v>453</v>
      </c>
      <c r="B60" s="171" t="s">
        <v>493</v>
      </c>
      <c r="C60" s="99" t="s">
        <v>494</v>
      </c>
      <c r="D60" s="99" t="s">
        <v>69</v>
      </c>
      <c r="E60" s="171" t="s">
        <v>180</v>
      </c>
      <c r="F60" s="171" t="s">
        <v>181</v>
      </c>
      <c r="G60" s="171" t="s">
        <v>349</v>
      </c>
      <c r="H60" s="171" t="s">
        <v>350</v>
      </c>
      <c r="I60" s="183">
        <f t="shared" si="0"/>
        <v>20000</v>
      </c>
      <c r="J60" s="183">
        <f t="shared" si="1"/>
        <v>20000</v>
      </c>
      <c r="K60" s="184">
        <v>20000</v>
      </c>
      <c r="L60" s="185"/>
      <c r="M60" s="185"/>
      <c r="N60" s="185"/>
      <c r="O60" s="185"/>
      <c r="P60" s="185"/>
      <c r="Q60" s="185"/>
      <c r="R60" s="183">
        <f t="shared" si="2"/>
        <v>0</v>
      </c>
      <c r="S60" s="185"/>
      <c r="T60" s="185"/>
      <c r="U60" s="185"/>
      <c r="V60" s="185"/>
      <c r="W60" s="184"/>
    </row>
    <row r="61" ht="15" customHeight="1" spans="1:23">
      <c r="A61" s="171" t="s">
        <v>453</v>
      </c>
      <c r="B61" s="171" t="s">
        <v>493</v>
      </c>
      <c r="C61" s="99" t="s">
        <v>494</v>
      </c>
      <c r="D61" s="99" t="s">
        <v>69</v>
      </c>
      <c r="E61" s="171" t="s">
        <v>180</v>
      </c>
      <c r="F61" s="171" t="s">
        <v>181</v>
      </c>
      <c r="G61" s="171" t="s">
        <v>365</v>
      </c>
      <c r="H61" s="171" t="s">
        <v>366</v>
      </c>
      <c r="I61" s="183">
        <f t="shared" si="0"/>
        <v>6800</v>
      </c>
      <c r="J61" s="183">
        <f t="shared" si="1"/>
        <v>6800</v>
      </c>
      <c r="K61" s="184">
        <v>6800</v>
      </c>
      <c r="L61" s="185"/>
      <c r="M61" s="185"/>
      <c r="N61" s="185"/>
      <c r="O61" s="185"/>
      <c r="P61" s="185"/>
      <c r="Q61" s="185"/>
      <c r="R61" s="183">
        <f t="shared" si="2"/>
        <v>0</v>
      </c>
      <c r="S61" s="185"/>
      <c r="T61" s="185"/>
      <c r="U61" s="185"/>
      <c r="V61" s="185"/>
      <c r="W61" s="184"/>
    </row>
    <row r="62" ht="15" customHeight="1" spans="1:23">
      <c r="A62" s="171" t="s">
        <v>458</v>
      </c>
      <c r="B62" s="171" t="s">
        <v>495</v>
      </c>
      <c r="C62" s="99" t="s">
        <v>496</v>
      </c>
      <c r="D62" s="99" t="s">
        <v>69</v>
      </c>
      <c r="E62" s="171" t="s">
        <v>160</v>
      </c>
      <c r="F62" s="171" t="s">
        <v>161</v>
      </c>
      <c r="G62" s="171" t="s">
        <v>349</v>
      </c>
      <c r="H62" s="171" t="s">
        <v>350</v>
      </c>
      <c r="I62" s="183">
        <f t="shared" si="0"/>
        <v>15000</v>
      </c>
      <c r="J62" s="183">
        <f t="shared" si="1"/>
        <v>15000</v>
      </c>
      <c r="K62" s="184">
        <v>15000</v>
      </c>
      <c r="L62" s="185"/>
      <c r="M62" s="185"/>
      <c r="N62" s="185"/>
      <c r="O62" s="185"/>
      <c r="P62" s="185"/>
      <c r="Q62" s="185"/>
      <c r="R62" s="183">
        <f t="shared" si="2"/>
        <v>0</v>
      </c>
      <c r="S62" s="185"/>
      <c r="T62" s="185"/>
      <c r="U62" s="185"/>
      <c r="V62" s="185"/>
      <c r="W62" s="184"/>
    </row>
    <row r="63" ht="15" customHeight="1" spans="1:23">
      <c r="A63" s="171" t="s">
        <v>458</v>
      </c>
      <c r="B63" s="171" t="s">
        <v>495</v>
      </c>
      <c r="C63" s="99" t="s">
        <v>496</v>
      </c>
      <c r="D63" s="99" t="s">
        <v>69</v>
      </c>
      <c r="E63" s="171" t="s">
        <v>160</v>
      </c>
      <c r="F63" s="171" t="s">
        <v>161</v>
      </c>
      <c r="G63" s="171" t="s">
        <v>365</v>
      </c>
      <c r="H63" s="171" t="s">
        <v>366</v>
      </c>
      <c r="I63" s="183">
        <f t="shared" si="0"/>
        <v>5000</v>
      </c>
      <c r="J63" s="183">
        <f t="shared" si="1"/>
        <v>5000</v>
      </c>
      <c r="K63" s="184">
        <v>5000</v>
      </c>
      <c r="L63" s="185"/>
      <c r="M63" s="185"/>
      <c r="N63" s="185"/>
      <c r="O63" s="185"/>
      <c r="P63" s="185"/>
      <c r="Q63" s="185"/>
      <c r="R63" s="183">
        <f t="shared" si="2"/>
        <v>0</v>
      </c>
      <c r="S63" s="185"/>
      <c r="T63" s="185"/>
      <c r="U63" s="185"/>
      <c r="V63" s="185"/>
      <c r="W63" s="184"/>
    </row>
    <row r="64" ht="15" customHeight="1" spans="1:23">
      <c r="A64" s="171" t="s">
        <v>458</v>
      </c>
      <c r="B64" s="171" t="s">
        <v>495</v>
      </c>
      <c r="C64" s="99" t="s">
        <v>496</v>
      </c>
      <c r="D64" s="99" t="s">
        <v>69</v>
      </c>
      <c r="E64" s="171" t="s">
        <v>160</v>
      </c>
      <c r="F64" s="171" t="s">
        <v>161</v>
      </c>
      <c r="G64" s="171" t="s">
        <v>456</v>
      </c>
      <c r="H64" s="171" t="s">
        <v>457</v>
      </c>
      <c r="I64" s="183">
        <f t="shared" si="0"/>
        <v>30000</v>
      </c>
      <c r="J64" s="183">
        <f t="shared" si="1"/>
        <v>30000</v>
      </c>
      <c r="K64" s="184">
        <v>30000</v>
      </c>
      <c r="L64" s="185"/>
      <c r="M64" s="185"/>
      <c r="N64" s="185"/>
      <c r="O64" s="185"/>
      <c r="P64" s="185"/>
      <c r="Q64" s="185"/>
      <c r="R64" s="183">
        <f t="shared" si="2"/>
        <v>0</v>
      </c>
      <c r="S64" s="185"/>
      <c r="T64" s="185"/>
      <c r="U64" s="185"/>
      <c r="V64" s="185"/>
      <c r="W64" s="184"/>
    </row>
    <row r="65" ht="15" customHeight="1" spans="1:23">
      <c r="A65" s="171" t="s">
        <v>458</v>
      </c>
      <c r="B65" s="171" t="s">
        <v>497</v>
      </c>
      <c r="C65" s="99" t="s">
        <v>498</v>
      </c>
      <c r="D65" s="99" t="s">
        <v>69</v>
      </c>
      <c r="E65" s="171" t="s">
        <v>110</v>
      </c>
      <c r="F65" s="171" t="s">
        <v>111</v>
      </c>
      <c r="G65" s="171" t="s">
        <v>403</v>
      </c>
      <c r="H65" s="171" t="s">
        <v>404</v>
      </c>
      <c r="I65" s="183">
        <f t="shared" si="0"/>
        <v>533200</v>
      </c>
      <c r="J65" s="183">
        <f t="shared" si="1"/>
        <v>533200</v>
      </c>
      <c r="K65" s="184">
        <v>533200</v>
      </c>
      <c r="L65" s="185"/>
      <c r="M65" s="185"/>
      <c r="N65" s="185"/>
      <c r="O65" s="185"/>
      <c r="P65" s="185"/>
      <c r="Q65" s="185"/>
      <c r="R65" s="183">
        <f t="shared" si="2"/>
        <v>0</v>
      </c>
      <c r="S65" s="185"/>
      <c r="T65" s="185"/>
      <c r="U65" s="185"/>
      <c r="V65" s="185"/>
      <c r="W65" s="184"/>
    </row>
    <row r="66" ht="15" customHeight="1" spans="1:23">
      <c r="A66" s="171" t="s">
        <v>458</v>
      </c>
      <c r="B66" s="171" t="s">
        <v>497</v>
      </c>
      <c r="C66" s="99" t="s">
        <v>498</v>
      </c>
      <c r="D66" s="99" t="s">
        <v>69</v>
      </c>
      <c r="E66" s="171" t="s">
        <v>110</v>
      </c>
      <c r="F66" s="171" t="s">
        <v>111</v>
      </c>
      <c r="G66" s="171" t="s">
        <v>365</v>
      </c>
      <c r="H66" s="171" t="s">
        <v>366</v>
      </c>
      <c r="I66" s="183">
        <f t="shared" si="0"/>
        <v>120000</v>
      </c>
      <c r="J66" s="183">
        <f t="shared" si="1"/>
        <v>120000</v>
      </c>
      <c r="K66" s="184">
        <v>120000</v>
      </c>
      <c r="L66" s="185"/>
      <c r="M66" s="185"/>
      <c r="N66" s="185"/>
      <c r="O66" s="185"/>
      <c r="P66" s="185"/>
      <c r="Q66" s="185"/>
      <c r="R66" s="183">
        <f t="shared" si="2"/>
        <v>0</v>
      </c>
      <c r="S66" s="185"/>
      <c r="T66" s="185"/>
      <c r="U66" s="185"/>
      <c r="V66" s="185"/>
      <c r="W66" s="184"/>
    </row>
    <row r="67" ht="15" customHeight="1" spans="1:23">
      <c r="A67" s="171" t="s">
        <v>458</v>
      </c>
      <c r="B67" s="171" t="s">
        <v>497</v>
      </c>
      <c r="C67" s="99" t="s">
        <v>498</v>
      </c>
      <c r="D67" s="99" t="s">
        <v>69</v>
      </c>
      <c r="E67" s="171" t="s">
        <v>110</v>
      </c>
      <c r="F67" s="171" t="s">
        <v>111</v>
      </c>
      <c r="G67" s="171" t="s">
        <v>349</v>
      </c>
      <c r="H67" s="171" t="s">
        <v>350</v>
      </c>
      <c r="I67" s="183">
        <f t="shared" si="0"/>
        <v>130000</v>
      </c>
      <c r="J67" s="183">
        <f t="shared" si="1"/>
        <v>130000</v>
      </c>
      <c r="K67" s="184">
        <v>130000</v>
      </c>
      <c r="L67" s="185"/>
      <c r="M67" s="185"/>
      <c r="N67" s="185"/>
      <c r="O67" s="185"/>
      <c r="P67" s="185"/>
      <c r="Q67" s="185"/>
      <c r="R67" s="183">
        <f t="shared" si="2"/>
        <v>0</v>
      </c>
      <c r="S67" s="185"/>
      <c r="T67" s="185"/>
      <c r="U67" s="185"/>
      <c r="V67" s="185"/>
      <c r="W67" s="184"/>
    </row>
    <row r="68" ht="15" customHeight="1" spans="1:23">
      <c r="A68" s="171" t="s">
        <v>458</v>
      </c>
      <c r="B68" s="171" t="s">
        <v>497</v>
      </c>
      <c r="C68" s="99" t="s">
        <v>498</v>
      </c>
      <c r="D68" s="99" t="s">
        <v>69</v>
      </c>
      <c r="E68" s="171" t="s">
        <v>110</v>
      </c>
      <c r="F68" s="171" t="s">
        <v>111</v>
      </c>
      <c r="G68" s="171" t="s">
        <v>456</v>
      </c>
      <c r="H68" s="171" t="s">
        <v>457</v>
      </c>
      <c r="I68" s="183">
        <f t="shared" si="0"/>
        <v>366800</v>
      </c>
      <c r="J68" s="183">
        <f t="shared" si="1"/>
        <v>366800</v>
      </c>
      <c r="K68" s="184">
        <v>366800</v>
      </c>
      <c r="L68" s="185"/>
      <c r="M68" s="185"/>
      <c r="N68" s="185"/>
      <c r="O68" s="185"/>
      <c r="P68" s="185"/>
      <c r="Q68" s="185"/>
      <c r="R68" s="183">
        <f t="shared" si="2"/>
        <v>0</v>
      </c>
      <c r="S68" s="185"/>
      <c r="T68" s="185"/>
      <c r="U68" s="185"/>
      <c r="V68" s="185"/>
      <c r="W68" s="184"/>
    </row>
    <row r="69" ht="15" customHeight="1" spans="1:23">
      <c r="A69" s="171" t="s">
        <v>458</v>
      </c>
      <c r="B69" s="171" t="s">
        <v>497</v>
      </c>
      <c r="C69" s="99" t="s">
        <v>498</v>
      </c>
      <c r="D69" s="99" t="s">
        <v>69</v>
      </c>
      <c r="E69" s="171" t="s">
        <v>110</v>
      </c>
      <c r="F69" s="171" t="s">
        <v>111</v>
      </c>
      <c r="G69" s="171" t="s">
        <v>477</v>
      </c>
      <c r="H69" s="171" t="s">
        <v>478</v>
      </c>
      <c r="I69" s="183">
        <f t="shared" si="0"/>
        <v>50000</v>
      </c>
      <c r="J69" s="183">
        <f t="shared" si="1"/>
        <v>50000</v>
      </c>
      <c r="K69" s="184">
        <v>50000</v>
      </c>
      <c r="L69" s="185"/>
      <c r="M69" s="185"/>
      <c r="N69" s="185"/>
      <c r="O69" s="185"/>
      <c r="P69" s="185"/>
      <c r="Q69" s="185"/>
      <c r="R69" s="183">
        <f t="shared" si="2"/>
        <v>0</v>
      </c>
      <c r="S69" s="185"/>
      <c r="T69" s="185"/>
      <c r="U69" s="185"/>
      <c r="V69" s="185"/>
      <c r="W69" s="184"/>
    </row>
    <row r="70" ht="15" customHeight="1" spans="1:23">
      <c r="A70" s="171" t="s">
        <v>458</v>
      </c>
      <c r="B70" s="171" t="s">
        <v>499</v>
      </c>
      <c r="C70" s="99" t="s">
        <v>500</v>
      </c>
      <c r="D70" s="99" t="s">
        <v>69</v>
      </c>
      <c r="E70" s="171" t="s">
        <v>110</v>
      </c>
      <c r="F70" s="171" t="s">
        <v>111</v>
      </c>
      <c r="G70" s="171" t="s">
        <v>501</v>
      </c>
      <c r="H70" s="171" t="s">
        <v>502</v>
      </c>
      <c r="I70" s="183">
        <f t="shared" si="0"/>
        <v>12602212.5</v>
      </c>
      <c r="J70" s="183">
        <f t="shared" si="1"/>
        <v>12602212.5</v>
      </c>
      <c r="K70" s="184">
        <v>12602212.5</v>
      </c>
      <c r="L70" s="185"/>
      <c r="M70" s="185"/>
      <c r="N70" s="185"/>
      <c r="O70" s="185"/>
      <c r="P70" s="185"/>
      <c r="Q70" s="185"/>
      <c r="R70" s="183">
        <f t="shared" si="2"/>
        <v>0</v>
      </c>
      <c r="S70" s="185"/>
      <c r="T70" s="185"/>
      <c r="U70" s="185"/>
      <c r="V70" s="185"/>
      <c r="W70" s="184"/>
    </row>
    <row r="71" ht="15" customHeight="1" spans="1:23">
      <c r="A71" s="171" t="s">
        <v>453</v>
      </c>
      <c r="B71" s="171" t="s">
        <v>503</v>
      </c>
      <c r="C71" s="99" t="s">
        <v>504</v>
      </c>
      <c r="D71" s="99" t="s">
        <v>69</v>
      </c>
      <c r="E71" s="171" t="s">
        <v>130</v>
      </c>
      <c r="F71" s="171" t="s">
        <v>111</v>
      </c>
      <c r="G71" s="171" t="s">
        <v>477</v>
      </c>
      <c r="H71" s="171" t="s">
        <v>478</v>
      </c>
      <c r="I71" s="183">
        <f t="shared" si="0"/>
        <v>282000</v>
      </c>
      <c r="J71" s="183">
        <f t="shared" si="1"/>
        <v>282000</v>
      </c>
      <c r="K71" s="184">
        <v>282000</v>
      </c>
      <c r="L71" s="185"/>
      <c r="M71" s="185"/>
      <c r="N71" s="185"/>
      <c r="O71" s="185"/>
      <c r="P71" s="185"/>
      <c r="Q71" s="185"/>
      <c r="R71" s="183">
        <f t="shared" si="2"/>
        <v>0</v>
      </c>
      <c r="S71" s="185"/>
      <c r="T71" s="185"/>
      <c r="U71" s="185"/>
      <c r="V71" s="185"/>
      <c r="W71" s="184"/>
    </row>
    <row r="72" ht="15" customHeight="1" spans="1:23">
      <c r="A72" s="171" t="s">
        <v>453</v>
      </c>
      <c r="B72" s="171" t="s">
        <v>505</v>
      </c>
      <c r="C72" s="99" t="s">
        <v>506</v>
      </c>
      <c r="D72" s="99" t="s">
        <v>69</v>
      </c>
      <c r="E72" s="171" t="s">
        <v>110</v>
      </c>
      <c r="F72" s="171" t="s">
        <v>111</v>
      </c>
      <c r="G72" s="171" t="s">
        <v>365</v>
      </c>
      <c r="H72" s="171" t="s">
        <v>366</v>
      </c>
      <c r="I72" s="183">
        <f t="shared" si="0"/>
        <v>1000</v>
      </c>
      <c r="J72" s="183">
        <f t="shared" si="1"/>
        <v>1000</v>
      </c>
      <c r="K72" s="184">
        <v>1000</v>
      </c>
      <c r="L72" s="185"/>
      <c r="M72" s="185"/>
      <c r="N72" s="185"/>
      <c r="O72" s="185"/>
      <c r="P72" s="185"/>
      <c r="Q72" s="185"/>
      <c r="R72" s="183">
        <f t="shared" si="2"/>
        <v>0</v>
      </c>
      <c r="S72" s="185"/>
      <c r="T72" s="185"/>
      <c r="U72" s="185"/>
      <c r="V72" s="185"/>
      <c r="W72" s="184"/>
    </row>
    <row r="73" ht="15" customHeight="1" spans="1:23">
      <c r="A73" s="171" t="s">
        <v>453</v>
      </c>
      <c r="B73" s="171" t="s">
        <v>505</v>
      </c>
      <c r="C73" s="99" t="s">
        <v>506</v>
      </c>
      <c r="D73" s="99" t="s">
        <v>69</v>
      </c>
      <c r="E73" s="171" t="s">
        <v>110</v>
      </c>
      <c r="F73" s="171" t="s">
        <v>111</v>
      </c>
      <c r="G73" s="171" t="s">
        <v>349</v>
      </c>
      <c r="H73" s="171" t="s">
        <v>350</v>
      </c>
      <c r="I73" s="183">
        <f t="shared" si="0"/>
        <v>9000</v>
      </c>
      <c r="J73" s="183">
        <f t="shared" si="1"/>
        <v>9000</v>
      </c>
      <c r="K73" s="184">
        <v>9000</v>
      </c>
      <c r="L73" s="185"/>
      <c r="M73" s="185"/>
      <c r="N73" s="185"/>
      <c r="O73" s="185"/>
      <c r="P73" s="185"/>
      <c r="Q73" s="185"/>
      <c r="R73" s="183">
        <f t="shared" si="2"/>
        <v>0</v>
      </c>
      <c r="S73" s="185"/>
      <c r="T73" s="185"/>
      <c r="U73" s="185"/>
      <c r="V73" s="185"/>
      <c r="W73" s="184"/>
    </row>
    <row r="74" ht="15" customHeight="1" spans="1:23">
      <c r="A74" s="171" t="s">
        <v>453</v>
      </c>
      <c r="B74" s="171" t="s">
        <v>507</v>
      </c>
      <c r="C74" s="99" t="s">
        <v>508</v>
      </c>
      <c r="D74" s="99" t="s">
        <v>69</v>
      </c>
      <c r="E74" s="171" t="s">
        <v>100</v>
      </c>
      <c r="F74" s="171" t="s">
        <v>101</v>
      </c>
      <c r="G74" s="171" t="s">
        <v>359</v>
      </c>
      <c r="H74" s="171" t="s">
        <v>360</v>
      </c>
      <c r="I74" s="183">
        <f t="shared" ref="I74:I128" si="3">J74+R74</f>
        <v>4500</v>
      </c>
      <c r="J74" s="183">
        <f t="shared" ref="J74:J128" si="4">K74</f>
        <v>4500</v>
      </c>
      <c r="K74" s="184">
        <v>4500</v>
      </c>
      <c r="L74" s="185"/>
      <c r="M74" s="185"/>
      <c r="N74" s="185"/>
      <c r="O74" s="185"/>
      <c r="P74" s="185"/>
      <c r="Q74" s="185"/>
      <c r="R74" s="183">
        <f t="shared" ref="R74:R128" si="5">SUM(S74:W74)</f>
        <v>0</v>
      </c>
      <c r="S74" s="185"/>
      <c r="T74" s="185"/>
      <c r="U74" s="185"/>
      <c r="V74" s="185"/>
      <c r="W74" s="184"/>
    </row>
    <row r="75" ht="15" customHeight="1" spans="1:23">
      <c r="A75" s="171" t="s">
        <v>453</v>
      </c>
      <c r="B75" s="171" t="s">
        <v>507</v>
      </c>
      <c r="C75" s="99" t="s">
        <v>508</v>
      </c>
      <c r="D75" s="99" t="s">
        <v>69</v>
      </c>
      <c r="E75" s="171" t="s">
        <v>100</v>
      </c>
      <c r="F75" s="171" t="s">
        <v>101</v>
      </c>
      <c r="G75" s="171" t="s">
        <v>349</v>
      </c>
      <c r="H75" s="171" t="s">
        <v>350</v>
      </c>
      <c r="I75" s="183">
        <f t="shared" si="3"/>
        <v>3000</v>
      </c>
      <c r="J75" s="183">
        <f t="shared" si="4"/>
        <v>3000</v>
      </c>
      <c r="K75" s="184">
        <v>3000</v>
      </c>
      <c r="L75" s="185"/>
      <c r="M75" s="185"/>
      <c r="N75" s="185"/>
      <c r="O75" s="185"/>
      <c r="P75" s="185"/>
      <c r="Q75" s="185"/>
      <c r="R75" s="183">
        <f t="shared" si="5"/>
        <v>0</v>
      </c>
      <c r="S75" s="185"/>
      <c r="T75" s="185"/>
      <c r="U75" s="185"/>
      <c r="V75" s="185"/>
      <c r="W75" s="184"/>
    </row>
    <row r="76" ht="15" customHeight="1" spans="1:23">
      <c r="A76" s="171" t="s">
        <v>453</v>
      </c>
      <c r="B76" s="171" t="s">
        <v>507</v>
      </c>
      <c r="C76" s="99" t="s">
        <v>508</v>
      </c>
      <c r="D76" s="99" t="s">
        <v>69</v>
      </c>
      <c r="E76" s="171" t="s">
        <v>100</v>
      </c>
      <c r="F76" s="171" t="s">
        <v>101</v>
      </c>
      <c r="G76" s="171" t="s">
        <v>456</v>
      </c>
      <c r="H76" s="171" t="s">
        <v>457</v>
      </c>
      <c r="I76" s="183">
        <f t="shared" si="3"/>
        <v>42900</v>
      </c>
      <c r="J76" s="183">
        <f t="shared" si="4"/>
        <v>42900</v>
      </c>
      <c r="K76" s="184">
        <v>42900</v>
      </c>
      <c r="L76" s="185"/>
      <c r="M76" s="185"/>
      <c r="N76" s="185"/>
      <c r="O76" s="185"/>
      <c r="P76" s="185"/>
      <c r="Q76" s="185"/>
      <c r="R76" s="183">
        <f t="shared" si="5"/>
        <v>0</v>
      </c>
      <c r="S76" s="185"/>
      <c r="T76" s="185"/>
      <c r="U76" s="185"/>
      <c r="V76" s="185"/>
      <c r="W76" s="184"/>
    </row>
    <row r="77" ht="15" customHeight="1" spans="1:23">
      <c r="A77" s="171" t="s">
        <v>453</v>
      </c>
      <c r="B77" s="171" t="s">
        <v>507</v>
      </c>
      <c r="C77" s="99" t="s">
        <v>508</v>
      </c>
      <c r="D77" s="99" t="s">
        <v>69</v>
      </c>
      <c r="E77" s="171" t="s">
        <v>100</v>
      </c>
      <c r="F77" s="171" t="s">
        <v>101</v>
      </c>
      <c r="G77" s="171" t="s">
        <v>477</v>
      </c>
      <c r="H77" s="171" t="s">
        <v>478</v>
      </c>
      <c r="I77" s="183">
        <f t="shared" si="3"/>
        <v>44000</v>
      </c>
      <c r="J77" s="183">
        <f t="shared" si="4"/>
        <v>44000</v>
      </c>
      <c r="K77" s="184">
        <v>44000</v>
      </c>
      <c r="L77" s="185"/>
      <c r="M77" s="185"/>
      <c r="N77" s="185"/>
      <c r="O77" s="185"/>
      <c r="P77" s="185"/>
      <c r="Q77" s="185"/>
      <c r="R77" s="183">
        <f t="shared" si="5"/>
        <v>0</v>
      </c>
      <c r="S77" s="185"/>
      <c r="T77" s="185"/>
      <c r="U77" s="185"/>
      <c r="V77" s="185"/>
      <c r="W77" s="184"/>
    </row>
    <row r="78" ht="15" customHeight="1" spans="1:23">
      <c r="A78" s="171" t="s">
        <v>453</v>
      </c>
      <c r="B78" s="171" t="s">
        <v>507</v>
      </c>
      <c r="C78" s="99" t="s">
        <v>508</v>
      </c>
      <c r="D78" s="99" t="s">
        <v>69</v>
      </c>
      <c r="E78" s="171" t="s">
        <v>100</v>
      </c>
      <c r="F78" s="171" t="s">
        <v>101</v>
      </c>
      <c r="G78" s="171" t="s">
        <v>365</v>
      </c>
      <c r="H78" s="171" t="s">
        <v>366</v>
      </c>
      <c r="I78" s="183">
        <f t="shared" si="3"/>
        <v>10000</v>
      </c>
      <c r="J78" s="183">
        <f t="shared" si="4"/>
        <v>10000</v>
      </c>
      <c r="K78" s="184">
        <v>10000</v>
      </c>
      <c r="L78" s="185"/>
      <c r="M78" s="185"/>
      <c r="N78" s="185"/>
      <c r="O78" s="185"/>
      <c r="P78" s="185"/>
      <c r="Q78" s="185"/>
      <c r="R78" s="183">
        <f t="shared" si="5"/>
        <v>0</v>
      </c>
      <c r="S78" s="185"/>
      <c r="T78" s="185"/>
      <c r="U78" s="185"/>
      <c r="V78" s="185"/>
      <c r="W78" s="184"/>
    </row>
    <row r="79" ht="15" customHeight="1" spans="1:23">
      <c r="A79" s="171" t="s">
        <v>453</v>
      </c>
      <c r="B79" s="171" t="s">
        <v>509</v>
      </c>
      <c r="C79" s="99" t="s">
        <v>510</v>
      </c>
      <c r="D79" s="99" t="s">
        <v>69</v>
      </c>
      <c r="E79" s="171" t="s">
        <v>104</v>
      </c>
      <c r="F79" s="171" t="s">
        <v>105</v>
      </c>
      <c r="G79" s="171" t="s">
        <v>349</v>
      </c>
      <c r="H79" s="171" t="s">
        <v>350</v>
      </c>
      <c r="I79" s="183">
        <f t="shared" si="3"/>
        <v>1700</v>
      </c>
      <c r="J79" s="183">
        <f t="shared" si="4"/>
        <v>1700</v>
      </c>
      <c r="K79" s="184">
        <v>1700</v>
      </c>
      <c r="L79" s="185"/>
      <c r="M79" s="185"/>
      <c r="N79" s="185"/>
      <c r="O79" s="185"/>
      <c r="P79" s="185"/>
      <c r="Q79" s="185"/>
      <c r="R79" s="183">
        <f t="shared" si="5"/>
        <v>0</v>
      </c>
      <c r="S79" s="185"/>
      <c r="T79" s="185"/>
      <c r="U79" s="185"/>
      <c r="V79" s="185"/>
      <c r="W79" s="184"/>
    </row>
    <row r="80" ht="15" customHeight="1" spans="1:23">
      <c r="A80" s="171" t="s">
        <v>453</v>
      </c>
      <c r="B80" s="171" t="s">
        <v>509</v>
      </c>
      <c r="C80" s="99" t="s">
        <v>510</v>
      </c>
      <c r="D80" s="99" t="s">
        <v>69</v>
      </c>
      <c r="E80" s="171" t="s">
        <v>104</v>
      </c>
      <c r="F80" s="171" t="s">
        <v>105</v>
      </c>
      <c r="G80" s="171" t="s">
        <v>456</v>
      </c>
      <c r="H80" s="171" t="s">
        <v>457</v>
      </c>
      <c r="I80" s="183">
        <f t="shared" si="3"/>
        <v>5800</v>
      </c>
      <c r="J80" s="183">
        <f t="shared" si="4"/>
        <v>5800</v>
      </c>
      <c r="K80" s="184">
        <v>5800</v>
      </c>
      <c r="L80" s="185"/>
      <c r="M80" s="185"/>
      <c r="N80" s="185"/>
      <c r="O80" s="185"/>
      <c r="P80" s="185"/>
      <c r="Q80" s="185"/>
      <c r="R80" s="183">
        <f t="shared" si="5"/>
        <v>0</v>
      </c>
      <c r="S80" s="185"/>
      <c r="T80" s="185"/>
      <c r="U80" s="185"/>
      <c r="V80" s="185"/>
      <c r="W80" s="184"/>
    </row>
    <row r="81" ht="15" customHeight="1" spans="1:23">
      <c r="A81" s="171" t="s">
        <v>453</v>
      </c>
      <c r="B81" s="171" t="s">
        <v>509</v>
      </c>
      <c r="C81" s="99" t="s">
        <v>510</v>
      </c>
      <c r="D81" s="99" t="s">
        <v>69</v>
      </c>
      <c r="E81" s="171" t="s">
        <v>104</v>
      </c>
      <c r="F81" s="171" t="s">
        <v>105</v>
      </c>
      <c r="G81" s="171" t="s">
        <v>359</v>
      </c>
      <c r="H81" s="171" t="s">
        <v>360</v>
      </c>
      <c r="I81" s="183">
        <f t="shared" si="3"/>
        <v>1500</v>
      </c>
      <c r="J81" s="183">
        <f t="shared" si="4"/>
        <v>1500</v>
      </c>
      <c r="K81" s="184">
        <v>1500</v>
      </c>
      <c r="L81" s="185"/>
      <c r="M81" s="185"/>
      <c r="N81" s="185"/>
      <c r="O81" s="185"/>
      <c r="P81" s="185"/>
      <c r="Q81" s="185"/>
      <c r="R81" s="183">
        <f t="shared" si="5"/>
        <v>0</v>
      </c>
      <c r="S81" s="185"/>
      <c r="T81" s="185"/>
      <c r="U81" s="185"/>
      <c r="V81" s="185"/>
      <c r="W81" s="184"/>
    </row>
    <row r="82" ht="15" customHeight="1" spans="1:23">
      <c r="A82" s="171" t="s">
        <v>453</v>
      </c>
      <c r="B82" s="171" t="s">
        <v>509</v>
      </c>
      <c r="C82" s="99" t="s">
        <v>510</v>
      </c>
      <c r="D82" s="99" t="s">
        <v>69</v>
      </c>
      <c r="E82" s="171" t="s">
        <v>104</v>
      </c>
      <c r="F82" s="171" t="s">
        <v>105</v>
      </c>
      <c r="G82" s="171" t="s">
        <v>365</v>
      </c>
      <c r="H82" s="171" t="s">
        <v>366</v>
      </c>
      <c r="I82" s="183">
        <f t="shared" si="3"/>
        <v>1000</v>
      </c>
      <c r="J82" s="183">
        <f t="shared" si="4"/>
        <v>1000</v>
      </c>
      <c r="K82" s="184">
        <v>1000</v>
      </c>
      <c r="L82" s="185"/>
      <c r="M82" s="185"/>
      <c r="N82" s="185"/>
      <c r="O82" s="185"/>
      <c r="P82" s="185"/>
      <c r="Q82" s="185"/>
      <c r="R82" s="183">
        <f t="shared" si="5"/>
        <v>0</v>
      </c>
      <c r="S82" s="185"/>
      <c r="T82" s="185"/>
      <c r="U82" s="185"/>
      <c r="V82" s="185"/>
      <c r="W82" s="184"/>
    </row>
    <row r="83" ht="15" customHeight="1" spans="1:23">
      <c r="A83" s="171" t="s">
        <v>453</v>
      </c>
      <c r="B83" s="171" t="s">
        <v>511</v>
      </c>
      <c r="C83" s="99" t="s">
        <v>512</v>
      </c>
      <c r="D83" s="99" t="s">
        <v>69</v>
      </c>
      <c r="E83" s="171" t="s">
        <v>116</v>
      </c>
      <c r="F83" s="171" t="s">
        <v>117</v>
      </c>
      <c r="G83" s="171" t="s">
        <v>365</v>
      </c>
      <c r="H83" s="171" t="s">
        <v>366</v>
      </c>
      <c r="I83" s="183">
        <f t="shared" si="3"/>
        <v>1000</v>
      </c>
      <c r="J83" s="183">
        <f t="shared" si="4"/>
        <v>1000</v>
      </c>
      <c r="K83" s="184">
        <v>1000</v>
      </c>
      <c r="L83" s="185"/>
      <c r="M83" s="185"/>
      <c r="N83" s="185"/>
      <c r="O83" s="185"/>
      <c r="P83" s="185"/>
      <c r="Q83" s="185"/>
      <c r="R83" s="183">
        <f t="shared" si="5"/>
        <v>0</v>
      </c>
      <c r="S83" s="185"/>
      <c r="T83" s="185"/>
      <c r="U83" s="185"/>
      <c r="V83" s="185"/>
      <c r="W83" s="184"/>
    </row>
    <row r="84" ht="15" customHeight="1" spans="1:23">
      <c r="A84" s="171" t="s">
        <v>453</v>
      </c>
      <c r="B84" s="171" t="s">
        <v>511</v>
      </c>
      <c r="C84" s="99" t="s">
        <v>512</v>
      </c>
      <c r="D84" s="99" t="s">
        <v>69</v>
      </c>
      <c r="E84" s="171" t="s">
        <v>116</v>
      </c>
      <c r="F84" s="171" t="s">
        <v>117</v>
      </c>
      <c r="G84" s="171" t="s">
        <v>477</v>
      </c>
      <c r="H84" s="171" t="s">
        <v>478</v>
      </c>
      <c r="I84" s="183">
        <f t="shared" si="3"/>
        <v>33600</v>
      </c>
      <c r="J84" s="183">
        <f t="shared" si="4"/>
        <v>33600</v>
      </c>
      <c r="K84" s="184">
        <v>33600</v>
      </c>
      <c r="L84" s="185"/>
      <c r="M84" s="185"/>
      <c r="N84" s="185"/>
      <c r="O84" s="185"/>
      <c r="P84" s="185"/>
      <c r="Q84" s="185"/>
      <c r="R84" s="183">
        <f t="shared" si="5"/>
        <v>0</v>
      </c>
      <c r="S84" s="185"/>
      <c r="T84" s="185"/>
      <c r="U84" s="185"/>
      <c r="V84" s="185"/>
      <c r="W84" s="184"/>
    </row>
    <row r="85" ht="15" customHeight="1" spans="1:23">
      <c r="A85" s="171" t="s">
        <v>453</v>
      </c>
      <c r="B85" s="171" t="s">
        <v>513</v>
      </c>
      <c r="C85" s="99" t="s">
        <v>514</v>
      </c>
      <c r="D85" s="99" t="s">
        <v>69</v>
      </c>
      <c r="E85" s="171" t="s">
        <v>145</v>
      </c>
      <c r="F85" s="171" t="s">
        <v>146</v>
      </c>
      <c r="G85" s="171" t="s">
        <v>365</v>
      </c>
      <c r="H85" s="171" t="s">
        <v>366</v>
      </c>
      <c r="I85" s="183">
        <f t="shared" si="3"/>
        <v>3000</v>
      </c>
      <c r="J85" s="183">
        <f t="shared" si="4"/>
        <v>3000</v>
      </c>
      <c r="K85" s="184">
        <v>3000</v>
      </c>
      <c r="L85" s="185"/>
      <c r="M85" s="185"/>
      <c r="N85" s="185"/>
      <c r="O85" s="185"/>
      <c r="P85" s="185"/>
      <c r="Q85" s="185"/>
      <c r="R85" s="183">
        <f t="shared" si="5"/>
        <v>0</v>
      </c>
      <c r="S85" s="185"/>
      <c r="T85" s="185"/>
      <c r="U85" s="185"/>
      <c r="V85" s="185"/>
      <c r="W85" s="184"/>
    </row>
    <row r="86" ht="15" customHeight="1" spans="1:23">
      <c r="A86" s="171" t="s">
        <v>453</v>
      </c>
      <c r="B86" s="171" t="s">
        <v>513</v>
      </c>
      <c r="C86" s="99" t="s">
        <v>514</v>
      </c>
      <c r="D86" s="99" t="s">
        <v>69</v>
      </c>
      <c r="E86" s="171" t="s">
        <v>145</v>
      </c>
      <c r="F86" s="171" t="s">
        <v>146</v>
      </c>
      <c r="G86" s="171" t="s">
        <v>456</v>
      </c>
      <c r="H86" s="171" t="s">
        <v>457</v>
      </c>
      <c r="I86" s="183">
        <f t="shared" si="3"/>
        <v>27000</v>
      </c>
      <c r="J86" s="183">
        <f t="shared" si="4"/>
        <v>27000</v>
      </c>
      <c r="K86" s="184">
        <v>27000</v>
      </c>
      <c r="L86" s="185"/>
      <c r="M86" s="185"/>
      <c r="N86" s="185"/>
      <c r="O86" s="185"/>
      <c r="P86" s="185"/>
      <c r="Q86" s="185"/>
      <c r="R86" s="183">
        <f t="shared" si="5"/>
        <v>0</v>
      </c>
      <c r="S86" s="185"/>
      <c r="T86" s="185"/>
      <c r="U86" s="185"/>
      <c r="V86" s="185"/>
      <c r="W86" s="184"/>
    </row>
    <row r="87" ht="15" customHeight="1" spans="1:23">
      <c r="A87" s="171" t="s">
        <v>453</v>
      </c>
      <c r="B87" s="171" t="s">
        <v>515</v>
      </c>
      <c r="C87" s="99" t="s">
        <v>516</v>
      </c>
      <c r="D87" s="99" t="s">
        <v>69</v>
      </c>
      <c r="E87" s="171" t="s">
        <v>130</v>
      </c>
      <c r="F87" s="171" t="s">
        <v>111</v>
      </c>
      <c r="G87" s="171" t="s">
        <v>365</v>
      </c>
      <c r="H87" s="171" t="s">
        <v>366</v>
      </c>
      <c r="I87" s="183">
        <f t="shared" si="3"/>
        <v>10000</v>
      </c>
      <c r="J87" s="183">
        <f t="shared" si="4"/>
        <v>10000</v>
      </c>
      <c r="K87" s="184">
        <v>10000</v>
      </c>
      <c r="L87" s="185"/>
      <c r="M87" s="185"/>
      <c r="N87" s="185"/>
      <c r="O87" s="185"/>
      <c r="P87" s="185"/>
      <c r="Q87" s="185"/>
      <c r="R87" s="183">
        <f t="shared" si="5"/>
        <v>0</v>
      </c>
      <c r="S87" s="185"/>
      <c r="T87" s="185"/>
      <c r="U87" s="185"/>
      <c r="V87" s="185"/>
      <c r="W87" s="184"/>
    </row>
    <row r="88" ht="15" customHeight="1" spans="1:23">
      <c r="A88" s="171" t="s">
        <v>453</v>
      </c>
      <c r="B88" s="171" t="s">
        <v>515</v>
      </c>
      <c r="C88" s="99" t="s">
        <v>516</v>
      </c>
      <c r="D88" s="99" t="s">
        <v>69</v>
      </c>
      <c r="E88" s="171" t="s">
        <v>130</v>
      </c>
      <c r="F88" s="171" t="s">
        <v>111</v>
      </c>
      <c r="G88" s="171" t="s">
        <v>456</v>
      </c>
      <c r="H88" s="171" t="s">
        <v>457</v>
      </c>
      <c r="I88" s="183">
        <f t="shared" si="3"/>
        <v>52800</v>
      </c>
      <c r="J88" s="183">
        <f t="shared" si="4"/>
        <v>52800</v>
      </c>
      <c r="K88" s="184">
        <v>52800</v>
      </c>
      <c r="L88" s="185"/>
      <c r="M88" s="185"/>
      <c r="N88" s="185"/>
      <c r="O88" s="185"/>
      <c r="P88" s="185"/>
      <c r="Q88" s="185"/>
      <c r="R88" s="183">
        <f t="shared" si="5"/>
        <v>0</v>
      </c>
      <c r="S88" s="185"/>
      <c r="T88" s="185"/>
      <c r="U88" s="185"/>
      <c r="V88" s="185"/>
      <c r="W88" s="184"/>
    </row>
    <row r="89" ht="15" customHeight="1" spans="1:23">
      <c r="A89" s="171" t="s">
        <v>453</v>
      </c>
      <c r="B89" s="171" t="s">
        <v>515</v>
      </c>
      <c r="C89" s="99" t="s">
        <v>516</v>
      </c>
      <c r="D89" s="99" t="s">
        <v>69</v>
      </c>
      <c r="E89" s="171" t="s">
        <v>130</v>
      </c>
      <c r="F89" s="171" t="s">
        <v>111</v>
      </c>
      <c r="G89" s="171" t="s">
        <v>477</v>
      </c>
      <c r="H89" s="171" t="s">
        <v>478</v>
      </c>
      <c r="I89" s="183">
        <f t="shared" si="3"/>
        <v>37200</v>
      </c>
      <c r="J89" s="183">
        <f t="shared" si="4"/>
        <v>37200</v>
      </c>
      <c r="K89" s="184">
        <v>37200</v>
      </c>
      <c r="L89" s="185"/>
      <c r="M89" s="185"/>
      <c r="N89" s="185"/>
      <c r="O89" s="185"/>
      <c r="P89" s="185"/>
      <c r="Q89" s="185"/>
      <c r="R89" s="183">
        <f t="shared" si="5"/>
        <v>0</v>
      </c>
      <c r="S89" s="185"/>
      <c r="T89" s="185"/>
      <c r="U89" s="185"/>
      <c r="V89" s="185"/>
      <c r="W89" s="184"/>
    </row>
    <row r="90" ht="15" customHeight="1" spans="1:23">
      <c r="A90" s="171" t="s">
        <v>453</v>
      </c>
      <c r="B90" s="171" t="s">
        <v>517</v>
      </c>
      <c r="C90" s="99" t="s">
        <v>518</v>
      </c>
      <c r="D90" s="99" t="s">
        <v>69</v>
      </c>
      <c r="E90" s="171" t="s">
        <v>210</v>
      </c>
      <c r="F90" s="171" t="s">
        <v>211</v>
      </c>
      <c r="G90" s="171" t="s">
        <v>519</v>
      </c>
      <c r="H90" s="171" t="s">
        <v>520</v>
      </c>
      <c r="I90" s="183">
        <f t="shared" si="3"/>
        <v>54000</v>
      </c>
      <c r="J90" s="183">
        <f t="shared" si="4"/>
        <v>54000</v>
      </c>
      <c r="K90" s="184">
        <v>54000</v>
      </c>
      <c r="L90" s="185"/>
      <c r="M90" s="185"/>
      <c r="N90" s="185"/>
      <c r="O90" s="185"/>
      <c r="P90" s="185"/>
      <c r="Q90" s="185"/>
      <c r="R90" s="183">
        <f t="shared" si="5"/>
        <v>0</v>
      </c>
      <c r="S90" s="185"/>
      <c r="T90" s="185"/>
      <c r="U90" s="185"/>
      <c r="V90" s="185"/>
      <c r="W90" s="184"/>
    </row>
    <row r="91" ht="15" customHeight="1" spans="1:23">
      <c r="A91" s="171" t="s">
        <v>453</v>
      </c>
      <c r="B91" s="171" t="s">
        <v>521</v>
      </c>
      <c r="C91" s="99" t="s">
        <v>522</v>
      </c>
      <c r="D91" s="99" t="s">
        <v>69</v>
      </c>
      <c r="E91" s="171" t="s">
        <v>236</v>
      </c>
      <c r="F91" s="171" t="s">
        <v>237</v>
      </c>
      <c r="G91" s="171" t="s">
        <v>523</v>
      </c>
      <c r="H91" s="171" t="s">
        <v>524</v>
      </c>
      <c r="I91" s="183">
        <f t="shared" si="3"/>
        <v>30000</v>
      </c>
      <c r="J91" s="183">
        <f t="shared" si="4"/>
        <v>30000</v>
      </c>
      <c r="K91" s="184">
        <v>30000</v>
      </c>
      <c r="L91" s="185"/>
      <c r="M91" s="185"/>
      <c r="N91" s="185"/>
      <c r="O91" s="185"/>
      <c r="P91" s="185"/>
      <c r="Q91" s="185"/>
      <c r="R91" s="183">
        <f t="shared" si="5"/>
        <v>0</v>
      </c>
      <c r="S91" s="185"/>
      <c r="T91" s="185"/>
      <c r="U91" s="185"/>
      <c r="V91" s="185"/>
      <c r="W91" s="184"/>
    </row>
    <row r="92" ht="15" customHeight="1" spans="1:23">
      <c r="A92" s="171" t="s">
        <v>453</v>
      </c>
      <c r="B92" s="171" t="s">
        <v>525</v>
      </c>
      <c r="C92" s="99" t="s">
        <v>526</v>
      </c>
      <c r="D92" s="99" t="s">
        <v>69</v>
      </c>
      <c r="E92" s="171" t="s">
        <v>236</v>
      </c>
      <c r="F92" s="171" t="s">
        <v>237</v>
      </c>
      <c r="G92" s="171" t="s">
        <v>345</v>
      </c>
      <c r="H92" s="171" t="s">
        <v>346</v>
      </c>
      <c r="I92" s="183">
        <f t="shared" si="3"/>
        <v>8000</v>
      </c>
      <c r="J92" s="183">
        <f t="shared" si="4"/>
        <v>8000</v>
      </c>
      <c r="K92" s="184">
        <v>8000</v>
      </c>
      <c r="L92" s="185"/>
      <c r="M92" s="185"/>
      <c r="N92" s="185"/>
      <c r="O92" s="185"/>
      <c r="P92" s="185"/>
      <c r="Q92" s="185"/>
      <c r="R92" s="183">
        <f t="shared" si="5"/>
        <v>0</v>
      </c>
      <c r="S92" s="185"/>
      <c r="T92" s="185"/>
      <c r="U92" s="185"/>
      <c r="V92" s="185"/>
      <c r="W92" s="184"/>
    </row>
    <row r="93" ht="15" customHeight="1" spans="1:23">
      <c r="A93" s="171" t="s">
        <v>453</v>
      </c>
      <c r="B93" s="171" t="s">
        <v>527</v>
      </c>
      <c r="C93" s="99" t="s">
        <v>528</v>
      </c>
      <c r="D93" s="99" t="s">
        <v>69</v>
      </c>
      <c r="E93" s="171" t="s">
        <v>230</v>
      </c>
      <c r="F93" s="171" t="s">
        <v>231</v>
      </c>
      <c r="G93" s="171" t="s">
        <v>523</v>
      </c>
      <c r="H93" s="171" t="s">
        <v>524</v>
      </c>
      <c r="I93" s="183">
        <f t="shared" si="3"/>
        <v>30600</v>
      </c>
      <c r="J93" s="183">
        <f t="shared" si="4"/>
        <v>30600</v>
      </c>
      <c r="K93" s="184">
        <v>30600</v>
      </c>
      <c r="L93" s="185"/>
      <c r="M93" s="185"/>
      <c r="N93" s="185"/>
      <c r="O93" s="185"/>
      <c r="P93" s="185"/>
      <c r="Q93" s="185"/>
      <c r="R93" s="183">
        <f t="shared" si="5"/>
        <v>0</v>
      </c>
      <c r="S93" s="185"/>
      <c r="T93" s="185"/>
      <c r="U93" s="185"/>
      <c r="V93" s="185"/>
      <c r="W93" s="184"/>
    </row>
    <row r="94" ht="15" customHeight="1" spans="1:23">
      <c r="A94" s="171" t="s">
        <v>453</v>
      </c>
      <c r="B94" s="171" t="s">
        <v>529</v>
      </c>
      <c r="C94" s="99" t="s">
        <v>530</v>
      </c>
      <c r="D94" s="99" t="s">
        <v>69</v>
      </c>
      <c r="E94" s="171" t="s">
        <v>206</v>
      </c>
      <c r="F94" s="171" t="s">
        <v>207</v>
      </c>
      <c r="G94" s="171" t="s">
        <v>345</v>
      </c>
      <c r="H94" s="171" t="s">
        <v>346</v>
      </c>
      <c r="I94" s="183">
        <f t="shared" si="3"/>
        <v>110000</v>
      </c>
      <c r="J94" s="183">
        <f t="shared" si="4"/>
        <v>110000</v>
      </c>
      <c r="K94" s="184">
        <v>110000</v>
      </c>
      <c r="L94" s="185"/>
      <c r="M94" s="185"/>
      <c r="N94" s="185"/>
      <c r="O94" s="185"/>
      <c r="P94" s="185"/>
      <c r="Q94" s="185"/>
      <c r="R94" s="183">
        <f t="shared" si="5"/>
        <v>0</v>
      </c>
      <c r="S94" s="185"/>
      <c r="T94" s="185"/>
      <c r="U94" s="185"/>
      <c r="V94" s="185"/>
      <c r="W94" s="184"/>
    </row>
    <row r="95" ht="15" customHeight="1" spans="1:23">
      <c r="A95" s="171" t="s">
        <v>453</v>
      </c>
      <c r="B95" s="171" t="s">
        <v>531</v>
      </c>
      <c r="C95" s="99" t="s">
        <v>532</v>
      </c>
      <c r="D95" s="99" t="s">
        <v>69</v>
      </c>
      <c r="E95" s="171" t="s">
        <v>110</v>
      </c>
      <c r="F95" s="171" t="s">
        <v>111</v>
      </c>
      <c r="G95" s="171" t="s">
        <v>405</v>
      </c>
      <c r="H95" s="171" t="s">
        <v>406</v>
      </c>
      <c r="I95" s="183">
        <f t="shared" si="3"/>
        <v>36300</v>
      </c>
      <c r="J95" s="183">
        <f t="shared" si="4"/>
        <v>36300</v>
      </c>
      <c r="K95" s="184">
        <v>36300</v>
      </c>
      <c r="L95" s="185"/>
      <c r="M95" s="185"/>
      <c r="N95" s="185"/>
      <c r="O95" s="185"/>
      <c r="P95" s="185"/>
      <c r="Q95" s="185"/>
      <c r="R95" s="183">
        <f t="shared" si="5"/>
        <v>0</v>
      </c>
      <c r="S95" s="185"/>
      <c r="T95" s="185"/>
      <c r="U95" s="185"/>
      <c r="V95" s="185"/>
      <c r="W95" s="184"/>
    </row>
    <row r="96" ht="15" customHeight="1" spans="1:23">
      <c r="A96" s="171" t="s">
        <v>453</v>
      </c>
      <c r="B96" s="171" t="s">
        <v>531</v>
      </c>
      <c r="C96" s="99" t="s">
        <v>532</v>
      </c>
      <c r="D96" s="99" t="s">
        <v>69</v>
      </c>
      <c r="E96" s="171" t="s">
        <v>110</v>
      </c>
      <c r="F96" s="171" t="s">
        <v>111</v>
      </c>
      <c r="G96" s="171" t="s">
        <v>349</v>
      </c>
      <c r="H96" s="171" t="s">
        <v>350</v>
      </c>
      <c r="I96" s="183">
        <f t="shared" si="3"/>
        <v>7000</v>
      </c>
      <c r="J96" s="183">
        <f t="shared" si="4"/>
        <v>7000</v>
      </c>
      <c r="K96" s="184">
        <v>7000</v>
      </c>
      <c r="L96" s="185"/>
      <c r="M96" s="185"/>
      <c r="N96" s="185"/>
      <c r="O96" s="185"/>
      <c r="P96" s="185"/>
      <c r="Q96" s="185"/>
      <c r="R96" s="183">
        <f t="shared" si="5"/>
        <v>0</v>
      </c>
      <c r="S96" s="185"/>
      <c r="T96" s="185"/>
      <c r="U96" s="185"/>
      <c r="V96" s="185"/>
      <c r="W96" s="184"/>
    </row>
    <row r="97" ht="15" customHeight="1" spans="1:23">
      <c r="A97" s="171" t="s">
        <v>453</v>
      </c>
      <c r="B97" s="171" t="s">
        <v>531</v>
      </c>
      <c r="C97" s="99" t="s">
        <v>532</v>
      </c>
      <c r="D97" s="99" t="s">
        <v>69</v>
      </c>
      <c r="E97" s="171" t="s">
        <v>110</v>
      </c>
      <c r="F97" s="171" t="s">
        <v>111</v>
      </c>
      <c r="G97" s="171" t="s">
        <v>357</v>
      </c>
      <c r="H97" s="171" t="s">
        <v>358</v>
      </c>
      <c r="I97" s="183">
        <f t="shared" si="3"/>
        <v>1700</v>
      </c>
      <c r="J97" s="183">
        <f t="shared" si="4"/>
        <v>1700</v>
      </c>
      <c r="K97" s="184">
        <v>1700</v>
      </c>
      <c r="L97" s="185"/>
      <c r="M97" s="185"/>
      <c r="N97" s="185"/>
      <c r="O97" s="185"/>
      <c r="P97" s="185"/>
      <c r="Q97" s="185"/>
      <c r="R97" s="183">
        <f t="shared" si="5"/>
        <v>0</v>
      </c>
      <c r="S97" s="185"/>
      <c r="T97" s="185"/>
      <c r="U97" s="185"/>
      <c r="V97" s="185"/>
      <c r="W97" s="184"/>
    </row>
    <row r="98" ht="15" customHeight="1" spans="1:23">
      <c r="A98" s="171" t="s">
        <v>453</v>
      </c>
      <c r="B98" s="171" t="s">
        <v>531</v>
      </c>
      <c r="C98" s="99" t="s">
        <v>532</v>
      </c>
      <c r="D98" s="99" t="s">
        <v>69</v>
      </c>
      <c r="E98" s="171" t="s">
        <v>110</v>
      </c>
      <c r="F98" s="171" t="s">
        <v>111</v>
      </c>
      <c r="G98" s="171" t="s">
        <v>365</v>
      </c>
      <c r="H98" s="171" t="s">
        <v>366</v>
      </c>
      <c r="I98" s="183">
        <f t="shared" si="3"/>
        <v>5000</v>
      </c>
      <c r="J98" s="183">
        <f t="shared" si="4"/>
        <v>5000</v>
      </c>
      <c r="K98" s="184">
        <v>5000</v>
      </c>
      <c r="L98" s="185"/>
      <c r="M98" s="185"/>
      <c r="N98" s="185"/>
      <c r="O98" s="185"/>
      <c r="P98" s="185"/>
      <c r="Q98" s="185"/>
      <c r="R98" s="183">
        <f t="shared" si="5"/>
        <v>0</v>
      </c>
      <c r="S98" s="185"/>
      <c r="T98" s="185"/>
      <c r="U98" s="185"/>
      <c r="V98" s="185"/>
      <c r="W98" s="184"/>
    </row>
    <row r="99" ht="15" customHeight="1" spans="1:23">
      <c r="A99" s="171" t="s">
        <v>453</v>
      </c>
      <c r="B99" s="171" t="s">
        <v>533</v>
      </c>
      <c r="C99" s="99" t="s">
        <v>534</v>
      </c>
      <c r="D99" s="99" t="s">
        <v>69</v>
      </c>
      <c r="E99" s="171" t="s">
        <v>136</v>
      </c>
      <c r="F99" s="171" t="s">
        <v>137</v>
      </c>
      <c r="G99" s="171" t="s">
        <v>456</v>
      </c>
      <c r="H99" s="171" t="s">
        <v>457</v>
      </c>
      <c r="I99" s="183">
        <f t="shared" si="3"/>
        <v>15000</v>
      </c>
      <c r="J99" s="183">
        <f t="shared" si="4"/>
        <v>15000</v>
      </c>
      <c r="K99" s="184">
        <v>15000</v>
      </c>
      <c r="L99" s="185"/>
      <c r="M99" s="185"/>
      <c r="N99" s="185"/>
      <c r="O99" s="185"/>
      <c r="P99" s="185"/>
      <c r="Q99" s="185"/>
      <c r="R99" s="183">
        <f t="shared" si="5"/>
        <v>0</v>
      </c>
      <c r="S99" s="185"/>
      <c r="T99" s="185"/>
      <c r="U99" s="185"/>
      <c r="V99" s="185"/>
      <c r="W99" s="184"/>
    </row>
    <row r="100" ht="15" customHeight="1" spans="1:23">
      <c r="A100" s="171" t="s">
        <v>453</v>
      </c>
      <c r="B100" s="171" t="s">
        <v>533</v>
      </c>
      <c r="C100" s="99" t="s">
        <v>534</v>
      </c>
      <c r="D100" s="99" t="s">
        <v>69</v>
      </c>
      <c r="E100" s="171" t="s">
        <v>136</v>
      </c>
      <c r="F100" s="171" t="s">
        <v>137</v>
      </c>
      <c r="G100" s="171" t="s">
        <v>405</v>
      </c>
      <c r="H100" s="171" t="s">
        <v>406</v>
      </c>
      <c r="I100" s="183">
        <f t="shared" si="3"/>
        <v>16000</v>
      </c>
      <c r="J100" s="183">
        <f t="shared" si="4"/>
        <v>16000</v>
      </c>
      <c r="K100" s="184">
        <v>16000</v>
      </c>
      <c r="L100" s="185"/>
      <c r="M100" s="185"/>
      <c r="N100" s="185"/>
      <c r="O100" s="185"/>
      <c r="P100" s="185"/>
      <c r="Q100" s="185"/>
      <c r="R100" s="183">
        <f t="shared" si="5"/>
        <v>0</v>
      </c>
      <c r="S100" s="185"/>
      <c r="T100" s="185"/>
      <c r="U100" s="185"/>
      <c r="V100" s="185"/>
      <c r="W100" s="184"/>
    </row>
    <row r="101" ht="15" customHeight="1" spans="1:23">
      <c r="A101" s="171" t="s">
        <v>453</v>
      </c>
      <c r="B101" s="171" t="s">
        <v>533</v>
      </c>
      <c r="C101" s="99" t="s">
        <v>534</v>
      </c>
      <c r="D101" s="99" t="s">
        <v>69</v>
      </c>
      <c r="E101" s="171" t="s">
        <v>136</v>
      </c>
      <c r="F101" s="171" t="s">
        <v>137</v>
      </c>
      <c r="G101" s="171" t="s">
        <v>359</v>
      </c>
      <c r="H101" s="171" t="s">
        <v>360</v>
      </c>
      <c r="I101" s="183">
        <f t="shared" si="3"/>
        <v>5000</v>
      </c>
      <c r="J101" s="183">
        <f t="shared" si="4"/>
        <v>5000</v>
      </c>
      <c r="K101" s="184">
        <v>5000</v>
      </c>
      <c r="L101" s="185"/>
      <c r="M101" s="185"/>
      <c r="N101" s="185"/>
      <c r="O101" s="185"/>
      <c r="P101" s="185"/>
      <c r="Q101" s="185"/>
      <c r="R101" s="183">
        <f t="shared" si="5"/>
        <v>0</v>
      </c>
      <c r="S101" s="185"/>
      <c r="T101" s="185"/>
      <c r="U101" s="185"/>
      <c r="V101" s="185"/>
      <c r="W101" s="184"/>
    </row>
    <row r="102" ht="15" customHeight="1" spans="1:23">
      <c r="A102" s="171" t="s">
        <v>453</v>
      </c>
      <c r="B102" s="171" t="s">
        <v>533</v>
      </c>
      <c r="C102" s="99" t="s">
        <v>534</v>
      </c>
      <c r="D102" s="99" t="s">
        <v>69</v>
      </c>
      <c r="E102" s="171" t="s">
        <v>136</v>
      </c>
      <c r="F102" s="171" t="s">
        <v>137</v>
      </c>
      <c r="G102" s="171" t="s">
        <v>365</v>
      </c>
      <c r="H102" s="171" t="s">
        <v>366</v>
      </c>
      <c r="I102" s="183">
        <f t="shared" si="3"/>
        <v>4000</v>
      </c>
      <c r="J102" s="183">
        <f t="shared" si="4"/>
        <v>4000</v>
      </c>
      <c r="K102" s="184">
        <v>4000</v>
      </c>
      <c r="L102" s="185"/>
      <c r="M102" s="185"/>
      <c r="N102" s="185"/>
      <c r="O102" s="185"/>
      <c r="P102" s="185"/>
      <c r="Q102" s="185"/>
      <c r="R102" s="183">
        <f t="shared" si="5"/>
        <v>0</v>
      </c>
      <c r="S102" s="185"/>
      <c r="T102" s="185"/>
      <c r="U102" s="185"/>
      <c r="V102" s="185"/>
      <c r="W102" s="184"/>
    </row>
    <row r="103" ht="15" customHeight="1" spans="1:23">
      <c r="A103" s="171" t="s">
        <v>442</v>
      </c>
      <c r="B103" s="171" t="s">
        <v>535</v>
      </c>
      <c r="C103" s="99" t="s">
        <v>536</v>
      </c>
      <c r="D103" s="99" t="s">
        <v>69</v>
      </c>
      <c r="E103" s="171" t="s">
        <v>224</v>
      </c>
      <c r="F103" s="171" t="s">
        <v>225</v>
      </c>
      <c r="G103" s="171" t="s">
        <v>345</v>
      </c>
      <c r="H103" s="171" t="s">
        <v>346</v>
      </c>
      <c r="I103" s="183">
        <f t="shared" si="3"/>
        <v>120000</v>
      </c>
      <c r="J103" s="183">
        <f t="shared" si="4"/>
        <v>120000</v>
      </c>
      <c r="K103" s="184">
        <v>120000</v>
      </c>
      <c r="L103" s="185"/>
      <c r="M103" s="185"/>
      <c r="N103" s="185"/>
      <c r="O103" s="185"/>
      <c r="P103" s="185"/>
      <c r="Q103" s="185"/>
      <c r="R103" s="183">
        <f t="shared" si="5"/>
        <v>0</v>
      </c>
      <c r="S103" s="185"/>
      <c r="T103" s="185"/>
      <c r="U103" s="185"/>
      <c r="V103" s="185"/>
      <c r="W103" s="184"/>
    </row>
    <row r="104" ht="15" customHeight="1" spans="1:23">
      <c r="A104" s="171" t="s">
        <v>442</v>
      </c>
      <c r="B104" s="171" t="s">
        <v>537</v>
      </c>
      <c r="C104" s="99" t="s">
        <v>538</v>
      </c>
      <c r="D104" s="99" t="s">
        <v>69</v>
      </c>
      <c r="E104" s="171" t="s">
        <v>194</v>
      </c>
      <c r="F104" s="171" t="s">
        <v>195</v>
      </c>
      <c r="G104" s="171" t="s">
        <v>539</v>
      </c>
      <c r="H104" s="171" t="s">
        <v>540</v>
      </c>
      <c r="I104" s="183">
        <f t="shared" si="3"/>
        <v>300000</v>
      </c>
      <c r="J104" s="183">
        <f t="shared" si="4"/>
        <v>300000</v>
      </c>
      <c r="K104" s="184">
        <v>300000</v>
      </c>
      <c r="L104" s="185"/>
      <c r="M104" s="185"/>
      <c r="N104" s="185"/>
      <c r="O104" s="185"/>
      <c r="P104" s="185"/>
      <c r="Q104" s="185"/>
      <c r="R104" s="183">
        <f t="shared" si="5"/>
        <v>0</v>
      </c>
      <c r="S104" s="185"/>
      <c r="T104" s="185"/>
      <c r="U104" s="185"/>
      <c r="V104" s="185"/>
      <c r="W104" s="184"/>
    </row>
    <row r="105" ht="15" customHeight="1" spans="1:23">
      <c r="A105" s="171" t="s">
        <v>453</v>
      </c>
      <c r="B105" s="171" t="s">
        <v>541</v>
      </c>
      <c r="C105" s="99" t="s">
        <v>542</v>
      </c>
      <c r="D105" s="99" t="s">
        <v>69</v>
      </c>
      <c r="E105" s="171" t="s">
        <v>222</v>
      </c>
      <c r="F105" s="171" t="s">
        <v>223</v>
      </c>
      <c r="G105" s="171" t="s">
        <v>543</v>
      </c>
      <c r="H105" s="171" t="s">
        <v>544</v>
      </c>
      <c r="I105" s="183">
        <f t="shared" si="3"/>
        <v>10000</v>
      </c>
      <c r="J105" s="183">
        <f t="shared" si="4"/>
        <v>10000</v>
      </c>
      <c r="K105" s="184">
        <v>10000</v>
      </c>
      <c r="L105" s="185"/>
      <c r="M105" s="185"/>
      <c r="N105" s="185"/>
      <c r="O105" s="185"/>
      <c r="P105" s="185"/>
      <c r="Q105" s="185"/>
      <c r="R105" s="183">
        <f t="shared" si="5"/>
        <v>0</v>
      </c>
      <c r="S105" s="185"/>
      <c r="T105" s="185"/>
      <c r="U105" s="185"/>
      <c r="V105" s="185"/>
      <c r="W105" s="184"/>
    </row>
    <row r="106" ht="15" customHeight="1" spans="1:23">
      <c r="A106" s="171" t="s">
        <v>442</v>
      </c>
      <c r="B106" s="171" t="s">
        <v>545</v>
      </c>
      <c r="C106" s="99" t="s">
        <v>546</v>
      </c>
      <c r="D106" s="99" t="s">
        <v>69</v>
      </c>
      <c r="E106" s="171" t="s">
        <v>172</v>
      </c>
      <c r="F106" s="171" t="s">
        <v>173</v>
      </c>
      <c r="G106" s="171" t="s">
        <v>365</v>
      </c>
      <c r="H106" s="171" t="s">
        <v>366</v>
      </c>
      <c r="I106" s="183">
        <f t="shared" si="3"/>
        <v>600</v>
      </c>
      <c r="J106" s="183">
        <f t="shared" si="4"/>
        <v>600</v>
      </c>
      <c r="K106" s="184">
        <v>600</v>
      </c>
      <c r="L106" s="185"/>
      <c r="M106" s="185"/>
      <c r="N106" s="185"/>
      <c r="O106" s="185"/>
      <c r="P106" s="185"/>
      <c r="Q106" s="185"/>
      <c r="R106" s="183">
        <f t="shared" si="5"/>
        <v>0</v>
      </c>
      <c r="S106" s="185"/>
      <c r="T106" s="185"/>
      <c r="U106" s="185"/>
      <c r="V106" s="185"/>
      <c r="W106" s="184"/>
    </row>
    <row r="107" ht="15" customHeight="1" spans="1:23">
      <c r="A107" s="171" t="s">
        <v>442</v>
      </c>
      <c r="B107" s="171" t="s">
        <v>545</v>
      </c>
      <c r="C107" s="99" t="s">
        <v>546</v>
      </c>
      <c r="D107" s="99" t="s">
        <v>69</v>
      </c>
      <c r="E107" s="171" t="s">
        <v>172</v>
      </c>
      <c r="F107" s="171" t="s">
        <v>173</v>
      </c>
      <c r="G107" s="171" t="s">
        <v>456</v>
      </c>
      <c r="H107" s="171" t="s">
        <v>457</v>
      </c>
      <c r="I107" s="183">
        <f t="shared" si="3"/>
        <v>2900</v>
      </c>
      <c r="J107" s="183">
        <f t="shared" si="4"/>
        <v>2900</v>
      </c>
      <c r="K107" s="184">
        <v>2900</v>
      </c>
      <c r="L107" s="185"/>
      <c r="M107" s="185"/>
      <c r="N107" s="185"/>
      <c r="O107" s="185"/>
      <c r="P107" s="185"/>
      <c r="Q107" s="185"/>
      <c r="R107" s="183">
        <f t="shared" si="5"/>
        <v>0</v>
      </c>
      <c r="S107" s="185"/>
      <c r="T107" s="185"/>
      <c r="U107" s="185"/>
      <c r="V107" s="185"/>
      <c r="W107" s="184"/>
    </row>
    <row r="108" ht="15" customHeight="1" spans="1:23">
      <c r="A108" s="171" t="s">
        <v>442</v>
      </c>
      <c r="B108" s="171" t="s">
        <v>545</v>
      </c>
      <c r="C108" s="99" t="s">
        <v>546</v>
      </c>
      <c r="D108" s="99" t="s">
        <v>69</v>
      </c>
      <c r="E108" s="171" t="s">
        <v>172</v>
      </c>
      <c r="F108" s="171" t="s">
        <v>173</v>
      </c>
      <c r="G108" s="171" t="s">
        <v>349</v>
      </c>
      <c r="H108" s="171" t="s">
        <v>350</v>
      </c>
      <c r="I108" s="183">
        <f t="shared" si="3"/>
        <v>2900</v>
      </c>
      <c r="J108" s="183">
        <f t="shared" si="4"/>
        <v>2900</v>
      </c>
      <c r="K108" s="184">
        <v>2900</v>
      </c>
      <c r="L108" s="185"/>
      <c r="M108" s="185"/>
      <c r="N108" s="185"/>
      <c r="O108" s="185"/>
      <c r="P108" s="185"/>
      <c r="Q108" s="185"/>
      <c r="R108" s="183">
        <f t="shared" si="5"/>
        <v>0</v>
      </c>
      <c r="S108" s="185"/>
      <c r="T108" s="185"/>
      <c r="U108" s="185"/>
      <c r="V108" s="185"/>
      <c r="W108" s="184"/>
    </row>
    <row r="109" ht="15" customHeight="1" spans="1:23">
      <c r="A109" s="171" t="s">
        <v>453</v>
      </c>
      <c r="B109" s="171" t="s">
        <v>547</v>
      </c>
      <c r="C109" s="99" t="s">
        <v>548</v>
      </c>
      <c r="D109" s="99" t="s">
        <v>69</v>
      </c>
      <c r="E109" s="171" t="s">
        <v>130</v>
      </c>
      <c r="F109" s="171" t="s">
        <v>111</v>
      </c>
      <c r="G109" s="171" t="s">
        <v>349</v>
      </c>
      <c r="H109" s="171" t="s">
        <v>350</v>
      </c>
      <c r="I109" s="183">
        <f t="shared" si="3"/>
        <v>4000</v>
      </c>
      <c r="J109" s="183">
        <f t="shared" si="4"/>
        <v>4000</v>
      </c>
      <c r="K109" s="184">
        <v>4000</v>
      </c>
      <c r="L109" s="185"/>
      <c r="M109" s="185"/>
      <c r="N109" s="185"/>
      <c r="O109" s="185"/>
      <c r="P109" s="185"/>
      <c r="Q109" s="185"/>
      <c r="R109" s="183">
        <f t="shared" si="5"/>
        <v>0</v>
      </c>
      <c r="S109" s="185"/>
      <c r="T109" s="185"/>
      <c r="U109" s="185"/>
      <c r="V109" s="185"/>
      <c r="W109" s="184"/>
    </row>
    <row r="110" ht="15" customHeight="1" spans="1:23">
      <c r="A110" s="171" t="s">
        <v>453</v>
      </c>
      <c r="B110" s="171" t="s">
        <v>547</v>
      </c>
      <c r="C110" s="99" t="s">
        <v>548</v>
      </c>
      <c r="D110" s="99" t="s">
        <v>69</v>
      </c>
      <c r="E110" s="171" t="s">
        <v>130</v>
      </c>
      <c r="F110" s="171" t="s">
        <v>111</v>
      </c>
      <c r="G110" s="171" t="s">
        <v>523</v>
      </c>
      <c r="H110" s="171" t="s">
        <v>524</v>
      </c>
      <c r="I110" s="183">
        <f t="shared" si="3"/>
        <v>6000</v>
      </c>
      <c r="J110" s="183">
        <f t="shared" si="4"/>
        <v>6000</v>
      </c>
      <c r="K110" s="184">
        <v>6000</v>
      </c>
      <c r="L110" s="185"/>
      <c r="M110" s="185"/>
      <c r="N110" s="185"/>
      <c r="O110" s="185"/>
      <c r="P110" s="185"/>
      <c r="Q110" s="185"/>
      <c r="R110" s="183">
        <f t="shared" si="5"/>
        <v>0</v>
      </c>
      <c r="S110" s="185"/>
      <c r="T110" s="185"/>
      <c r="U110" s="185"/>
      <c r="V110" s="185"/>
      <c r="W110" s="184"/>
    </row>
    <row r="111" ht="15" customHeight="1" spans="1:23">
      <c r="A111" s="171" t="s">
        <v>453</v>
      </c>
      <c r="B111" s="171" t="s">
        <v>549</v>
      </c>
      <c r="C111" s="99" t="s">
        <v>550</v>
      </c>
      <c r="D111" s="99" t="s">
        <v>69</v>
      </c>
      <c r="E111" s="171" t="s">
        <v>130</v>
      </c>
      <c r="F111" s="171" t="s">
        <v>111</v>
      </c>
      <c r="G111" s="171" t="s">
        <v>456</v>
      </c>
      <c r="H111" s="171" t="s">
        <v>457</v>
      </c>
      <c r="I111" s="183">
        <f t="shared" si="3"/>
        <v>53000</v>
      </c>
      <c r="J111" s="183">
        <f t="shared" si="4"/>
        <v>53000</v>
      </c>
      <c r="K111" s="184">
        <v>53000</v>
      </c>
      <c r="L111" s="185"/>
      <c r="M111" s="185"/>
      <c r="N111" s="185"/>
      <c r="O111" s="185"/>
      <c r="P111" s="185"/>
      <c r="Q111" s="185"/>
      <c r="R111" s="183">
        <f t="shared" si="5"/>
        <v>0</v>
      </c>
      <c r="S111" s="185"/>
      <c r="T111" s="185"/>
      <c r="U111" s="185"/>
      <c r="V111" s="185"/>
      <c r="W111" s="184"/>
    </row>
    <row r="112" ht="15" customHeight="1" spans="1:23">
      <c r="A112" s="171" t="s">
        <v>453</v>
      </c>
      <c r="B112" s="171" t="s">
        <v>549</v>
      </c>
      <c r="C112" s="99" t="s">
        <v>550</v>
      </c>
      <c r="D112" s="99" t="s">
        <v>69</v>
      </c>
      <c r="E112" s="171" t="s">
        <v>130</v>
      </c>
      <c r="F112" s="171" t="s">
        <v>111</v>
      </c>
      <c r="G112" s="171" t="s">
        <v>349</v>
      </c>
      <c r="H112" s="171" t="s">
        <v>350</v>
      </c>
      <c r="I112" s="183">
        <f t="shared" si="3"/>
        <v>10000</v>
      </c>
      <c r="J112" s="183">
        <f t="shared" si="4"/>
        <v>10000</v>
      </c>
      <c r="K112" s="184">
        <v>10000</v>
      </c>
      <c r="L112" s="185"/>
      <c r="M112" s="185"/>
      <c r="N112" s="185"/>
      <c r="O112" s="185"/>
      <c r="P112" s="185"/>
      <c r="Q112" s="185"/>
      <c r="R112" s="183">
        <f t="shared" si="5"/>
        <v>0</v>
      </c>
      <c r="S112" s="185"/>
      <c r="T112" s="185"/>
      <c r="U112" s="185"/>
      <c r="V112" s="185"/>
      <c r="W112" s="184"/>
    </row>
    <row r="113" ht="15" customHeight="1" spans="1:23">
      <c r="A113" s="171" t="s">
        <v>453</v>
      </c>
      <c r="B113" s="171" t="s">
        <v>549</v>
      </c>
      <c r="C113" s="99" t="s">
        <v>550</v>
      </c>
      <c r="D113" s="99" t="s">
        <v>69</v>
      </c>
      <c r="E113" s="171" t="s">
        <v>130</v>
      </c>
      <c r="F113" s="171" t="s">
        <v>111</v>
      </c>
      <c r="G113" s="171" t="s">
        <v>365</v>
      </c>
      <c r="H113" s="171" t="s">
        <v>366</v>
      </c>
      <c r="I113" s="183">
        <f t="shared" si="3"/>
        <v>7000</v>
      </c>
      <c r="J113" s="183">
        <f t="shared" si="4"/>
        <v>7000</v>
      </c>
      <c r="K113" s="184">
        <v>7000</v>
      </c>
      <c r="L113" s="185"/>
      <c r="M113" s="185"/>
      <c r="N113" s="185"/>
      <c r="O113" s="185"/>
      <c r="P113" s="185"/>
      <c r="Q113" s="185"/>
      <c r="R113" s="183">
        <f t="shared" si="5"/>
        <v>0</v>
      </c>
      <c r="S113" s="185"/>
      <c r="T113" s="185"/>
      <c r="U113" s="185"/>
      <c r="V113" s="185"/>
      <c r="W113" s="184"/>
    </row>
    <row r="114" ht="15" customHeight="1" spans="1:23">
      <c r="A114" s="171" t="s">
        <v>442</v>
      </c>
      <c r="B114" s="171" t="s">
        <v>551</v>
      </c>
      <c r="C114" s="99" t="s">
        <v>552</v>
      </c>
      <c r="D114" s="99" t="s">
        <v>69</v>
      </c>
      <c r="E114" s="171" t="s">
        <v>214</v>
      </c>
      <c r="F114" s="171" t="s">
        <v>215</v>
      </c>
      <c r="G114" s="171" t="s">
        <v>519</v>
      </c>
      <c r="H114" s="171" t="s">
        <v>520</v>
      </c>
      <c r="I114" s="183">
        <f t="shared" si="3"/>
        <v>30000</v>
      </c>
      <c r="J114" s="183">
        <f t="shared" si="4"/>
        <v>30000</v>
      </c>
      <c r="K114" s="184">
        <v>30000</v>
      </c>
      <c r="L114" s="185"/>
      <c r="M114" s="185"/>
      <c r="N114" s="185"/>
      <c r="O114" s="185"/>
      <c r="P114" s="185"/>
      <c r="Q114" s="185"/>
      <c r="R114" s="183">
        <f t="shared" si="5"/>
        <v>0</v>
      </c>
      <c r="S114" s="185"/>
      <c r="T114" s="185"/>
      <c r="U114" s="185"/>
      <c r="V114" s="185"/>
      <c r="W114" s="184"/>
    </row>
    <row r="115" ht="15" customHeight="1" spans="1:23">
      <c r="A115" s="171" t="s">
        <v>453</v>
      </c>
      <c r="B115" s="171" t="s">
        <v>553</v>
      </c>
      <c r="C115" s="99" t="s">
        <v>554</v>
      </c>
      <c r="D115" s="99" t="s">
        <v>69</v>
      </c>
      <c r="E115" s="171" t="s">
        <v>179</v>
      </c>
      <c r="F115" s="171" t="s">
        <v>111</v>
      </c>
      <c r="G115" s="171" t="s">
        <v>345</v>
      </c>
      <c r="H115" s="171" t="s">
        <v>346</v>
      </c>
      <c r="I115" s="183">
        <f t="shared" si="3"/>
        <v>500000</v>
      </c>
      <c r="J115" s="183">
        <f t="shared" si="4"/>
        <v>0</v>
      </c>
      <c r="K115" s="184"/>
      <c r="L115" s="185"/>
      <c r="M115" s="185"/>
      <c r="N115" s="185"/>
      <c r="O115" s="185"/>
      <c r="P115" s="185"/>
      <c r="Q115" s="185"/>
      <c r="R115" s="183">
        <f t="shared" si="5"/>
        <v>500000</v>
      </c>
      <c r="S115" s="185"/>
      <c r="T115" s="185"/>
      <c r="U115" s="185"/>
      <c r="V115" s="185"/>
      <c r="W115" s="184">
        <v>500000</v>
      </c>
    </row>
    <row r="116" ht="15" customHeight="1" spans="1:23">
      <c r="A116" s="171" t="s">
        <v>453</v>
      </c>
      <c r="B116" s="171" t="s">
        <v>555</v>
      </c>
      <c r="C116" s="99" t="s">
        <v>556</v>
      </c>
      <c r="D116" s="99" t="s">
        <v>69</v>
      </c>
      <c r="E116" s="171" t="s">
        <v>184</v>
      </c>
      <c r="F116" s="171" t="s">
        <v>185</v>
      </c>
      <c r="G116" s="171" t="s">
        <v>519</v>
      </c>
      <c r="H116" s="171" t="s">
        <v>520</v>
      </c>
      <c r="I116" s="183">
        <f t="shared" si="3"/>
        <v>30000</v>
      </c>
      <c r="J116" s="183">
        <f t="shared" si="4"/>
        <v>0</v>
      </c>
      <c r="K116" s="184"/>
      <c r="L116" s="185"/>
      <c r="M116" s="185"/>
      <c r="N116" s="185"/>
      <c r="O116" s="185"/>
      <c r="P116" s="185"/>
      <c r="Q116" s="185"/>
      <c r="R116" s="183">
        <f t="shared" si="5"/>
        <v>30000</v>
      </c>
      <c r="S116" s="185"/>
      <c r="T116" s="185"/>
      <c r="U116" s="185"/>
      <c r="V116" s="185"/>
      <c r="W116" s="184">
        <v>30000</v>
      </c>
    </row>
    <row r="117" ht="15" customHeight="1" spans="1:23">
      <c r="A117" s="171" t="s">
        <v>453</v>
      </c>
      <c r="B117" s="171" t="s">
        <v>557</v>
      </c>
      <c r="C117" s="99" t="s">
        <v>558</v>
      </c>
      <c r="D117" s="99" t="s">
        <v>69</v>
      </c>
      <c r="E117" s="171" t="s">
        <v>184</v>
      </c>
      <c r="F117" s="171" t="s">
        <v>185</v>
      </c>
      <c r="G117" s="171" t="s">
        <v>519</v>
      </c>
      <c r="H117" s="171" t="s">
        <v>520</v>
      </c>
      <c r="I117" s="183">
        <f t="shared" si="3"/>
        <v>10000</v>
      </c>
      <c r="J117" s="183">
        <f t="shared" si="4"/>
        <v>0</v>
      </c>
      <c r="K117" s="184"/>
      <c r="L117" s="185"/>
      <c r="M117" s="185"/>
      <c r="N117" s="185"/>
      <c r="O117" s="185"/>
      <c r="P117" s="185"/>
      <c r="Q117" s="185"/>
      <c r="R117" s="183">
        <f t="shared" si="5"/>
        <v>10000</v>
      </c>
      <c r="S117" s="185"/>
      <c r="T117" s="185"/>
      <c r="U117" s="185"/>
      <c r="V117" s="185"/>
      <c r="W117" s="184">
        <v>10000</v>
      </c>
    </row>
    <row r="118" ht="15" customHeight="1" spans="1:23">
      <c r="A118" s="171" t="s">
        <v>453</v>
      </c>
      <c r="B118" s="171" t="s">
        <v>559</v>
      </c>
      <c r="C118" s="99" t="s">
        <v>560</v>
      </c>
      <c r="D118" s="99" t="s">
        <v>69</v>
      </c>
      <c r="E118" s="171" t="s">
        <v>155</v>
      </c>
      <c r="F118" s="171" t="s">
        <v>154</v>
      </c>
      <c r="G118" s="171" t="s">
        <v>523</v>
      </c>
      <c r="H118" s="171" t="s">
        <v>524</v>
      </c>
      <c r="I118" s="183">
        <f t="shared" si="3"/>
        <v>10000</v>
      </c>
      <c r="J118" s="183">
        <f t="shared" si="4"/>
        <v>0</v>
      </c>
      <c r="K118" s="184"/>
      <c r="L118" s="185"/>
      <c r="M118" s="185"/>
      <c r="N118" s="185"/>
      <c r="O118" s="185"/>
      <c r="P118" s="185"/>
      <c r="Q118" s="185"/>
      <c r="R118" s="183">
        <f t="shared" si="5"/>
        <v>10000</v>
      </c>
      <c r="S118" s="185"/>
      <c r="T118" s="185"/>
      <c r="U118" s="185"/>
      <c r="V118" s="185"/>
      <c r="W118" s="184">
        <v>10000</v>
      </c>
    </row>
    <row r="119" ht="15" customHeight="1" spans="1:23">
      <c r="A119" s="171" t="s">
        <v>453</v>
      </c>
      <c r="B119" s="171" t="s">
        <v>561</v>
      </c>
      <c r="C119" s="99" t="s">
        <v>562</v>
      </c>
      <c r="D119" s="99" t="s">
        <v>69</v>
      </c>
      <c r="E119" s="171" t="s">
        <v>269</v>
      </c>
      <c r="F119" s="171" t="s">
        <v>270</v>
      </c>
      <c r="G119" s="171" t="s">
        <v>365</v>
      </c>
      <c r="H119" s="171" t="s">
        <v>366</v>
      </c>
      <c r="I119" s="183">
        <f t="shared" si="3"/>
        <v>1000</v>
      </c>
      <c r="J119" s="183">
        <f t="shared" si="4"/>
        <v>1000</v>
      </c>
      <c r="K119" s="184">
        <v>1000</v>
      </c>
      <c r="L119" s="185"/>
      <c r="M119" s="185"/>
      <c r="N119" s="185"/>
      <c r="O119" s="185"/>
      <c r="P119" s="185"/>
      <c r="Q119" s="185"/>
      <c r="R119" s="183">
        <f t="shared" si="5"/>
        <v>0</v>
      </c>
      <c r="S119" s="185"/>
      <c r="T119" s="185"/>
      <c r="U119" s="185"/>
      <c r="V119" s="185"/>
      <c r="W119" s="184"/>
    </row>
    <row r="120" ht="15" customHeight="1" spans="1:23">
      <c r="A120" s="171" t="s">
        <v>453</v>
      </c>
      <c r="B120" s="171" t="s">
        <v>561</v>
      </c>
      <c r="C120" s="99" t="s">
        <v>562</v>
      </c>
      <c r="D120" s="99" t="s">
        <v>69</v>
      </c>
      <c r="E120" s="171" t="s">
        <v>269</v>
      </c>
      <c r="F120" s="171" t="s">
        <v>270</v>
      </c>
      <c r="G120" s="171" t="s">
        <v>456</v>
      </c>
      <c r="H120" s="171" t="s">
        <v>457</v>
      </c>
      <c r="I120" s="183">
        <f t="shared" si="3"/>
        <v>6000</v>
      </c>
      <c r="J120" s="183">
        <f t="shared" si="4"/>
        <v>6000</v>
      </c>
      <c r="K120" s="184">
        <v>6000</v>
      </c>
      <c r="L120" s="185"/>
      <c r="M120" s="185"/>
      <c r="N120" s="185"/>
      <c r="O120" s="185"/>
      <c r="P120" s="185"/>
      <c r="Q120" s="185"/>
      <c r="R120" s="183">
        <f t="shared" si="5"/>
        <v>0</v>
      </c>
      <c r="S120" s="185"/>
      <c r="T120" s="185"/>
      <c r="U120" s="185"/>
      <c r="V120" s="185"/>
      <c r="W120" s="184"/>
    </row>
    <row r="121" ht="15" customHeight="1" spans="1:23">
      <c r="A121" s="171" t="s">
        <v>453</v>
      </c>
      <c r="B121" s="171" t="s">
        <v>561</v>
      </c>
      <c r="C121" s="99" t="s">
        <v>562</v>
      </c>
      <c r="D121" s="99" t="s">
        <v>69</v>
      </c>
      <c r="E121" s="171" t="s">
        <v>269</v>
      </c>
      <c r="F121" s="171" t="s">
        <v>270</v>
      </c>
      <c r="G121" s="171" t="s">
        <v>349</v>
      </c>
      <c r="H121" s="171" t="s">
        <v>350</v>
      </c>
      <c r="I121" s="183">
        <f t="shared" si="3"/>
        <v>3000</v>
      </c>
      <c r="J121" s="183">
        <f t="shared" si="4"/>
        <v>3000</v>
      </c>
      <c r="K121" s="184">
        <v>3000</v>
      </c>
      <c r="L121" s="185"/>
      <c r="M121" s="185"/>
      <c r="N121" s="185"/>
      <c r="O121" s="185"/>
      <c r="P121" s="185"/>
      <c r="Q121" s="185"/>
      <c r="R121" s="183">
        <f t="shared" si="5"/>
        <v>0</v>
      </c>
      <c r="S121" s="185"/>
      <c r="T121" s="185"/>
      <c r="U121" s="185"/>
      <c r="V121" s="185"/>
      <c r="W121" s="184"/>
    </row>
    <row r="122" ht="15" customHeight="1" spans="1:23">
      <c r="A122" s="171" t="s">
        <v>453</v>
      </c>
      <c r="B122" s="171" t="s">
        <v>563</v>
      </c>
      <c r="C122" s="99" t="s">
        <v>564</v>
      </c>
      <c r="D122" s="99" t="s">
        <v>69</v>
      </c>
      <c r="E122" s="171" t="s">
        <v>202</v>
      </c>
      <c r="F122" s="171" t="s">
        <v>203</v>
      </c>
      <c r="G122" s="171" t="s">
        <v>345</v>
      </c>
      <c r="H122" s="171" t="s">
        <v>346</v>
      </c>
      <c r="I122" s="183">
        <f t="shared" si="3"/>
        <v>68800</v>
      </c>
      <c r="J122" s="183">
        <f t="shared" si="4"/>
        <v>68800</v>
      </c>
      <c r="K122" s="184">
        <v>68800</v>
      </c>
      <c r="L122" s="185"/>
      <c r="M122" s="185"/>
      <c r="N122" s="185"/>
      <c r="O122" s="185"/>
      <c r="P122" s="185"/>
      <c r="Q122" s="185"/>
      <c r="R122" s="183">
        <f t="shared" si="5"/>
        <v>0</v>
      </c>
      <c r="S122" s="185"/>
      <c r="T122" s="185"/>
      <c r="U122" s="185"/>
      <c r="V122" s="185"/>
      <c r="W122" s="184"/>
    </row>
    <row r="123" ht="15" customHeight="1" spans="1:23">
      <c r="A123" s="171" t="s">
        <v>453</v>
      </c>
      <c r="B123" s="171" t="s">
        <v>565</v>
      </c>
      <c r="C123" s="99" t="s">
        <v>566</v>
      </c>
      <c r="D123" s="99" t="s">
        <v>69</v>
      </c>
      <c r="E123" s="171" t="s">
        <v>252</v>
      </c>
      <c r="F123" s="171" t="s">
        <v>111</v>
      </c>
      <c r="G123" s="171" t="s">
        <v>456</v>
      </c>
      <c r="H123" s="171" t="s">
        <v>457</v>
      </c>
      <c r="I123" s="183">
        <f t="shared" si="3"/>
        <v>20000</v>
      </c>
      <c r="J123" s="183">
        <f t="shared" si="4"/>
        <v>20000</v>
      </c>
      <c r="K123" s="184">
        <v>20000</v>
      </c>
      <c r="L123" s="185"/>
      <c r="M123" s="185"/>
      <c r="N123" s="185"/>
      <c r="O123" s="185"/>
      <c r="P123" s="185"/>
      <c r="Q123" s="185"/>
      <c r="R123" s="183">
        <f t="shared" si="5"/>
        <v>0</v>
      </c>
      <c r="S123" s="185"/>
      <c r="T123" s="185"/>
      <c r="U123" s="185"/>
      <c r="V123" s="185"/>
      <c r="W123" s="184"/>
    </row>
    <row r="124" ht="15" customHeight="1" spans="1:23">
      <c r="A124" s="171" t="s">
        <v>453</v>
      </c>
      <c r="B124" s="171" t="s">
        <v>567</v>
      </c>
      <c r="C124" s="99" t="s">
        <v>568</v>
      </c>
      <c r="D124" s="99" t="s">
        <v>69</v>
      </c>
      <c r="E124" s="171" t="s">
        <v>112</v>
      </c>
      <c r="F124" s="171" t="s">
        <v>113</v>
      </c>
      <c r="G124" s="171" t="s">
        <v>349</v>
      </c>
      <c r="H124" s="171" t="s">
        <v>350</v>
      </c>
      <c r="I124" s="183">
        <f t="shared" si="3"/>
        <v>80000</v>
      </c>
      <c r="J124" s="183">
        <f t="shared" si="4"/>
        <v>0</v>
      </c>
      <c r="K124" s="184"/>
      <c r="L124" s="185"/>
      <c r="M124" s="185"/>
      <c r="N124" s="185"/>
      <c r="O124" s="185"/>
      <c r="P124" s="185"/>
      <c r="Q124" s="185"/>
      <c r="R124" s="183">
        <f t="shared" si="5"/>
        <v>80000</v>
      </c>
      <c r="S124" s="185"/>
      <c r="T124" s="185"/>
      <c r="U124" s="185"/>
      <c r="V124" s="185"/>
      <c r="W124" s="184">
        <v>80000</v>
      </c>
    </row>
    <row r="125" ht="15" customHeight="1" spans="1:23">
      <c r="A125" s="171" t="s">
        <v>453</v>
      </c>
      <c r="B125" s="171" t="s">
        <v>567</v>
      </c>
      <c r="C125" s="99" t="s">
        <v>568</v>
      </c>
      <c r="D125" s="99" t="s">
        <v>69</v>
      </c>
      <c r="E125" s="171" t="s">
        <v>112</v>
      </c>
      <c r="F125" s="171" t="s">
        <v>113</v>
      </c>
      <c r="G125" s="171" t="s">
        <v>456</v>
      </c>
      <c r="H125" s="171" t="s">
        <v>457</v>
      </c>
      <c r="I125" s="183">
        <f t="shared" si="3"/>
        <v>320000</v>
      </c>
      <c r="J125" s="183">
        <f t="shared" si="4"/>
        <v>0</v>
      </c>
      <c r="K125" s="184"/>
      <c r="L125" s="185"/>
      <c r="M125" s="185"/>
      <c r="N125" s="185"/>
      <c r="O125" s="185"/>
      <c r="P125" s="185"/>
      <c r="Q125" s="185"/>
      <c r="R125" s="183">
        <f t="shared" si="5"/>
        <v>320000</v>
      </c>
      <c r="S125" s="185"/>
      <c r="T125" s="185"/>
      <c r="U125" s="185"/>
      <c r="V125" s="185"/>
      <c r="W125" s="184">
        <v>320000</v>
      </c>
    </row>
    <row r="126" ht="15" customHeight="1" spans="1:23">
      <c r="A126" s="171" t="s">
        <v>453</v>
      </c>
      <c r="B126" s="171" t="s">
        <v>567</v>
      </c>
      <c r="C126" s="99" t="s">
        <v>568</v>
      </c>
      <c r="D126" s="99" t="s">
        <v>69</v>
      </c>
      <c r="E126" s="171" t="s">
        <v>112</v>
      </c>
      <c r="F126" s="171" t="s">
        <v>113</v>
      </c>
      <c r="G126" s="171" t="s">
        <v>477</v>
      </c>
      <c r="H126" s="171" t="s">
        <v>478</v>
      </c>
      <c r="I126" s="183">
        <f t="shared" si="3"/>
        <v>50000</v>
      </c>
      <c r="J126" s="183">
        <f t="shared" si="4"/>
        <v>0</v>
      </c>
      <c r="K126" s="184"/>
      <c r="L126" s="185"/>
      <c r="M126" s="185"/>
      <c r="N126" s="185"/>
      <c r="O126" s="185"/>
      <c r="P126" s="185"/>
      <c r="Q126" s="185"/>
      <c r="R126" s="183">
        <f t="shared" si="5"/>
        <v>50000</v>
      </c>
      <c r="S126" s="185"/>
      <c r="T126" s="185"/>
      <c r="U126" s="185"/>
      <c r="V126" s="185"/>
      <c r="W126" s="184">
        <v>50000</v>
      </c>
    </row>
    <row r="127" ht="15" customHeight="1" spans="1:23">
      <c r="A127" s="171" t="s">
        <v>453</v>
      </c>
      <c r="B127" s="171" t="s">
        <v>567</v>
      </c>
      <c r="C127" s="99" t="s">
        <v>568</v>
      </c>
      <c r="D127" s="99" t="s">
        <v>69</v>
      </c>
      <c r="E127" s="171" t="s">
        <v>112</v>
      </c>
      <c r="F127" s="171" t="s">
        <v>113</v>
      </c>
      <c r="G127" s="171" t="s">
        <v>523</v>
      </c>
      <c r="H127" s="171" t="s">
        <v>524</v>
      </c>
      <c r="I127" s="183">
        <f t="shared" si="3"/>
        <v>10000</v>
      </c>
      <c r="J127" s="183">
        <f t="shared" si="4"/>
        <v>0</v>
      </c>
      <c r="K127" s="184"/>
      <c r="L127" s="185"/>
      <c r="M127" s="185"/>
      <c r="N127" s="185"/>
      <c r="O127" s="185"/>
      <c r="P127" s="185"/>
      <c r="Q127" s="185"/>
      <c r="R127" s="183">
        <f t="shared" si="5"/>
        <v>10000</v>
      </c>
      <c r="S127" s="185"/>
      <c r="T127" s="185"/>
      <c r="U127" s="185"/>
      <c r="V127" s="185"/>
      <c r="W127" s="184">
        <v>10000</v>
      </c>
    </row>
    <row r="128" ht="15" customHeight="1" spans="1:23">
      <c r="A128" s="171" t="s">
        <v>453</v>
      </c>
      <c r="B128" s="171" t="s">
        <v>567</v>
      </c>
      <c r="C128" s="99" t="s">
        <v>568</v>
      </c>
      <c r="D128" s="99" t="s">
        <v>69</v>
      </c>
      <c r="E128" s="171" t="s">
        <v>112</v>
      </c>
      <c r="F128" s="171" t="s">
        <v>113</v>
      </c>
      <c r="G128" s="171" t="s">
        <v>365</v>
      </c>
      <c r="H128" s="171" t="s">
        <v>366</v>
      </c>
      <c r="I128" s="183">
        <f t="shared" si="3"/>
        <v>40000</v>
      </c>
      <c r="J128" s="183">
        <f t="shared" si="4"/>
        <v>0</v>
      </c>
      <c r="K128" s="184"/>
      <c r="L128" s="185"/>
      <c r="M128" s="185"/>
      <c r="N128" s="185"/>
      <c r="O128" s="185"/>
      <c r="P128" s="185"/>
      <c r="Q128" s="185"/>
      <c r="R128" s="183">
        <f t="shared" si="5"/>
        <v>40000</v>
      </c>
      <c r="S128" s="185"/>
      <c r="T128" s="185"/>
      <c r="U128" s="185"/>
      <c r="V128" s="185"/>
      <c r="W128" s="184">
        <v>40000</v>
      </c>
    </row>
    <row r="129" ht="18.75" customHeight="1" spans="1:23">
      <c r="A129" s="187" t="s">
        <v>315</v>
      </c>
      <c r="B129" s="188"/>
      <c r="C129" s="188"/>
      <c r="D129" s="188"/>
      <c r="E129" s="188"/>
      <c r="F129" s="188"/>
      <c r="G129" s="188"/>
      <c r="H129" s="189"/>
      <c r="I129" s="115">
        <f>SUM(I10:I128)</f>
        <v>18700443.75</v>
      </c>
      <c r="J129" s="115">
        <f t="shared" ref="J129:W129" si="6">SUM(J10:J128)</f>
        <v>17650443.75</v>
      </c>
      <c r="K129" s="115">
        <f t="shared" si="6"/>
        <v>17650443.75</v>
      </c>
      <c r="L129" s="115">
        <f t="shared" si="6"/>
        <v>0</v>
      </c>
      <c r="M129" s="115">
        <f t="shared" si="6"/>
        <v>0</v>
      </c>
      <c r="N129" s="115">
        <f t="shared" si="6"/>
        <v>0</v>
      </c>
      <c r="O129" s="115">
        <f t="shared" si="6"/>
        <v>0</v>
      </c>
      <c r="P129" s="115">
        <f t="shared" si="6"/>
        <v>0</v>
      </c>
      <c r="Q129" s="115">
        <f t="shared" si="6"/>
        <v>0</v>
      </c>
      <c r="R129" s="115">
        <f t="shared" si="6"/>
        <v>1050000</v>
      </c>
      <c r="S129" s="115">
        <f t="shared" si="6"/>
        <v>0</v>
      </c>
      <c r="T129" s="115">
        <f t="shared" si="6"/>
        <v>0</v>
      </c>
      <c r="U129" s="115">
        <f t="shared" si="6"/>
        <v>0</v>
      </c>
      <c r="V129" s="115">
        <f t="shared" si="6"/>
        <v>0</v>
      </c>
      <c r="W129" s="115">
        <f t="shared" si="6"/>
        <v>1050000</v>
      </c>
    </row>
  </sheetData>
  <mergeCells count="28">
    <mergeCell ref="A3:W3"/>
    <mergeCell ref="A4:H4"/>
    <mergeCell ref="J5:M5"/>
    <mergeCell ref="N5:P5"/>
    <mergeCell ref="R5:W5"/>
    <mergeCell ref="A129:H1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28"/>
  <sheetViews>
    <sheetView showZeros="0" tabSelected="1" workbookViewId="0">
      <pane ySplit="1" topLeftCell="A519" activePane="bottomLeft" state="frozen"/>
      <selection/>
      <selection pane="bottomLeft" activeCell="B514" sqref="B514:B522"/>
    </sheetView>
  </sheetViews>
  <sheetFormatPr defaultColWidth="9.14814814814815" defaultRowHeight="12" customHeight="1"/>
  <cols>
    <col min="1" max="1" width="34.2777777777778" style="1" customWidth="1"/>
    <col min="2" max="2" width="29" style="1" customWidth="1"/>
    <col min="3" max="5" width="23.5740740740741" style="1" customWidth="1"/>
    <col min="6" max="6" width="11.2777777777778" style="1" customWidth="1"/>
    <col min="7" max="7" width="25.1481481481481" style="1" customWidth="1"/>
    <col min="8" max="8" width="15.5740740740741" style="1" customWidth="1"/>
    <col min="9" max="9" width="13.4259259259259" style="1" customWidth="1"/>
    <col min="10" max="10" width="18.8518518518519" style="153" customWidth="1"/>
    <col min="11" max="16384" width="9.14814814814815" style="1"/>
  </cols>
  <sheetData>
    <row r="1" customHeight="1" spans="1:10">
      <c r="A1" s="2"/>
      <c r="B1" s="2"/>
      <c r="C1" s="2"/>
      <c r="D1" s="2"/>
      <c r="E1" s="2"/>
      <c r="F1" s="2"/>
      <c r="G1" s="2"/>
      <c r="H1" s="2"/>
      <c r="I1" s="2"/>
      <c r="J1" s="157"/>
    </row>
    <row r="2" ht="18" customHeight="1" spans="10:10">
      <c r="J2" s="63" t="s">
        <v>569</v>
      </c>
    </row>
    <row r="3" ht="39.75" customHeight="1" spans="1:10">
      <c r="A3" s="64" t="str">
        <f>"2025"&amp;"年部门项目支出绩效目标表"</f>
        <v>2025年部门项目支出绩效目标表</v>
      </c>
      <c r="B3" s="5"/>
      <c r="C3" s="5"/>
      <c r="D3" s="5"/>
      <c r="E3" s="5"/>
      <c r="F3" s="65"/>
      <c r="G3" s="5"/>
      <c r="H3" s="65"/>
      <c r="I3" s="65"/>
      <c r="J3" s="158"/>
    </row>
    <row r="4" ht="17.25" customHeight="1" spans="1:1">
      <c r="A4" s="6" t="s">
        <v>324</v>
      </c>
    </row>
    <row r="5" ht="44.25" customHeight="1" spans="1:10">
      <c r="A5" s="66" t="s">
        <v>328</v>
      </c>
      <c r="B5" s="66" t="s">
        <v>570</v>
      </c>
      <c r="C5" s="66" t="s">
        <v>571</v>
      </c>
      <c r="D5" s="66" t="s">
        <v>572</v>
      </c>
      <c r="E5" s="66" t="s">
        <v>573</v>
      </c>
      <c r="F5" s="67" t="s">
        <v>574</v>
      </c>
      <c r="G5" s="66" t="s">
        <v>575</v>
      </c>
      <c r="H5" s="67" t="s">
        <v>576</v>
      </c>
      <c r="I5" s="67" t="s">
        <v>577</v>
      </c>
      <c r="J5" s="66" t="s">
        <v>578</v>
      </c>
    </row>
    <row r="6" ht="18.75" customHeight="1" spans="1:10">
      <c r="A6" s="154">
        <v>1</v>
      </c>
      <c r="B6" s="154">
        <v>2</v>
      </c>
      <c r="C6" s="154">
        <v>3</v>
      </c>
      <c r="D6" s="154">
        <v>4</v>
      </c>
      <c r="E6" s="154">
        <v>5</v>
      </c>
      <c r="F6" s="38">
        <v>6</v>
      </c>
      <c r="G6" s="154">
        <v>7</v>
      </c>
      <c r="H6" s="38">
        <v>8</v>
      </c>
      <c r="I6" s="38">
        <v>9</v>
      </c>
      <c r="J6" s="154">
        <v>10</v>
      </c>
    </row>
    <row r="7" spans="1:10">
      <c r="A7" s="155" t="s">
        <v>474</v>
      </c>
      <c r="B7" s="156" t="s">
        <v>579</v>
      </c>
      <c r="C7" s="156" t="s">
        <v>580</v>
      </c>
      <c r="D7" s="156" t="s">
        <v>581</v>
      </c>
      <c r="E7" s="156" t="s">
        <v>582</v>
      </c>
      <c r="F7" s="156" t="s">
        <v>583</v>
      </c>
      <c r="G7" s="156" t="s">
        <v>584</v>
      </c>
      <c r="H7" s="156" t="s">
        <v>585</v>
      </c>
      <c r="I7" s="156" t="s">
        <v>586</v>
      </c>
      <c r="J7" s="159" t="s">
        <v>587</v>
      </c>
    </row>
    <row r="8" spans="1:10">
      <c r="A8" s="155"/>
      <c r="B8" s="156" t="s">
        <v>579</v>
      </c>
      <c r="C8" s="156" t="s">
        <v>580</v>
      </c>
      <c r="D8" s="156" t="s">
        <v>588</v>
      </c>
      <c r="E8" s="156" t="s">
        <v>589</v>
      </c>
      <c r="F8" s="156" t="s">
        <v>583</v>
      </c>
      <c r="G8" s="156" t="s">
        <v>590</v>
      </c>
      <c r="H8" s="156" t="s">
        <v>591</v>
      </c>
      <c r="I8" s="156" t="s">
        <v>586</v>
      </c>
      <c r="J8" s="159" t="s">
        <v>592</v>
      </c>
    </row>
    <row r="9" ht="21.6" spans="1:10">
      <c r="A9" s="155"/>
      <c r="B9" s="156" t="s">
        <v>579</v>
      </c>
      <c r="C9" s="156" t="s">
        <v>580</v>
      </c>
      <c r="D9" s="156" t="s">
        <v>593</v>
      </c>
      <c r="E9" s="156" t="s">
        <v>594</v>
      </c>
      <c r="F9" s="156" t="s">
        <v>583</v>
      </c>
      <c r="G9" s="156" t="s">
        <v>595</v>
      </c>
      <c r="H9" s="156" t="s">
        <v>596</v>
      </c>
      <c r="I9" s="156" t="s">
        <v>586</v>
      </c>
      <c r="J9" s="159" t="s">
        <v>597</v>
      </c>
    </row>
    <row r="10" ht="21.6" spans="1:10">
      <c r="A10" s="155"/>
      <c r="B10" s="156" t="s">
        <v>579</v>
      </c>
      <c r="C10" s="156" t="s">
        <v>580</v>
      </c>
      <c r="D10" s="156" t="s">
        <v>598</v>
      </c>
      <c r="E10" s="156" t="s">
        <v>599</v>
      </c>
      <c r="F10" s="156" t="s">
        <v>583</v>
      </c>
      <c r="G10" s="156" t="s">
        <v>600</v>
      </c>
      <c r="H10" s="156" t="s">
        <v>601</v>
      </c>
      <c r="I10" s="156" t="s">
        <v>586</v>
      </c>
      <c r="J10" s="159" t="s">
        <v>602</v>
      </c>
    </row>
    <row r="11" ht="21.6" spans="1:10">
      <c r="A11" s="155"/>
      <c r="B11" s="156" t="s">
        <v>579</v>
      </c>
      <c r="C11" s="156" t="s">
        <v>603</v>
      </c>
      <c r="D11" s="156" t="s">
        <v>604</v>
      </c>
      <c r="E11" s="156" t="s">
        <v>605</v>
      </c>
      <c r="F11" s="156" t="s">
        <v>583</v>
      </c>
      <c r="G11" s="156" t="s">
        <v>606</v>
      </c>
      <c r="H11" s="156" t="s">
        <v>591</v>
      </c>
      <c r="I11" s="156" t="s">
        <v>607</v>
      </c>
      <c r="J11" s="159" t="s">
        <v>608</v>
      </c>
    </row>
    <row r="12" ht="21.6" spans="1:10">
      <c r="A12" s="155"/>
      <c r="B12" s="156" t="s">
        <v>579</v>
      </c>
      <c r="C12" s="156" t="s">
        <v>603</v>
      </c>
      <c r="D12" s="156" t="s">
        <v>609</v>
      </c>
      <c r="E12" s="156" t="s">
        <v>610</v>
      </c>
      <c r="F12" s="156" t="s">
        <v>583</v>
      </c>
      <c r="G12" s="156" t="s">
        <v>611</v>
      </c>
      <c r="H12" s="156" t="s">
        <v>591</v>
      </c>
      <c r="I12" s="156" t="s">
        <v>607</v>
      </c>
      <c r="J12" s="159" t="s">
        <v>612</v>
      </c>
    </row>
    <row r="13" ht="21.6" spans="1:10">
      <c r="A13" s="155"/>
      <c r="B13" s="156" t="s">
        <v>579</v>
      </c>
      <c r="C13" s="156" t="s">
        <v>613</v>
      </c>
      <c r="D13" s="156" t="s">
        <v>614</v>
      </c>
      <c r="E13" s="156" t="s">
        <v>615</v>
      </c>
      <c r="F13" s="156" t="s">
        <v>616</v>
      </c>
      <c r="G13" s="156" t="s">
        <v>606</v>
      </c>
      <c r="H13" s="156" t="s">
        <v>591</v>
      </c>
      <c r="I13" s="156" t="s">
        <v>586</v>
      </c>
      <c r="J13" s="159" t="s">
        <v>617</v>
      </c>
    </row>
    <row r="14" spans="1:10">
      <c r="A14" s="155" t="s">
        <v>508</v>
      </c>
      <c r="B14" s="156" t="s">
        <v>618</v>
      </c>
      <c r="C14" s="156" t="s">
        <v>580</v>
      </c>
      <c r="D14" s="156" t="s">
        <v>581</v>
      </c>
      <c r="E14" s="156" t="s">
        <v>619</v>
      </c>
      <c r="F14" s="156" t="s">
        <v>583</v>
      </c>
      <c r="G14" s="156" t="s">
        <v>584</v>
      </c>
      <c r="H14" s="156" t="s">
        <v>620</v>
      </c>
      <c r="I14" s="156" t="s">
        <v>586</v>
      </c>
      <c r="J14" s="159" t="s">
        <v>621</v>
      </c>
    </row>
    <row r="15" ht="21.6" spans="1:10">
      <c r="A15" s="155"/>
      <c r="B15" s="156" t="s">
        <v>618</v>
      </c>
      <c r="C15" s="156" t="s">
        <v>580</v>
      </c>
      <c r="D15" s="156" t="s">
        <v>581</v>
      </c>
      <c r="E15" s="156" t="s">
        <v>622</v>
      </c>
      <c r="F15" s="156" t="s">
        <v>583</v>
      </c>
      <c r="G15" s="156" t="s">
        <v>82</v>
      </c>
      <c r="H15" s="156" t="s">
        <v>620</v>
      </c>
      <c r="I15" s="156" t="s">
        <v>586</v>
      </c>
      <c r="J15" s="159" t="s">
        <v>623</v>
      </c>
    </row>
    <row r="16" spans="1:10">
      <c r="A16" s="155"/>
      <c r="B16" s="156" t="s">
        <v>618</v>
      </c>
      <c r="C16" s="156" t="s">
        <v>580</v>
      </c>
      <c r="D16" s="156" t="s">
        <v>581</v>
      </c>
      <c r="E16" s="156" t="s">
        <v>624</v>
      </c>
      <c r="F16" s="156" t="s">
        <v>583</v>
      </c>
      <c r="G16" s="156" t="s">
        <v>625</v>
      </c>
      <c r="H16" s="156" t="s">
        <v>585</v>
      </c>
      <c r="I16" s="156" t="s">
        <v>586</v>
      </c>
      <c r="J16" s="159" t="s">
        <v>626</v>
      </c>
    </row>
    <row r="17" spans="1:10">
      <c r="A17" s="155"/>
      <c r="B17" s="156" t="s">
        <v>618</v>
      </c>
      <c r="C17" s="156" t="s">
        <v>580</v>
      </c>
      <c r="D17" s="156" t="s">
        <v>581</v>
      </c>
      <c r="E17" s="156" t="s">
        <v>627</v>
      </c>
      <c r="F17" s="156" t="s">
        <v>583</v>
      </c>
      <c r="G17" s="156" t="s">
        <v>584</v>
      </c>
      <c r="H17" s="156" t="s">
        <v>620</v>
      </c>
      <c r="I17" s="156" t="s">
        <v>586</v>
      </c>
      <c r="J17" s="159" t="s">
        <v>628</v>
      </c>
    </row>
    <row r="18" ht="21.6" spans="1:10">
      <c r="A18" s="155"/>
      <c r="B18" s="156" t="s">
        <v>618</v>
      </c>
      <c r="C18" s="156" t="s">
        <v>580</v>
      </c>
      <c r="D18" s="156" t="s">
        <v>588</v>
      </c>
      <c r="E18" s="156" t="s">
        <v>629</v>
      </c>
      <c r="F18" s="156" t="s">
        <v>583</v>
      </c>
      <c r="G18" s="156" t="s">
        <v>590</v>
      </c>
      <c r="H18" s="156" t="s">
        <v>591</v>
      </c>
      <c r="I18" s="156" t="s">
        <v>607</v>
      </c>
      <c r="J18" s="159" t="s">
        <v>630</v>
      </c>
    </row>
    <row r="19" ht="21.6" spans="1:10">
      <c r="A19" s="155"/>
      <c r="B19" s="156" t="s">
        <v>618</v>
      </c>
      <c r="C19" s="156" t="s">
        <v>580</v>
      </c>
      <c r="D19" s="156" t="s">
        <v>588</v>
      </c>
      <c r="E19" s="156" t="s">
        <v>631</v>
      </c>
      <c r="F19" s="156" t="s">
        <v>583</v>
      </c>
      <c r="G19" s="156" t="s">
        <v>590</v>
      </c>
      <c r="H19" s="156" t="s">
        <v>591</v>
      </c>
      <c r="I19" s="156" t="s">
        <v>607</v>
      </c>
      <c r="J19" s="159" t="s">
        <v>632</v>
      </c>
    </row>
    <row r="20" ht="21.6" spans="1:10">
      <c r="A20" s="155"/>
      <c r="B20" s="156" t="s">
        <v>618</v>
      </c>
      <c r="C20" s="156" t="s">
        <v>580</v>
      </c>
      <c r="D20" s="156" t="s">
        <v>588</v>
      </c>
      <c r="E20" s="156" t="s">
        <v>633</v>
      </c>
      <c r="F20" s="156" t="s">
        <v>583</v>
      </c>
      <c r="G20" s="156" t="s">
        <v>590</v>
      </c>
      <c r="H20" s="156" t="s">
        <v>591</v>
      </c>
      <c r="I20" s="156" t="s">
        <v>607</v>
      </c>
      <c r="J20" s="159" t="s">
        <v>634</v>
      </c>
    </row>
    <row r="21" ht="21.6" spans="1:10">
      <c r="A21" s="155"/>
      <c r="B21" s="156" t="s">
        <v>618</v>
      </c>
      <c r="C21" s="156" t="s">
        <v>580</v>
      </c>
      <c r="D21" s="156" t="s">
        <v>588</v>
      </c>
      <c r="E21" s="156" t="s">
        <v>635</v>
      </c>
      <c r="F21" s="156" t="s">
        <v>583</v>
      </c>
      <c r="G21" s="156" t="s">
        <v>636</v>
      </c>
      <c r="H21" s="156" t="s">
        <v>591</v>
      </c>
      <c r="I21" s="156" t="s">
        <v>607</v>
      </c>
      <c r="J21" s="159" t="s">
        <v>637</v>
      </c>
    </row>
    <row r="22" ht="32.4" spans="1:10">
      <c r="A22" s="155"/>
      <c r="B22" s="156" t="s">
        <v>618</v>
      </c>
      <c r="C22" s="156" t="s">
        <v>580</v>
      </c>
      <c r="D22" s="156" t="s">
        <v>593</v>
      </c>
      <c r="E22" s="156" t="s">
        <v>638</v>
      </c>
      <c r="F22" s="156" t="s">
        <v>616</v>
      </c>
      <c r="G22" s="156" t="s">
        <v>639</v>
      </c>
      <c r="H22" s="156" t="s">
        <v>596</v>
      </c>
      <c r="I22" s="156" t="s">
        <v>586</v>
      </c>
      <c r="J22" s="159" t="s">
        <v>640</v>
      </c>
    </row>
    <row r="23" ht="21.6" spans="1:10">
      <c r="A23" s="155"/>
      <c r="B23" s="156" t="s">
        <v>618</v>
      </c>
      <c r="C23" s="156" t="s">
        <v>580</v>
      </c>
      <c r="D23" s="156" t="s">
        <v>593</v>
      </c>
      <c r="E23" s="156" t="s">
        <v>641</v>
      </c>
      <c r="F23" s="156" t="s">
        <v>583</v>
      </c>
      <c r="G23" s="156" t="s">
        <v>642</v>
      </c>
      <c r="H23" s="156" t="s">
        <v>643</v>
      </c>
      <c r="I23" s="156" t="s">
        <v>586</v>
      </c>
      <c r="J23" s="159" t="s">
        <v>644</v>
      </c>
    </row>
    <row r="24" ht="21.6" spans="1:10">
      <c r="A24" s="155"/>
      <c r="B24" s="156" t="s">
        <v>618</v>
      </c>
      <c r="C24" s="156" t="s">
        <v>580</v>
      </c>
      <c r="D24" s="156" t="s">
        <v>598</v>
      </c>
      <c r="E24" s="156" t="s">
        <v>645</v>
      </c>
      <c r="F24" s="156" t="s">
        <v>583</v>
      </c>
      <c r="G24" s="156" t="s">
        <v>646</v>
      </c>
      <c r="H24" s="156" t="s">
        <v>601</v>
      </c>
      <c r="I24" s="156" t="s">
        <v>586</v>
      </c>
      <c r="J24" s="159" t="s">
        <v>647</v>
      </c>
    </row>
    <row r="25" ht="86.4" spans="1:10">
      <c r="A25" s="155"/>
      <c r="B25" s="156" t="s">
        <v>618</v>
      </c>
      <c r="C25" s="156" t="s">
        <v>603</v>
      </c>
      <c r="D25" s="156" t="s">
        <v>604</v>
      </c>
      <c r="E25" s="156" t="s">
        <v>648</v>
      </c>
      <c r="F25" s="156" t="s">
        <v>583</v>
      </c>
      <c r="G25" s="156" t="s">
        <v>590</v>
      </c>
      <c r="H25" s="156" t="s">
        <v>591</v>
      </c>
      <c r="I25" s="156" t="s">
        <v>607</v>
      </c>
      <c r="J25" s="159" t="s">
        <v>649</v>
      </c>
    </row>
    <row r="26" ht="86.4" spans="1:10">
      <c r="A26" s="155"/>
      <c r="B26" s="156" t="s">
        <v>618</v>
      </c>
      <c r="C26" s="156" t="s">
        <v>603</v>
      </c>
      <c r="D26" s="156" t="s">
        <v>609</v>
      </c>
      <c r="E26" s="156" t="s">
        <v>650</v>
      </c>
      <c r="F26" s="156" t="s">
        <v>583</v>
      </c>
      <c r="G26" s="156" t="s">
        <v>611</v>
      </c>
      <c r="H26" s="156" t="s">
        <v>591</v>
      </c>
      <c r="I26" s="156" t="s">
        <v>607</v>
      </c>
      <c r="J26" s="159" t="s">
        <v>651</v>
      </c>
    </row>
    <row r="27" ht="21.6" spans="1:10">
      <c r="A27" s="155"/>
      <c r="B27" s="156" t="s">
        <v>618</v>
      </c>
      <c r="C27" s="156" t="s">
        <v>613</v>
      </c>
      <c r="D27" s="156" t="s">
        <v>614</v>
      </c>
      <c r="E27" s="156" t="s">
        <v>652</v>
      </c>
      <c r="F27" s="156" t="s">
        <v>583</v>
      </c>
      <c r="G27" s="156" t="s">
        <v>653</v>
      </c>
      <c r="H27" s="156" t="s">
        <v>591</v>
      </c>
      <c r="I27" s="156" t="s">
        <v>607</v>
      </c>
      <c r="J27" s="159" t="s">
        <v>654</v>
      </c>
    </row>
    <row r="28" spans="1:10">
      <c r="A28" s="155" t="s">
        <v>484</v>
      </c>
      <c r="B28" s="156" t="s">
        <v>655</v>
      </c>
      <c r="C28" s="156" t="s">
        <v>580</v>
      </c>
      <c r="D28" s="156" t="s">
        <v>581</v>
      </c>
      <c r="E28" s="156" t="s">
        <v>656</v>
      </c>
      <c r="F28" s="156" t="s">
        <v>583</v>
      </c>
      <c r="G28" s="156" t="s">
        <v>90</v>
      </c>
      <c r="H28" s="156" t="s">
        <v>620</v>
      </c>
      <c r="I28" s="156" t="s">
        <v>586</v>
      </c>
      <c r="J28" s="159" t="s">
        <v>657</v>
      </c>
    </row>
    <row r="29" ht="21.6" spans="1:10">
      <c r="A29" s="155"/>
      <c r="B29" s="156" t="s">
        <v>655</v>
      </c>
      <c r="C29" s="156" t="s">
        <v>580</v>
      </c>
      <c r="D29" s="156" t="s">
        <v>588</v>
      </c>
      <c r="E29" s="156" t="s">
        <v>658</v>
      </c>
      <c r="F29" s="156" t="s">
        <v>583</v>
      </c>
      <c r="G29" s="156" t="s">
        <v>636</v>
      </c>
      <c r="H29" s="156" t="s">
        <v>591</v>
      </c>
      <c r="I29" s="156" t="s">
        <v>586</v>
      </c>
      <c r="J29" s="159" t="s">
        <v>659</v>
      </c>
    </row>
    <row r="30" ht="21.6" spans="1:10">
      <c r="A30" s="155"/>
      <c r="B30" s="156" t="s">
        <v>655</v>
      </c>
      <c r="C30" s="156" t="s">
        <v>580</v>
      </c>
      <c r="D30" s="156" t="s">
        <v>588</v>
      </c>
      <c r="E30" s="156" t="s">
        <v>660</v>
      </c>
      <c r="F30" s="156" t="s">
        <v>583</v>
      </c>
      <c r="G30" s="156" t="s">
        <v>590</v>
      </c>
      <c r="H30" s="156" t="s">
        <v>591</v>
      </c>
      <c r="I30" s="156" t="s">
        <v>586</v>
      </c>
      <c r="J30" s="159" t="s">
        <v>661</v>
      </c>
    </row>
    <row r="31" ht="32.4" spans="1:10">
      <c r="A31" s="155"/>
      <c r="B31" s="156" t="s">
        <v>655</v>
      </c>
      <c r="C31" s="156" t="s">
        <v>580</v>
      </c>
      <c r="D31" s="156" t="s">
        <v>593</v>
      </c>
      <c r="E31" s="156" t="s">
        <v>662</v>
      </c>
      <c r="F31" s="156" t="s">
        <v>583</v>
      </c>
      <c r="G31" s="156" t="s">
        <v>663</v>
      </c>
      <c r="H31" s="156" t="s">
        <v>596</v>
      </c>
      <c r="I31" s="156" t="s">
        <v>586</v>
      </c>
      <c r="J31" s="159" t="s">
        <v>664</v>
      </c>
    </row>
    <row r="32" ht="32.4" spans="1:10">
      <c r="A32" s="155"/>
      <c r="B32" s="156" t="s">
        <v>655</v>
      </c>
      <c r="C32" s="156" t="s">
        <v>580</v>
      </c>
      <c r="D32" s="156" t="s">
        <v>598</v>
      </c>
      <c r="E32" s="156" t="s">
        <v>599</v>
      </c>
      <c r="F32" s="156" t="s">
        <v>583</v>
      </c>
      <c r="G32" s="156" t="s">
        <v>665</v>
      </c>
      <c r="H32" s="156" t="s">
        <v>601</v>
      </c>
      <c r="I32" s="156" t="s">
        <v>586</v>
      </c>
      <c r="J32" s="159" t="s">
        <v>666</v>
      </c>
    </row>
    <row r="33" ht="21.6" spans="1:10">
      <c r="A33" s="155"/>
      <c r="B33" s="156" t="s">
        <v>655</v>
      </c>
      <c r="C33" s="156" t="s">
        <v>603</v>
      </c>
      <c r="D33" s="156" t="s">
        <v>604</v>
      </c>
      <c r="E33" s="156" t="s">
        <v>667</v>
      </c>
      <c r="F33" s="156" t="s">
        <v>583</v>
      </c>
      <c r="G33" s="156" t="s">
        <v>653</v>
      </c>
      <c r="H33" s="156" t="s">
        <v>591</v>
      </c>
      <c r="I33" s="156" t="s">
        <v>607</v>
      </c>
      <c r="J33" s="159" t="s">
        <v>668</v>
      </c>
    </row>
    <row r="34" ht="21.6" spans="1:10">
      <c r="A34" s="155"/>
      <c r="B34" s="156" t="s">
        <v>655</v>
      </c>
      <c r="C34" s="156" t="s">
        <v>603</v>
      </c>
      <c r="D34" s="156" t="s">
        <v>609</v>
      </c>
      <c r="E34" s="156" t="s">
        <v>669</v>
      </c>
      <c r="F34" s="156" t="s">
        <v>583</v>
      </c>
      <c r="G34" s="156" t="s">
        <v>611</v>
      </c>
      <c r="H34" s="156" t="s">
        <v>591</v>
      </c>
      <c r="I34" s="156" t="s">
        <v>607</v>
      </c>
      <c r="J34" s="159" t="s">
        <v>670</v>
      </c>
    </row>
    <row r="35" ht="21.6" spans="1:10">
      <c r="A35" s="155"/>
      <c r="B35" s="156" t="s">
        <v>655</v>
      </c>
      <c r="C35" s="156" t="s">
        <v>613</v>
      </c>
      <c r="D35" s="156" t="s">
        <v>614</v>
      </c>
      <c r="E35" s="156" t="s">
        <v>671</v>
      </c>
      <c r="F35" s="156" t="s">
        <v>583</v>
      </c>
      <c r="G35" s="156" t="s">
        <v>611</v>
      </c>
      <c r="H35" s="156" t="s">
        <v>591</v>
      </c>
      <c r="I35" s="156" t="s">
        <v>586</v>
      </c>
      <c r="J35" s="159" t="s">
        <v>672</v>
      </c>
    </row>
    <row r="36" spans="1:10">
      <c r="A36" s="155" t="s">
        <v>482</v>
      </c>
      <c r="B36" s="156" t="s">
        <v>673</v>
      </c>
      <c r="C36" s="156" t="s">
        <v>580</v>
      </c>
      <c r="D36" s="156" t="s">
        <v>581</v>
      </c>
      <c r="E36" s="156" t="s">
        <v>674</v>
      </c>
      <c r="F36" s="156" t="s">
        <v>583</v>
      </c>
      <c r="G36" s="156" t="s">
        <v>95</v>
      </c>
      <c r="H36" s="156" t="s">
        <v>620</v>
      </c>
      <c r="I36" s="156" t="s">
        <v>586</v>
      </c>
      <c r="J36" s="159" t="s">
        <v>675</v>
      </c>
    </row>
    <row r="37" ht="21.6" spans="1:10">
      <c r="A37" s="155"/>
      <c r="B37" s="156" t="s">
        <v>673</v>
      </c>
      <c r="C37" s="156" t="s">
        <v>580</v>
      </c>
      <c r="D37" s="156" t="s">
        <v>588</v>
      </c>
      <c r="E37" s="156" t="s">
        <v>676</v>
      </c>
      <c r="F37" s="156" t="s">
        <v>583</v>
      </c>
      <c r="G37" s="156" t="s">
        <v>590</v>
      </c>
      <c r="H37" s="156" t="s">
        <v>591</v>
      </c>
      <c r="I37" s="156" t="s">
        <v>586</v>
      </c>
      <c r="J37" s="159" t="s">
        <v>677</v>
      </c>
    </row>
    <row r="38" ht="21.6" spans="1:10">
      <c r="A38" s="155"/>
      <c r="B38" s="156" t="s">
        <v>673</v>
      </c>
      <c r="C38" s="156" t="s">
        <v>580</v>
      </c>
      <c r="D38" s="156" t="s">
        <v>588</v>
      </c>
      <c r="E38" s="156" t="s">
        <v>678</v>
      </c>
      <c r="F38" s="156" t="s">
        <v>583</v>
      </c>
      <c r="G38" s="156" t="s">
        <v>590</v>
      </c>
      <c r="H38" s="156" t="s">
        <v>591</v>
      </c>
      <c r="I38" s="156" t="s">
        <v>586</v>
      </c>
      <c r="J38" s="159" t="s">
        <v>679</v>
      </c>
    </row>
    <row r="39" ht="21.6" spans="1:10">
      <c r="A39" s="155"/>
      <c r="B39" s="156" t="s">
        <v>673</v>
      </c>
      <c r="C39" s="156" t="s">
        <v>580</v>
      </c>
      <c r="D39" s="156" t="s">
        <v>588</v>
      </c>
      <c r="E39" s="156" t="s">
        <v>680</v>
      </c>
      <c r="F39" s="156" t="s">
        <v>583</v>
      </c>
      <c r="G39" s="156" t="s">
        <v>590</v>
      </c>
      <c r="H39" s="156" t="s">
        <v>591</v>
      </c>
      <c r="I39" s="156" t="s">
        <v>586</v>
      </c>
      <c r="J39" s="159" t="s">
        <v>681</v>
      </c>
    </row>
    <row r="40" ht="32.4" spans="1:10">
      <c r="A40" s="155"/>
      <c r="B40" s="156" t="s">
        <v>673</v>
      </c>
      <c r="C40" s="156" t="s">
        <v>580</v>
      </c>
      <c r="D40" s="156" t="s">
        <v>593</v>
      </c>
      <c r="E40" s="156" t="s">
        <v>682</v>
      </c>
      <c r="F40" s="156" t="s">
        <v>583</v>
      </c>
      <c r="G40" s="156" t="s">
        <v>683</v>
      </c>
      <c r="H40" s="156" t="s">
        <v>684</v>
      </c>
      <c r="I40" s="156" t="s">
        <v>586</v>
      </c>
      <c r="J40" s="159" t="s">
        <v>685</v>
      </c>
    </row>
    <row r="41" ht="32.4" spans="1:10">
      <c r="A41" s="155"/>
      <c r="B41" s="156" t="s">
        <v>673</v>
      </c>
      <c r="C41" s="156" t="s">
        <v>580</v>
      </c>
      <c r="D41" s="156" t="s">
        <v>593</v>
      </c>
      <c r="E41" s="156" t="s">
        <v>686</v>
      </c>
      <c r="F41" s="156" t="s">
        <v>583</v>
      </c>
      <c r="G41" s="156" t="s">
        <v>687</v>
      </c>
      <c r="H41" s="156" t="s">
        <v>684</v>
      </c>
      <c r="I41" s="156" t="s">
        <v>586</v>
      </c>
      <c r="J41" s="159" t="s">
        <v>688</v>
      </c>
    </row>
    <row r="42" ht="32.4" spans="1:10">
      <c r="A42" s="155"/>
      <c r="B42" s="156" t="s">
        <v>673</v>
      </c>
      <c r="C42" s="156" t="s">
        <v>580</v>
      </c>
      <c r="D42" s="156" t="s">
        <v>598</v>
      </c>
      <c r="E42" s="156" t="s">
        <v>599</v>
      </c>
      <c r="F42" s="156" t="s">
        <v>583</v>
      </c>
      <c r="G42" s="156" t="s">
        <v>689</v>
      </c>
      <c r="H42" s="156" t="s">
        <v>601</v>
      </c>
      <c r="I42" s="156" t="s">
        <v>586</v>
      </c>
      <c r="J42" s="159" t="s">
        <v>690</v>
      </c>
    </row>
    <row r="43" ht="21.6" spans="1:10">
      <c r="A43" s="155"/>
      <c r="B43" s="156" t="s">
        <v>673</v>
      </c>
      <c r="C43" s="156" t="s">
        <v>603</v>
      </c>
      <c r="D43" s="156" t="s">
        <v>604</v>
      </c>
      <c r="E43" s="156" t="s">
        <v>691</v>
      </c>
      <c r="F43" s="156" t="s">
        <v>583</v>
      </c>
      <c r="G43" s="156" t="s">
        <v>653</v>
      </c>
      <c r="H43" s="156" t="s">
        <v>591</v>
      </c>
      <c r="I43" s="156" t="s">
        <v>607</v>
      </c>
      <c r="J43" s="159" t="s">
        <v>692</v>
      </c>
    </row>
    <row r="44" ht="21.6" spans="1:10">
      <c r="A44" s="155"/>
      <c r="B44" s="156" t="s">
        <v>673</v>
      </c>
      <c r="C44" s="156" t="s">
        <v>603</v>
      </c>
      <c r="D44" s="156" t="s">
        <v>609</v>
      </c>
      <c r="E44" s="156" t="s">
        <v>693</v>
      </c>
      <c r="F44" s="156" t="s">
        <v>583</v>
      </c>
      <c r="G44" s="156" t="s">
        <v>636</v>
      </c>
      <c r="H44" s="156" t="s">
        <v>591</v>
      </c>
      <c r="I44" s="156" t="s">
        <v>607</v>
      </c>
      <c r="J44" s="159" t="s">
        <v>694</v>
      </c>
    </row>
    <row r="45" spans="1:10">
      <c r="A45" s="155"/>
      <c r="B45" s="156" t="s">
        <v>673</v>
      </c>
      <c r="C45" s="156" t="s">
        <v>613</v>
      </c>
      <c r="D45" s="156" t="s">
        <v>614</v>
      </c>
      <c r="E45" s="156" t="s">
        <v>695</v>
      </c>
      <c r="F45" s="156" t="s">
        <v>583</v>
      </c>
      <c r="G45" s="156" t="s">
        <v>606</v>
      </c>
      <c r="H45" s="156" t="s">
        <v>591</v>
      </c>
      <c r="I45" s="156" t="s">
        <v>586</v>
      </c>
      <c r="J45" s="159" t="s">
        <v>696</v>
      </c>
    </row>
    <row r="46" spans="1:10">
      <c r="A46" s="155" t="s">
        <v>480</v>
      </c>
      <c r="B46" s="156" t="s">
        <v>697</v>
      </c>
      <c r="C46" s="156" t="s">
        <v>580</v>
      </c>
      <c r="D46" s="156" t="s">
        <v>581</v>
      </c>
      <c r="E46" s="156" t="s">
        <v>698</v>
      </c>
      <c r="F46" s="156" t="s">
        <v>583</v>
      </c>
      <c r="G46" s="156" t="s">
        <v>93</v>
      </c>
      <c r="H46" s="156" t="s">
        <v>620</v>
      </c>
      <c r="I46" s="156" t="s">
        <v>586</v>
      </c>
      <c r="J46" s="159" t="s">
        <v>699</v>
      </c>
    </row>
    <row r="47" spans="1:10">
      <c r="A47" s="155"/>
      <c r="B47" s="156" t="s">
        <v>697</v>
      </c>
      <c r="C47" s="156" t="s">
        <v>580</v>
      </c>
      <c r="D47" s="156" t="s">
        <v>581</v>
      </c>
      <c r="E47" s="156" t="s">
        <v>700</v>
      </c>
      <c r="F47" s="156" t="s">
        <v>583</v>
      </c>
      <c r="G47" s="156" t="s">
        <v>82</v>
      </c>
      <c r="H47" s="156" t="s">
        <v>620</v>
      </c>
      <c r="I47" s="156" t="s">
        <v>586</v>
      </c>
      <c r="J47" s="159" t="s">
        <v>701</v>
      </c>
    </row>
    <row r="48" spans="1:10">
      <c r="A48" s="155"/>
      <c r="B48" s="156" t="s">
        <v>697</v>
      </c>
      <c r="C48" s="156" t="s">
        <v>580</v>
      </c>
      <c r="D48" s="156" t="s">
        <v>588</v>
      </c>
      <c r="E48" s="156" t="s">
        <v>702</v>
      </c>
      <c r="F48" s="156" t="s">
        <v>583</v>
      </c>
      <c r="G48" s="156" t="s">
        <v>606</v>
      </c>
      <c r="H48" s="156" t="s">
        <v>591</v>
      </c>
      <c r="I48" s="156" t="s">
        <v>586</v>
      </c>
      <c r="J48" s="159" t="s">
        <v>703</v>
      </c>
    </row>
    <row r="49" ht="21.6" spans="1:10">
      <c r="A49" s="155"/>
      <c r="B49" s="156" t="s">
        <v>697</v>
      </c>
      <c r="C49" s="156" t="s">
        <v>580</v>
      </c>
      <c r="D49" s="156" t="s">
        <v>588</v>
      </c>
      <c r="E49" s="156" t="s">
        <v>704</v>
      </c>
      <c r="F49" s="156" t="s">
        <v>583</v>
      </c>
      <c r="G49" s="156" t="s">
        <v>636</v>
      </c>
      <c r="H49" s="156" t="s">
        <v>591</v>
      </c>
      <c r="I49" s="156" t="s">
        <v>586</v>
      </c>
      <c r="J49" s="159" t="s">
        <v>705</v>
      </c>
    </row>
    <row r="50" ht="21.6" spans="1:10">
      <c r="A50" s="155"/>
      <c r="B50" s="156" t="s">
        <v>697</v>
      </c>
      <c r="C50" s="156" t="s">
        <v>580</v>
      </c>
      <c r="D50" s="156" t="s">
        <v>593</v>
      </c>
      <c r="E50" s="156" t="s">
        <v>706</v>
      </c>
      <c r="F50" s="156" t="s">
        <v>583</v>
      </c>
      <c r="G50" s="156" t="s">
        <v>707</v>
      </c>
      <c r="H50" s="156" t="s">
        <v>596</v>
      </c>
      <c r="I50" s="156" t="s">
        <v>586</v>
      </c>
      <c r="J50" s="159" t="s">
        <v>708</v>
      </c>
    </row>
    <row r="51" ht="21.6" spans="1:10">
      <c r="A51" s="155"/>
      <c r="B51" s="156" t="s">
        <v>697</v>
      </c>
      <c r="C51" s="156" t="s">
        <v>580</v>
      </c>
      <c r="D51" s="156" t="s">
        <v>593</v>
      </c>
      <c r="E51" s="156" t="s">
        <v>709</v>
      </c>
      <c r="F51" s="156" t="s">
        <v>583</v>
      </c>
      <c r="G51" s="156" t="s">
        <v>710</v>
      </c>
      <c r="H51" s="156" t="s">
        <v>643</v>
      </c>
      <c r="I51" s="156" t="s">
        <v>586</v>
      </c>
      <c r="J51" s="159" t="s">
        <v>711</v>
      </c>
    </row>
    <row r="52" ht="21.6" spans="1:10">
      <c r="A52" s="155"/>
      <c r="B52" s="156" t="s">
        <v>697</v>
      </c>
      <c r="C52" s="156" t="s">
        <v>580</v>
      </c>
      <c r="D52" s="156" t="s">
        <v>593</v>
      </c>
      <c r="E52" s="156" t="s">
        <v>712</v>
      </c>
      <c r="F52" s="156" t="s">
        <v>583</v>
      </c>
      <c r="G52" s="156" t="s">
        <v>713</v>
      </c>
      <c r="H52" s="156" t="s">
        <v>643</v>
      </c>
      <c r="I52" s="156" t="s">
        <v>586</v>
      </c>
      <c r="J52" s="159" t="s">
        <v>713</v>
      </c>
    </row>
    <row r="53" ht="32.4" spans="1:10">
      <c r="A53" s="155"/>
      <c r="B53" s="156" t="s">
        <v>697</v>
      </c>
      <c r="C53" s="156" t="s">
        <v>580</v>
      </c>
      <c r="D53" s="156" t="s">
        <v>598</v>
      </c>
      <c r="E53" s="156" t="s">
        <v>645</v>
      </c>
      <c r="F53" s="156" t="s">
        <v>583</v>
      </c>
      <c r="G53" s="156" t="s">
        <v>714</v>
      </c>
      <c r="H53" s="156" t="s">
        <v>601</v>
      </c>
      <c r="I53" s="156" t="s">
        <v>586</v>
      </c>
      <c r="J53" s="159" t="s">
        <v>715</v>
      </c>
    </row>
    <row r="54" ht="32.4" spans="1:10">
      <c r="A54" s="155"/>
      <c r="B54" s="156" t="s">
        <v>697</v>
      </c>
      <c r="C54" s="156" t="s">
        <v>603</v>
      </c>
      <c r="D54" s="156" t="s">
        <v>604</v>
      </c>
      <c r="E54" s="156" t="s">
        <v>716</v>
      </c>
      <c r="F54" s="156" t="s">
        <v>583</v>
      </c>
      <c r="G54" s="156" t="s">
        <v>717</v>
      </c>
      <c r="H54" s="156" t="s">
        <v>591</v>
      </c>
      <c r="I54" s="156" t="s">
        <v>607</v>
      </c>
      <c r="J54" s="159" t="s">
        <v>718</v>
      </c>
    </row>
    <row r="55" ht="43.2" spans="1:10">
      <c r="A55" s="155"/>
      <c r="B55" s="156" t="s">
        <v>697</v>
      </c>
      <c r="C55" s="156" t="s">
        <v>603</v>
      </c>
      <c r="D55" s="156" t="s">
        <v>604</v>
      </c>
      <c r="E55" s="156" t="s">
        <v>719</v>
      </c>
      <c r="F55" s="156" t="s">
        <v>583</v>
      </c>
      <c r="G55" s="156" t="s">
        <v>653</v>
      </c>
      <c r="H55" s="156" t="s">
        <v>591</v>
      </c>
      <c r="I55" s="156" t="s">
        <v>607</v>
      </c>
      <c r="J55" s="159" t="s">
        <v>720</v>
      </c>
    </row>
    <row r="56" ht="21.6" spans="1:10">
      <c r="A56" s="155"/>
      <c r="B56" s="156" t="s">
        <v>697</v>
      </c>
      <c r="C56" s="156" t="s">
        <v>603</v>
      </c>
      <c r="D56" s="156" t="s">
        <v>604</v>
      </c>
      <c r="E56" s="156" t="s">
        <v>721</v>
      </c>
      <c r="F56" s="156" t="s">
        <v>583</v>
      </c>
      <c r="G56" s="156" t="s">
        <v>636</v>
      </c>
      <c r="H56" s="156" t="s">
        <v>591</v>
      </c>
      <c r="I56" s="156" t="s">
        <v>607</v>
      </c>
      <c r="J56" s="159" t="s">
        <v>722</v>
      </c>
    </row>
    <row r="57" ht="21.6" spans="1:10">
      <c r="A57" s="155"/>
      <c r="B57" s="156" t="s">
        <v>697</v>
      </c>
      <c r="C57" s="156" t="s">
        <v>603</v>
      </c>
      <c r="D57" s="156" t="s">
        <v>609</v>
      </c>
      <c r="E57" s="156" t="s">
        <v>723</v>
      </c>
      <c r="F57" s="156" t="s">
        <v>583</v>
      </c>
      <c r="G57" s="156" t="s">
        <v>611</v>
      </c>
      <c r="H57" s="156" t="s">
        <v>591</v>
      </c>
      <c r="I57" s="156" t="s">
        <v>607</v>
      </c>
      <c r="J57" s="159" t="s">
        <v>724</v>
      </c>
    </row>
    <row r="58" ht="32.4" spans="1:10">
      <c r="A58" s="155"/>
      <c r="B58" s="156" t="s">
        <v>697</v>
      </c>
      <c r="C58" s="156" t="s">
        <v>613</v>
      </c>
      <c r="D58" s="156" t="s">
        <v>614</v>
      </c>
      <c r="E58" s="156" t="s">
        <v>725</v>
      </c>
      <c r="F58" s="156" t="s">
        <v>583</v>
      </c>
      <c r="G58" s="156" t="s">
        <v>611</v>
      </c>
      <c r="H58" s="156" t="s">
        <v>591</v>
      </c>
      <c r="I58" s="156" t="s">
        <v>586</v>
      </c>
      <c r="J58" s="159" t="s">
        <v>726</v>
      </c>
    </row>
    <row r="59" ht="21.6" spans="1:10">
      <c r="A59" s="155" t="s">
        <v>532</v>
      </c>
      <c r="B59" s="156" t="s">
        <v>727</v>
      </c>
      <c r="C59" s="156" t="s">
        <v>580</v>
      </c>
      <c r="D59" s="156" t="s">
        <v>581</v>
      </c>
      <c r="E59" s="156" t="s">
        <v>728</v>
      </c>
      <c r="F59" s="156" t="s">
        <v>616</v>
      </c>
      <c r="G59" s="156" t="s">
        <v>86</v>
      </c>
      <c r="H59" s="156" t="s">
        <v>729</v>
      </c>
      <c r="I59" s="156" t="s">
        <v>586</v>
      </c>
      <c r="J59" s="159" t="s">
        <v>730</v>
      </c>
    </row>
    <row r="60" ht="21.6" spans="1:10">
      <c r="A60" s="155"/>
      <c r="B60" s="156" t="s">
        <v>727</v>
      </c>
      <c r="C60" s="156" t="s">
        <v>580</v>
      </c>
      <c r="D60" s="156" t="s">
        <v>581</v>
      </c>
      <c r="E60" s="156" t="s">
        <v>731</v>
      </c>
      <c r="F60" s="156" t="s">
        <v>616</v>
      </c>
      <c r="G60" s="156" t="s">
        <v>86</v>
      </c>
      <c r="H60" s="156" t="s">
        <v>729</v>
      </c>
      <c r="I60" s="156" t="s">
        <v>586</v>
      </c>
      <c r="J60" s="159" t="s">
        <v>732</v>
      </c>
    </row>
    <row r="61" ht="21.6" spans="1:10">
      <c r="A61" s="155"/>
      <c r="B61" s="156" t="s">
        <v>727</v>
      </c>
      <c r="C61" s="156" t="s">
        <v>580</v>
      </c>
      <c r="D61" s="156" t="s">
        <v>588</v>
      </c>
      <c r="E61" s="156" t="s">
        <v>733</v>
      </c>
      <c r="F61" s="156" t="s">
        <v>583</v>
      </c>
      <c r="G61" s="156" t="s">
        <v>590</v>
      </c>
      <c r="H61" s="156" t="s">
        <v>591</v>
      </c>
      <c r="I61" s="156" t="s">
        <v>586</v>
      </c>
      <c r="J61" s="159" t="s">
        <v>734</v>
      </c>
    </row>
    <row r="62" spans="1:10">
      <c r="A62" s="155"/>
      <c r="B62" s="156" t="s">
        <v>727</v>
      </c>
      <c r="C62" s="156" t="s">
        <v>580</v>
      </c>
      <c r="D62" s="156" t="s">
        <v>588</v>
      </c>
      <c r="E62" s="156" t="s">
        <v>735</v>
      </c>
      <c r="F62" s="156" t="s">
        <v>583</v>
      </c>
      <c r="G62" s="156" t="s">
        <v>590</v>
      </c>
      <c r="H62" s="156" t="s">
        <v>591</v>
      </c>
      <c r="I62" s="156" t="s">
        <v>586</v>
      </c>
      <c r="J62" s="159" t="s">
        <v>736</v>
      </c>
    </row>
    <row r="63" ht="32.4" spans="1:10">
      <c r="A63" s="155"/>
      <c r="B63" s="156" t="s">
        <v>727</v>
      </c>
      <c r="C63" s="156" t="s">
        <v>580</v>
      </c>
      <c r="D63" s="156" t="s">
        <v>593</v>
      </c>
      <c r="E63" s="156" t="s">
        <v>737</v>
      </c>
      <c r="F63" s="156" t="s">
        <v>616</v>
      </c>
      <c r="G63" s="156" t="s">
        <v>738</v>
      </c>
      <c r="H63" s="156" t="s">
        <v>684</v>
      </c>
      <c r="I63" s="156" t="s">
        <v>586</v>
      </c>
      <c r="J63" s="159" t="s">
        <v>739</v>
      </c>
    </row>
    <row r="64" ht="21.6" spans="1:10">
      <c r="A64" s="155"/>
      <c r="B64" s="156" t="s">
        <v>727</v>
      </c>
      <c r="C64" s="156" t="s">
        <v>580</v>
      </c>
      <c r="D64" s="156" t="s">
        <v>593</v>
      </c>
      <c r="E64" s="156" t="s">
        <v>740</v>
      </c>
      <c r="F64" s="156" t="s">
        <v>583</v>
      </c>
      <c r="G64" s="156" t="s">
        <v>741</v>
      </c>
      <c r="H64" s="156" t="s">
        <v>684</v>
      </c>
      <c r="I64" s="156" t="s">
        <v>586</v>
      </c>
      <c r="J64" s="159" t="s">
        <v>742</v>
      </c>
    </row>
    <row r="65" spans="1:10">
      <c r="A65" s="155"/>
      <c r="B65" s="156" t="s">
        <v>727</v>
      </c>
      <c r="C65" s="156" t="s">
        <v>580</v>
      </c>
      <c r="D65" s="156" t="s">
        <v>598</v>
      </c>
      <c r="E65" s="156" t="s">
        <v>599</v>
      </c>
      <c r="F65" s="156" t="s">
        <v>583</v>
      </c>
      <c r="G65" s="156" t="s">
        <v>743</v>
      </c>
      <c r="H65" s="156" t="s">
        <v>601</v>
      </c>
      <c r="I65" s="156" t="s">
        <v>586</v>
      </c>
      <c r="J65" s="159" t="s">
        <v>744</v>
      </c>
    </row>
    <row r="66" ht="21.6" spans="1:10">
      <c r="A66" s="155"/>
      <c r="B66" s="156" t="s">
        <v>727</v>
      </c>
      <c r="C66" s="156" t="s">
        <v>603</v>
      </c>
      <c r="D66" s="156" t="s">
        <v>604</v>
      </c>
      <c r="E66" s="156" t="s">
        <v>745</v>
      </c>
      <c r="F66" s="156" t="s">
        <v>616</v>
      </c>
      <c r="G66" s="156" t="s">
        <v>611</v>
      </c>
      <c r="H66" s="156" t="s">
        <v>591</v>
      </c>
      <c r="I66" s="156" t="s">
        <v>586</v>
      </c>
      <c r="J66" s="159" t="s">
        <v>746</v>
      </c>
    </row>
    <row r="67" ht="32.4" spans="1:10">
      <c r="A67" s="155"/>
      <c r="B67" s="156" t="s">
        <v>727</v>
      </c>
      <c r="C67" s="156" t="s">
        <v>603</v>
      </c>
      <c r="D67" s="156" t="s">
        <v>604</v>
      </c>
      <c r="E67" s="156" t="s">
        <v>747</v>
      </c>
      <c r="F67" s="156" t="s">
        <v>616</v>
      </c>
      <c r="G67" s="156" t="s">
        <v>636</v>
      </c>
      <c r="H67" s="156" t="s">
        <v>591</v>
      </c>
      <c r="I67" s="156" t="s">
        <v>586</v>
      </c>
      <c r="J67" s="159" t="s">
        <v>748</v>
      </c>
    </row>
    <row r="68" ht="21.6" spans="1:10">
      <c r="A68" s="155"/>
      <c r="B68" s="156" t="s">
        <v>727</v>
      </c>
      <c r="C68" s="156" t="s">
        <v>603</v>
      </c>
      <c r="D68" s="156" t="s">
        <v>609</v>
      </c>
      <c r="E68" s="156" t="s">
        <v>749</v>
      </c>
      <c r="F68" s="156" t="s">
        <v>583</v>
      </c>
      <c r="G68" s="156" t="s">
        <v>611</v>
      </c>
      <c r="H68" s="156" t="s">
        <v>591</v>
      </c>
      <c r="I68" s="156" t="s">
        <v>607</v>
      </c>
      <c r="J68" s="159" t="s">
        <v>750</v>
      </c>
    </row>
    <row r="69" ht="21.6" spans="1:10">
      <c r="A69" s="155"/>
      <c r="B69" s="156" t="s">
        <v>727</v>
      </c>
      <c r="C69" s="156" t="s">
        <v>613</v>
      </c>
      <c r="D69" s="156" t="s">
        <v>614</v>
      </c>
      <c r="E69" s="156" t="s">
        <v>751</v>
      </c>
      <c r="F69" s="156" t="s">
        <v>616</v>
      </c>
      <c r="G69" s="156" t="s">
        <v>611</v>
      </c>
      <c r="H69" s="156" t="s">
        <v>591</v>
      </c>
      <c r="I69" s="156" t="s">
        <v>586</v>
      </c>
      <c r="J69" s="159" t="s">
        <v>752</v>
      </c>
    </row>
    <row r="70" ht="21.6" spans="1:10">
      <c r="A70" s="155" t="s">
        <v>522</v>
      </c>
      <c r="B70" s="156" t="s">
        <v>753</v>
      </c>
      <c r="C70" s="156" t="s">
        <v>580</v>
      </c>
      <c r="D70" s="156" t="s">
        <v>581</v>
      </c>
      <c r="E70" s="156" t="s">
        <v>754</v>
      </c>
      <c r="F70" s="156" t="s">
        <v>583</v>
      </c>
      <c r="G70" s="156" t="s">
        <v>755</v>
      </c>
      <c r="H70" s="156" t="s">
        <v>585</v>
      </c>
      <c r="I70" s="156" t="s">
        <v>586</v>
      </c>
      <c r="J70" s="159" t="s">
        <v>756</v>
      </c>
    </row>
    <row r="71" ht="32.4" spans="1:10">
      <c r="A71" s="155"/>
      <c r="B71" s="156" t="s">
        <v>753</v>
      </c>
      <c r="C71" s="156" t="s">
        <v>580</v>
      </c>
      <c r="D71" s="156" t="s">
        <v>588</v>
      </c>
      <c r="E71" s="156" t="s">
        <v>757</v>
      </c>
      <c r="F71" s="156" t="s">
        <v>583</v>
      </c>
      <c r="G71" s="156" t="s">
        <v>590</v>
      </c>
      <c r="H71" s="156" t="s">
        <v>591</v>
      </c>
      <c r="I71" s="156" t="s">
        <v>586</v>
      </c>
      <c r="J71" s="159" t="s">
        <v>758</v>
      </c>
    </row>
    <row r="72" ht="21.6" spans="1:10">
      <c r="A72" s="155"/>
      <c r="B72" s="156" t="s">
        <v>753</v>
      </c>
      <c r="C72" s="156" t="s">
        <v>580</v>
      </c>
      <c r="D72" s="156" t="s">
        <v>588</v>
      </c>
      <c r="E72" s="156" t="s">
        <v>759</v>
      </c>
      <c r="F72" s="156" t="s">
        <v>583</v>
      </c>
      <c r="G72" s="156" t="s">
        <v>590</v>
      </c>
      <c r="H72" s="156" t="s">
        <v>591</v>
      </c>
      <c r="I72" s="156" t="s">
        <v>586</v>
      </c>
      <c r="J72" s="159" t="s">
        <v>760</v>
      </c>
    </row>
    <row r="73" ht="32.4" spans="1:10">
      <c r="A73" s="155"/>
      <c r="B73" s="156" t="s">
        <v>753</v>
      </c>
      <c r="C73" s="156" t="s">
        <v>580</v>
      </c>
      <c r="D73" s="156" t="s">
        <v>593</v>
      </c>
      <c r="E73" s="156" t="s">
        <v>761</v>
      </c>
      <c r="F73" s="156" t="s">
        <v>583</v>
      </c>
      <c r="G73" s="156" t="s">
        <v>762</v>
      </c>
      <c r="H73" s="156" t="s">
        <v>596</v>
      </c>
      <c r="I73" s="156" t="s">
        <v>586</v>
      </c>
      <c r="J73" s="159" t="s">
        <v>763</v>
      </c>
    </row>
    <row r="74" ht="32.4" spans="1:10">
      <c r="A74" s="155"/>
      <c r="B74" s="156" t="s">
        <v>753</v>
      </c>
      <c r="C74" s="156" t="s">
        <v>580</v>
      </c>
      <c r="D74" s="156" t="s">
        <v>598</v>
      </c>
      <c r="E74" s="156" t="s">
        <v>599</v>
      </c>
      <c r="F74" s="156" t="s">
        <v>583</v>
      </c>
      <c r="G74" s="156" t="s">
        <v>764</v>
      </c>
      <c r="H74" s="156" t="s">
        <v>601</v>
      </c>
      <c r="I74" s="156" t="s">
        <v>586</v>
      </c>
      <c r="J74" s="159" t="s">
        <v>765</v>
      </c>
    </row>
    <row r="75" ht="75.6" spans="1:10">
      <c r="A75" s="155"/>
      <c r="B75" s="156" t="s">
        <v>753</v>
      </c>
      <c r="C75" s="156" t="s">
        <v>603</v>
      </c>
      <c r="D75" s="156" t="s">
        <v>604</v>
      </c>
      <c r="E75" s="156" t="s">
        <v>766</v>
      </c>
      <c r="F75" s="156" t="s">
        <v>583</v>
      </c>
      <c r="G75" s="156" t="s">
        <v>636</v>
      </c>
      <c r="H75" s="156" t="s">
        <v>591</v>
      </c>
      <c r="I75" s="156" t="s">
        <v>607</v>
      </c>
      <c r="J75" s="159" t="s">
        <v>767</v>
      </c>
    </row>
    <row r="76" ht="21.6" spans="1:10">
      <c r="A76" s="155"/>
      <c r="B76" s="156" t="s">
        <v>753</v>
      </c>
      <c r="C76" s="156" t="s">
        <v>613</v>
      </c>
      <c r="D76" s="156" t="s">
        <v>614</v>
      </c>
      <c r="E76" s="156" t="s">
        <v>768</v>
      </c>
      <c r="F76" s="156" t="s">
        <v>583</v>
      </c>
      <c r="G76" s="156" t="s">
        <v>606</v>
      </c>
      <c r="H76" s="156" t="s">
        <v>591</v>
      </c>
      <c r="I76" s="156" t="s">
        <v>586</v>
      </c>
      <c r="J76" s="159" t="s">
        <v>769</v>
      </c>
    </row>
    <row r="77" spans="1:10">
      <c r="A77" s="155" t="s">
        <v>462</v>
      </c>
      <c r="B77" s="156" t="s">
        <v>770</v>
      </c>
      <c r="C77" s="156" t="s">
        <v>580</v>
      </c>
      <c r="D77" s="156" t="s">
        <v>581</v>
      </c>
      <c r="E77" s="156" t="s">
        <v>771</v>
      </c>
      <c r="F77" s="156" t="s">
        <v>583</v>
      </c>
      <c r="G77" s="156" t="s">
        <v>86</v>
      </c>
      <c r="H77" s="156" t="s">
        <v>772</v>
      </c>
      <c r="I77" s="156" t="s">
        <v>586</v>
      </c>
      <c r="J77" s="159" t="s">
        <v>773</v>
      </c>
    </row>
    <row r="78" spans="1:10">
      <c r="A78" s="155"/>
      <c r="B78" s="156" t="s">
        <v>770</v>
      </c>
      <c r="C78" s="156" t="s">
        <v>580</v>
      </c>
      <c r="D78" s="156" t="s">
        <v>581</v>
      </c>
      <c r="E78" s="156" t="s">
        <v>774</v>
      </c>
      <c r="F78" s="156" t="s">
        <v>583</v>
      </c>
      <c r="G78" s="156" t="s">
        <v>775</v>
      </c>
      <c r="H78" s="156" t="s">
        <v>620</v>
      </c>
      <c r="I78" s="156" t="s">
        <v>586</v>
      </c>
      <c r="J78" s="159" t="s">
        <v>776</v>
      </c>
    </row>
    <row r="79" ht="21.6" spans="1:10">
      <c r="A79" s="155"/>
      <c r="B79" s="156" t="s">
        <v>770</v>
      </c>
      <c r="C79" s="156" t="s">
        <v>580</v>
      </c>
      <c r="D79" s="156" t="s">
        <v>588</v>
      </c>
      <c r="E79" s="156" t="s">
        <v>777</v>
      </c>
      <c r="F79" s="156" t="s">
        <v>583</v>
      </c>
      <c r="G79" s="156" t="s">
        <v>636</v>
      </c>
      <c r="H79" s="156" t="s">
        <v>591</v>
      </c>
      <c r="I79" s="156" t="s">
        <v>607</v>
      </c>
      <c r="J79" s="159" t="s">
        <v>778</v>
      </c>
    </row>
    <row r="80" ht="32.4" spans="1:10">
      <c r="A80" s="155"/>
      <c r="B80" s="156" t="s">
        <v>770</v>
      </c>
      <c r="C80" s="156" t="s">
        <v>580</v>
      </c>
      <c r="D80" s="156" t="s">
        <v>588</v>
      </c>
      <c r="E80" s="156" t="s">
        <v>779</v>
      </c>
      <c r="F80" s="156" t="s">
        <v>583</v>
      </c>
      <c r="G80" s="156" t="s">
        <v>636</v>
      </c>
      <c r="H80" s="156" t="s">
        <v>591</v>
      </c>
      <c r="I80" s="156" t="s">
        <v>607</v>
      </c>
      <c r="J80" s="159" t="s">
        <v>780</v>
      </c>
    </row>
    <row r="81" ht="21.6" spans="1:10">
      <c r="A81" s="155"/>
      <c r="B81" s="156" t="s">
        <v>770</v>
      </c>
      <c r="C81" s="156" t="s">
        <v>580</v>
      </c>
      <c r="D81" s="156" t="s">
        <v>593</v>
      </c>
      <c r="E81" s="156" t="s">
        <v>781</v>
      </c>
      <c r="F81" s="156" t="s">
        <v>583</v>
      </c>
      <c r="G81" s="156" t="s">
        <v>782</v>
      </c>
      <c r="H81" s="156" t="s">
        <v>596</v>
      </c>
      <c r="I81" s="156" t="s">
        <v>586</v>
      </c>
      <c r="J81" s="159" t="s">
        <v>783</v>
      </c>
    </row>
    <row r="82" ht="21.6" spans="1:10">
      <c r="A82" s="155"/>
      <c r="B82" s="156" t="s">
        <v>770</v>
      </c>
      <c r="C82" s="156" t="s">
        <v>580</v>
      </c>
      <c r="D82" s="156" t="s">
        <v>593</v>
      </c>
      <c r="E82" s="156" t="s">
        <v>784</v>
      </c>
      <c r="F82" s="156" t="s">
        <v>583</v>
      </c>
      <c r="G82" s="156" t="s">
        <v>785</v>
      </c>
      <c r="H82" s="156" t="s">
        <v>596</v>
      </c>
      <c r="I82" s="156" t="s">
        <v>586</v>
      </c>
      <c r="J82" s="159" t="s">
        <v>786</v>
      </c>
    </row>
    <row r="83" ht="43.2" spans="1:10">
      <c r="A83" s="155"/>
      <c r="B83" s="156" t="s">
        <v>770</v>
      </c>
      <c r="C83" s="156" t="s">
        <v>580</v>
      </c>
      <c r="D83" s="156" t="s">
        <v>598</v>
      </c>
      <c r="E83" s="156" t="s">
        <v>599</v>
      </c>
      <c r="F83" s="156" t="s">
        <v>583</v>
      </c>
      <c r="G83" s="156" t="s">
        <v>787</v>
      </c>
      <c r="H83" s="156" t="s">
        <v>601</v>
      </c>
      <c r="I83" s="156" t="s">
        <v>586</v>
      </c>
      <c r="J83" s="159" t="s">
        <v>788</v>
      </c>
    </row>
    <row r="84" ht="21.6" spans="1:10">
      <c r="A84" s="155"/>
      <c r="B84" s="156" t="s">
        <v>770</v>
      </c>
      <c r="C84" s="156" t="s">
        <v>603</v>
      </c>
      <c r="D84" s="156" t="s">
        <v>604</v>
      </c>
      <c r="E84" s="156" t="s">
        <v>789</v>
      </c>
      <c r="F84" s="156" t="s">
        <v>616</v>
      </c>
      <c r="G84" s="156" t="s">
        <v>636</v>
      </c>
      <c r="H84" s="156" t="s">
        <v>591</v>
      </c>
      <c r="I84" s="156" t="s">
        <v>607</v>
      </c>
      <c r="J84" s="159" t="s">
        <v>790</v>
      </c>
    </row>
    <row r="85" ht="21.6" spans="1:10">
      <c r="A85" s="155"/>
      <c r="B85" s="156" t="s">
        <v>770</v>
      </c>
      <c r="C85" s="156" t="s">
        <v>603</v>
      </c>
      <c r="D85" s="156" t="s">
        <v>604</v>
      </c>
      <c r="E85" s="156" t="s">
        <v>791</v>
      </c>
      <c r="F85" s="156" t="s">
        <v>616</v>
      </c>
      <c r="G85" s="156" t="s">
        <v>636</v>
      </c>
      <c r="H85" s="156" t="s">
        <v>591</v>
      </c>
      <c r="I85" s="156" t="s">
        <v>607</v>
      </c>
      <c r="J85" s="159" t="s">
        <v>792</v>
      </c>
    </row>
    <row r="86" ht="21.6" spans="1:10">
      <c r="A86" s="155"/>
      <c r="B86" s="156" t="s">
        <v>770</v>
      </c>
      <c r="C86" s="156" t="s">
        <v>603</v>
      </c>
      <c r="D86" s="156" t="s">
        <v>604</v>
      </c>
      <c r="E86" s="156" t="s">
        <v>793</v>
      </c>
      <c r="F86" s="156" t="s">
        <v>583</v>
      </c>
      <c r="G86" s="156" t="s">
        <v>636</v>
      </c>
      <c r="H86" s="156" t="s">
        <v>591</v>
      </c>
      <c r="I86" s="156" t="s">
        <v>607</v>
      </c>
      <c r="J86" s="159" t="s">
        <v>794</v>
      </c>
    </row>
    <row r="87" ht="32.4" spans="1:10">
      <c r="A87" s="155"/>
      <c r="B87" s="156" t="s">
        <v>770</v>
      </c>
      <c r="C87" s="156" t="s">
        <v>603</v>
      </c>
      <c r="D87" s="156" t="s">
        <v>609</v>
      </c>
      <c r="E87" s="156" t="s">
        <v>795</v>
      </c>
      <c r="F87" s="156" t="s">
        <v>583</v>
      </c>
      <c r="G87" s="156" t="s">
        <v>636</v>
      </c>
      <c r="H87" s="156" t="s">
        <v>591</v>
      </c>
      <c r="I87" s="156" t="s">
        <v>607</v>
      </c>
      <c r="J87" s="159" t="s">
        <v>796</v>
      </c>
    </row>
    <row r="88" ht="21.6" spans="1:10">
      <c r="A88" s="155"/>
      <c r="B88" s="156" t="s">
        <v>770</v>
      </c>
      <c r="C88" s="156" t="s">
        <v>613</v>
      </c>
      <c r="D88" s="156" t="s">
        <v>614</v>
      </c>
      <c r="E88" s="156" t="s">
        <v>797</v>
      </c>
      <c r="F88" s="156" t="s">
        <v>583</v>
      </c>
      <c r="G88" s="156" t="s">
        <v>636</v>
      </c>
      <c r="H88" s="156" t="s">
        <v>591</v>
      </c>
      <c r="I88" s="156" t="s">
        <v>607</v>
      </c>
      <c r="J88" s="159" t="s">
        <v>798</v>
      </c>
    </row>
    <row r="89" ht="32.4" spans="1:10">
      <c r="A89" s="155" t="s">
        <v>562</v>
      </c>
      <c r="B89" s="156" t="s">
        <v>799</v>
      </c>
      <c r="C89" s="156" t="s">
        <v>580</v>
      </c>
      <c r="D89" s="156" t="s">
        <v>581</v>
      </c>
      <c r="E89" s="156" t="s">
        <v>800</v>
      </c>
      <c r="F89" s="156" t="s">
        <v>583</v>
      </c>
      <c r="G89" s="156" t="s">
        <v>590</v>
      </c>
      <c r="H89" s="156" t="s">
        <v>591</v>
      </c>
      <c r="I89" s="156" t="s">
        <v>586</v>
      </c>
      <c r="J89" s="159" t="s">
        <v>801</v>
      </c>
    </row>
    <row r="90" ht="32.4" spans="1:10">
      <c r="A90" s="155"/>
      <c r="B90" s="156" t="s">
        <v>799</v>
      </c>
      <c r="C90" s="156" t="s">
        <v>580</v>
      </c>
      <c r="D90" s="156" t="s">
        <v>588</v>
      </c>
      <c r="E90" s="156" t="s">
        <v>802</v>
      </c>
      <c r="F90" s="156" t="s">
        <v>583</v>
      </c>
      <c r="G90" s="156" t="s">
        <v>611</v>
      </c>
      <c r="H90" s="156" t="s">
        <v>591</v>
      </c>
      <c r="I90" s="156" t="s">
        <v>586</v>
      </c>
      <c r="J90" s="159" t="s">
        <v>803</v>
      </c>
    </row>
    <row r="91" ht="32.4" spans="1:10">
      <c r="A91" s="155"/>
      <c r="B91" s="156" t="s">
        <v>799</v>
      </c>
      <c r="C91" s="156" t="s">
        <v>580</v>
      </c>
      <c r="D91" s="156" t="s">
        <v>593</v>
      </c>
      <c r="E91" s="156" t="s">
        <v>804</v>
      </c>
      <c r="F91" s="156" t="s">
        <v>583</v>
      </c>
      <c r="G91" s="156" t="s">
        <v>805</v>
      </c>
      <c r="H91" s="156" t="s">
        <v>806</v>
      </c>
      <c r="I91" s="156" t="s">
        <v>586</v>
      </c>
      <c r="J91" s="159" t="s">
        <v>807</v>
      </c>
    </row>
    <row r="92" ht="21.6" spans="1:10">
      <c r="A92" s="155"/>
      <c r="B92" s="156" t="s">
        <v>799</v>
      </c>
      <c r="C92" s="156" t="s">
        <v>580</v>
      </c>
      <c r="D92" s="156" t="s">
        <v>598</v>
      </c>
      <c r="E92" s="156" t="s">
        <v>645</v>
      </c>
      <c r="F92" s="156" t="s">
        <v>583</v>
      </c>
      <c r="G92" s="156" t="s">
        <v>665</v>
      </c>
      <c r="H92" s="156" t="s">
        <v>601</v>
      </c>
      <c r="I92" s="156" t="s">
        <v>586</v>
      </c>
      <c r="J92" s="159" t="s">
        <v>808</v>
      </c>
    </row>
    <row r="93" ht="32.4" spans="1:10">
      <c r="A93" s="155"/>
      <c r="B93" s="156" t="s">
        <v>799</v>
      </c>
      <c r="C93" s="156" t="s">
        <v>603</v>
      </c>
      <c r="D93" s="156" t="s">
        <v>604</v>
      </c>
      <c r="E93" s="156" t="s">
        <v>809</v>
      </c>
      <c r="F93" s="156" t="s">
        <v>583</v>
      </c>
      <c r="G93" s="156" t="s">
        <v>85</v>
      </c>
      <c r="H93" s="156" t="s">
        <v>591</v>
      </c>
      <c r="I93" s="156" t="s">
        <v>586</v>
      </c>
      <c r="J93" s="159" t="s">
        <v>810</v>
      </c>
    </row>
    <row r="94" ht="32.4" spans="1:10">
      <c r="A94" s="155"/>
      <c r="B94" s="156" t="s">
        <v>799</v>
      </c>
      <c r="C94" s="156" t="s">
        <v>613</v>
      </c>
      <c r="D94" s="156" t="s">
        <v>614</v>
      </c>
      <c r="E94" s="156" t="s">
        <v>811</v>
      </c>
      <c r="F94" s="156" t="s">
        <v>583</v>
      </c>
      <c r="G94" s="156" t="s">
        <v>611</v>
      </c>
      <c r="H94" s="156" t="s">
        <v>591</v>
      </c>
      <c r="I94" s="156" t="s">
        <v>586</v>
      </c>
      <c r="J94" s="159" t="s">
        <v>812</v>
      </c>
    </row>
    <row r="95" ht="64.8" spans="1:10">
      <c r="A95" s="155" t="s">
        <v>550</v>
      </c>
      <c r="B95" s="156" t="s">
        <v>813</v>
      </c>
      <c r="C95" s="156" t="s">
        <v>580</v>
      </c>
      <c r="D95" s="156" t="s">
        <v>581</v>
      </c>
      <c r="E95" s="156" t="s">
        <v>814</v>
      </c>
      <c r="F95" s="156" t="s">
        <v>583</v>
      </c>
      <c r="G95" s="156" t="s">
        <v>84</v>
      </c>
      <c r="H95" s="156" t="s">
        <v>729</v>
      </c>
      <c r="I95" s="156" t="s">
        <v>586</v>
      </c>
      <c r="J95" s="159" t="s">
        <v>815</v>
      </c>
    </row>
    <row r="96" ht="32.4" spans="1:10">
      <c r="A96" s="155"/>
      <c r="B96" s="156" t="s">
        <v>813</v>
      </c>
      <c r="C96" s="156" t="s">
        <v>580</v>
      </c>
      <c r="D96" s="156" t="s">
        <v>581</v>
      </c>
      <c r="E96" s="156" t="s">
        <v>816</v>
      </c>
      <c r="F96" s="156" t="s">
        <v>583</v>
      </c>
      <c r="G96" s="156" t="s">
        <v>584</v>
      </c>
      <c r="H96" s="156" t="s">
        <v>620</v>
      </c>
      <c r="I96" s="156" t="s">
        <v>586</v>
      </c>
      <c r="J96" s="159" t="s">
        <v>817</v>
      </c>
    </row>
    <row r="97" ht="21.6" spans="1:10">
      <c r="A97" s="155"/>
      <c r="B97" s="156" t="s">
        <v>813</v>
      </c>
      <c r="C97" s="156" t="s">
        <v>580</v>
      </c>
      <c r="D97" s="156" t="s">
        <v>581</v>
      </c>
      <c r="E97" s="156" t="s">
        <v>818</v>
      </c>
      <c r="F97" s="156" t="s">
        <v>583</v>
      </c>
      <c r="G97" s="156" t="s">
        <v>819</v>
      </c>
      <c r="H97" s="156" t="s">
        <v>820</v>
      </c>
      <c r="I97" s="156" t="s">
        <v>586</v>
      </c>
      <c r="J97" s="159" t="s">
        <v>821</v>
      </c>
    </row>
    <row r="98" ht="21.6" spans="1:10">
      <c r="A98" s="155"/>
      <c r="B98" s="156" t="s">
        <v>813</v>
      </c>
      <c r="C98" s="156" t="s">
        <v>580</v>
      </c>
      <c r="D98" s="156" t="s">
        <v>588</v>
      </c>
      <c r="E98" s="156" t="s">
        <v>822</v>
      </c>
      <c r="F98" s="156" t="s">
        <v>583</v>
      </c>
      <c r="G98" s="156" t="s">
        <v>823</v>
      </c>
      <c r="H98" s="156" t="s">
        <v>591</v>
      </c>
      <c r="I98" s="156" t="s">
        <v>586</v>
      </c>
      <c r="J98" s="159" t="s">
        <v>824</v>
      </c>
    </row>
    <row r="99" ht="21.6" spans="1:10">
      <c r="A99" s="155"/>
      <c r="B99" s="156" t="s">
        <v>813</v>
      </c>
      <c r="C99" s="156" t="s">
        <v>580</v>
      </c>
      <c r="D99" s="156" t="s">
        <v>588</v>
      </c>
      <c r="E99" s="156" t="s">
        <v>825</v>
      </c>
      <c r="F99" s="156" t="s">
        <v>583</v>
      </c>
      <c r="G99" s="156" t="s">
        <v>590</v>
      </c>
      <c r="H99" s="156" t="s">
        <v>591</v>
      </c>
      <c r="I99" s="156" t="s">
        <v>586</v>
      </c>
      <c r="J99" s="159" t="s">
        <v>826</v>
      </c>
    </row>
    <row r="100" ht="54" spans="1:10">
      <c r="A100" s="155"/>
      <c r="B100" s="156" t="s">
        <v>813</v>
      </c>
      <c r="C100" s="156" t="s">
        <v>580</v>
      </c>
      <c r="D100" s="156" t="s">
        <v>593</v>
      </c>
      <c r="E100" s="156" t="s">
        <v>827</v>
      </c>
      <c r="F100" s="156" t="s">
        <v>583</v>
      </c>
      <c r="G100" s="156" t="s">
        <v>828</v>
      </c>
      <c r="H100" s="156" t="s">
        <v>684</v>
      </c>
      <c r="I100" s="156" t="s">
        <v>586</v>
      </c>
      <c r="J100" s="159" t="s">
        <v>829</v>
      </c>
    </row>
    <row r="101" ht="32.4" spans="1:10">
      <c r="A101" s="155"/>
      <c r="B101" s="156" t="s">
        <v>813</v>
      </c>
      <c r="C101" s="156" t="s">
        <v>580</v>
      </c>
      <c r="D101" s="156" t="s">
        <v>593</v>
      </c>
      <c r="E101" s="156" t="s">
        <v>830</v>
      </c>
      <c r="F101" s="156" t="s">
        <v>583</v>
      </c>
      <c r="G101" s="156" t="s">
        <v>831</v>
      </c>
      <c r="H101" s="156" t="s">
        <v>684</v>
      </c>
      <c r="I101" s="156" t="s">
        <v>586</v>
      </c>
      <c r="J101" s="159" t="s">
        <v>832</v>
      </c>
    </row>
    <row r="102" ht="54" spans="1:10">
      <c r="A102" s="155"/>
      <c r="B102" s="156" t="s">
        <v>813</v>
      </c>
      <c r="C102" s="156" t="s">
        <v>580</v>
      </c>
      <c r="D102" s="156" t="s">
        <v>598</v>
      </c>
      <c r="E102" s="156" t="s">
        <v>645</v>
      </c>
      <c r="F102" s="156" t="s">
        <v>583</v>
      </c>
      <c r="G102" s="156" t="s">
        <v>833</v>
      </c>
      <c r="H102" s="156" t="s">
        <v>601</v>
      </c>
      <c r="I102" s="156" t="s">
        <v>586</v>
      </c>
      <c r="J102" s="159" t="s">
        <v>834</v>
      </c>
    </row>
    <row r="103" ht="21.6" spans="1:10">
      <c r="A103" s="155"/>
      <c r="B103" s="156" t="s">
        <v>813</v>
      </c>
      <c r="C103" s="156" t="s">
        <v>603</v>
      </c>
      <c r="D103" s="156" t="s">
        <v>604</v>
      </c>
      <c r="E103" s="156" t="s">
        <v>835</v>
      </c>
      <c r="F103" s="156" t="s">
        <v>583</v>
      </c>
      <c r="G103" s="156" t="s">
        <v>836</v>
      </c>
      <c r="H103" s="156" t="s">
        <v>591</v>
      </c>
      <c r="I103" s="156" t="s">
        <v>607</v>
      </c>
      <c r="J103" s="159" t="s">
        <v>837</v>
      </c>
    </row>
    <row r="104" ht="21.6" spans="1:10">
      <c r="A104" s="155"/>
      <c r="B104" s="156" t="s">
        <v>813</v>
      </c>
      <c r="C104" s="156" t="s">
        <v>603</v>
      </c>
      <c r="D104" s="156" t="s">
        <v>609</v>
      </c>
      <c r="E104" s="156" t="s">
        <v>838</v>
      </c>
      <c r="F104" s="156" t="s">
        <v>583</v>
      </c>
      <c r="G104" s="156" t="s">
        <v>839</v>
      </c>
      <c r="H104" s="156" t="s">
        <v>591</v>
      </c>
      <c r="I104" s="156" t="s">
        <v>607</v>
      </c>
      <c r="J104" s="159" t="s">
        <v>840</v>
      </c>
    </row>
    <row r="105" ht="21.6" spans="1:10">
      <c r="A105" s="155"/>
      <c r="B105" s="156" t="s">
        <v>813</v>
      </c>
      <c r="C105" s="156" t="s">
        <v>613</v>
      </c>
      <c r="D105" s="156" t="s">
        <v>614</v>
      </c>
      <c r="E105" s="156" t="s">
        <v>841</v>
      </c>
      <c r="F105" s="156" t="s">
        <v>583</v>
      </c>
      <c r="G105" s="156" t="s">
        <v>611</v>
      </c>
      <c r="H105" s="156" t="s">
        <v>591</v>
      </c>
      <c r="I105" s="156" t="s">
        <v>586</v>
      </c>
      <c r="J105" s="159" t="s">
        <v>842</v>
      </c>
    </row>
    <row r="106" ht="21.6" spans="1:10">
      <c r="A106" s="155"/>
      <c r="B106" s="156" t="s">
        <v>813</v>
      </c>
      <c r="C106" s="156" t="s">
        <v>613</v>
      </c>
      <c r="D106" s="156" t="s">
        <v>614</v>
      </c>
      <c r="E106" s="156" t="s">
        <v>843</v>
      </c>
      <c r="F106" s="156" t="s">
        <v>583</v>
      </c>
      <c r="G106" s="156" t="s">
        <v>611</v>
      </c>
      <c r="H106" s="156" t="s">
        <v>591</v>
      </c>
      <c r="I106" s="156" t="s">
        <v>586</v>
      </c>
      <c r="J106" s="159" t="s">
        <v>844</v>
      </c>
    </row>
    <row r="107" spans="1:10">
      <c r="A107" s="155" t="s">
        <v>488</v>
      </c>
      <c r="B107" s="156" t="s">
        <v>845</v>
      </c>
      <c r="C107" s="156" t="s">
        <v>580</v>
      </c>
      <c r="D107" s="156" t="s">
        <v>581</v>
      </c>
      <c r="E107" s="156" t="s">
        <v>846</v>
      </c>
      <c r="F107" s="156" t="s">
        <v>616</v>
      </c>
      <c r="G107" s="156" t="s">
        <v>83</v>
      </c>
      <c r="H107" s="156" t="s">
        <v>684</v>
      </c>
      <c r="I107" s="156" t="s">
        <v>586</v>
      </c>
      <c r="J107" s="159" t="s">
        <v>847</v>
      </c>
    </row>
    <row r="108" ht="21.6" spans="1:10">
      <c r="A108" s="155"/>
      <c r="B108" s="156" t="s">
        <v>845</v>
      </c>
      <c r="C108" s="156" t="s">
        <v>580</v>
      </c>
      <c r="D108" s="156" t="s">
        <v>581</v>
      </c>
      <c r="E108" s="156" t="s">
        <v>848</v>
      </c>
      <c r="F108" s="156" t="s">
        <v>616</v>
      </c>
      <c r="G108" s="156" t="s">
        <v>85</v>
      </c>
      <c r="H108" s="156" t="s">
        <v>684</v>
      </c>
      <c r="I108" s="156" t="s">
        <v>586</v>
      </c>
      <c r="J108" s="159" t="s">
        <v>849</v>
      </c>
    </row>
    <row r="109" ht="21.6" spans="1:10">
      <c r="A109" s="155"/>
      <c r="B109" s="156" t="s">
        <v>845</v>
      </c>
      <c r="C109" s="156" t="s">
        <v>580</v>
      </c>
      <c r="D109" s="156" t="s">
        <v>581</v>
      </c>
      <c r="E109" s="156" t="s">
        <v>850</v>
      </c>
      <c r="F109" s="156" t="s">
        <v>616</v>
      </c>
      <c r="G109" s="156" t="s">
        <v>86</v>
      </c>
      <c r="H109" s="156" t="s">
        <v>684</v>
      </c>
      <c r="I109" s="156" t="s">
        <v>586</v>
      </c>
      <c r="J109" s="159" t="s">
        <v>851</v>
      </c>
    </row>
    <row r="110" spans="1:10">
      <c r="A110" s="155"/>
      <c r="B110" s="156" t="s">
        <v>845</v>
      </c>
      <c r="C110" s="156" t="s">
        <v>580</v>
      </c>
      <c r="D110" s="156" t="s">
        <v>581</v>
      </c>
      <c r="E110" s="156" t="s">
        <v>852</v>
      </c>
      <c r="F110" s="156" t="s">
        <v>616</v>
      </c>
      <c r="G110" s="156" t="s">
        <v>584</v>
      </c>
      <c r="H110" s="156" t="s">
        <v>684</v>
      </c>
      <c r="I110" s="156" t="s">
        <v>586</v>
      </c>
      <c r="J110" s="159" t="s">
        <v>853</v>
      </c>
    </row>
    <row r="111" spans="1:10">
      <c r="A111" s="155"/>
      <c r="B111" s="156" t="s">
        <v>845</v>
      </c>
      <c r="C111" s="156" t="s">
        <v>580</v>
      </c>
      <c r="D111" s="156" t="s">
        <v>588</v>
      </c>
      <c r="E111" s="156" t="s">
        <v>854</v>
      </c>
      <c r="F111" s="156" t="s">
        <v>583</v>
      </c>
      <c r="G111" s="156" t="s">
        <v>590</v>
      </c>
      <c r="H111" s="156" t="s">
        <v>591</v>
      </c>
      <c r="I111" s="156" t="s">
        <v>586</v>
      </c>
      <c r="J111" s="159" t="s">
        <v>855</v>
      </c>
    </row>
    <row r="112" ht="21.6" spans="1:10">
      <c r="A112" s="155"/>
      <c r="B112" s="156" t="s">
        <v>845</v>
      </c>
      <c r="C112" s="156" t="s">
        <v>580</v>
      </c>
      <c r="D112" s="156" t="s">
        <v>593</v>
      </c>
      <c r="E112" s="156" t="s">
        <v>856</v>
      </c>
      <c r="F112" s="156" t="s">
        <v>616</v>
      </c>
      <c r="G112" s="156" t="s">
        <v>857</v>
      </c>
      <c r="H112" s="156" t="s">
        <v>596</v>
      </c>
      <c r="I112" s="156" t="s">
        <v>586</v>
      </c>
      <c r="J112" s="159" t="s">
        <v>858</v>
      </c>
    </row>
    <row r="113" ht="21.6" spans="1:10">
      <c r="A113" s="155"/>
      <c r="B113" s="156" t="s">
        <v>845</v>
      </c>
      <c r="C113" s="156" t="s">
        <v>580</v>
      </c>
      <c r="D113" s="156" t="s">
        <v>593</v>
      </c>
      <c r="E113" s="156" t="s">
        <v>859</v>
      </c>
      <c r="F113" s="156" t="s">
        <v>583</v>
      </c>
      <c r="G113" s="156" t="s">
        <v>860</v>
      </c>
      <c r="H113" s="156" t="s">
        <v>596</v>
      </c>
      <c r="I113" s="156" t="s">
        <v>586</v>
      </c>
      <c r="J113" s="159" t="s">
        <v>861</v>
      </c>
    </row>
    <row r="114" ht="21.6" spans="1:10">
      <c r="A114" s="155"/>
      <c r="B114" s="156" t="s">
        <v>845</v>
      </c>
      <c r="C114" s="156" t="s">
        <v>580</v>
      </c>
      <c r="D114" s="156" t="s">
        <v>593</v>
      </c>
      <c r="E114" s="156" t="s">
        <v>852</v>
      </c>
      <c r="F114" s="156" t="s">
        <v>583</v>
      </c>
      <c r="G114" s="156" t="s">
        <v>862</v>
      </c>
      <c r="H114" s="156" t="s">
        <v>596</v>
      </c>
      <c r="I114" s="156" t="s">
        <v>586</v>
      </c>
      <c r="J114" s="159" t="s">
        <v>862</v>
      </c>
    </row>
    <row r="115" ht="21.6" spans="1:10">
      <c r="A115" s="155"/>
      <c r="B115" s="156" t="s">
        <v>845</v>
      </c>
      <c r="C115" s="156" t="s">
        <v>580</v>
      </c>
      <c r="D115" s="156" t="s">
        <v>598</v>
      </c>
      <c r="E115" s="156" t="s">
        <v>645</v>
      </c>
      <c r="F115" s="156" t="s">
        <v>583</v>
      </c>
      <c r="G115" s="156" t="s">
        <v>863</v>
      </c>
      <c r="H115" s="156" t="s">
        <v>601</v>
      </c>
      <c r="I115" s="156" t="s">
        <v>586</v>
      </c>
      <c r="J115" s="159" t="s">
        <v>864</v>
      </c>
    </row>
    <row r="116" ht="21.6" spans="1:10">
      <c r="A116" s="155"/>
      <c r="B116" s="156" t="s">
        <v>845</v>
      </c>
      <c r="C116" s="156" t="s">
        <v>603</v>
      </c>
      <c r="D116" s="156" t="s">
        <v>604</v>
      </c>
      <c r="E116" s="156" t="s">
        <v>865</v>
      </c>
      <c r="F116" s="156" t="s">
        <v>583</v>
      </c>
      <c r="G116" s="156" t="s">
        <v>606</v>
      </c>
      <c r="H116" s="156" t="s">
        <v>591</v>
      </c>
      <c r="I116" s="156" t="s">
        <v>607</v>
      </c>
      <c r="J116" s="159" t="s">
        <v>866</v>
      </c>
    </row>
    <row r="117" ht="32.4" spans="1:10">
      <c r="A117" s="155"/>
      <c r="B117" s="156" t="s">
        <v>845</v>
      </c>
      <c r="C117" s="156" t="s">
        <v>603</v>
      </c>
      <c r="D117" s="156" t="s">
        <v>604</v>
      </c>
      <c r="E117" s="156" t="s">
        <v>867</v>
      </c>
      <c r="F117" s="156" t="s">
        <v>583</v>
      </c>
      <c r="G117" s="156" t="s">
        <v>611</v>
      </c>
      <c r="H117" s="156" t="s">
        <v>591</v>
      </c>
      <c r="I117" s="156" t="s">
        <v>607</v>
      </c>
      <c r="J117" s="159" t="s">
        <v>868</v>
      </c>
    </row>
    <row r="118" ht="32.4" spans="1:10">
      <c r="A118" s="155"/>
      <c r="B118" s="156" t="s">
        <v>845</v>
      </c>
      <c r="C118" s="156" t="s">
        <v>603</v>
      </c>
      <c r="D118" s="156" t="s">
        <v>609</v>
      </c>
      <c r="E118" s="156" t="s">
        <v>869</v>
      </c>
      <c r="F118" s="156" t="s">
        <v>583</v>
      </c>
      <c r="G118" s="156" t="s">
        <v>611</v>
      </c>
      <c r="H118" s="156" t="s">
        <v>591</v>
      </c>
      <c r="I118" s="156" t="s">
        <v>607</v>
      </c>
      <c r="J118" s="159" t="s">
        <v>870</v>
      </c>
    </row>
    <row r="119" spans="1:10">
      <c r="A119" s="155"/>
      <c r="B119" s="156" t="s">
        <v>845</v>
      </c>
      <c r="C119" s="156" t="s">
        <v>613</v>
      </c>
      <c r="D119" s="156" t="s">
        <v>614</v>
      </c>
      <c r="E119" s="156" t="s">
        <v>871</v>
      </c>
      <c r="F119" s="156" t="s">
        <v>616</v>
      </c>
      <c r="G119" s="156" t="s">
        <v>611</v>
      </c>
      <c r="H119" s="156" t="s">
        <v>591</v>
      </c>
      <c r="I119" s="156" t="s">
        <v>586</v>
      </c>
      <c r="J119" s="159" t="s">
        <v>872</v>
      </c>
    </row>
    <row r="120" spans="1:10">
      <c r="A120" s="155" t="s">
        <v>560</v>
      </c>
      <c r="B120" s="156" t="s">
        <v>873</v>
      </c>
      <c r="C120" s="156" t="s">
        <v>580</v>
      </c>
      <c r="D120" s="156" t="s">
        <v>581</v>
      </c>
      <c r="E120" s="156" t="s">
        <v>874</v>
      </c>
      <c r="F120" s="156" t="s">
        <v>583</v>
      </c>
      <c r="G120" s="156" t="s">
        <v>90</v>
      </c>
      <c r="H120" s="156" t="s">
        <v>601</v>
      </c>
      <c r="I120" s="156" t="s">
        <v>586</v>
      </c>
      <c r="J120" s="159" t="s">
        <v>875</v>
      </c>
    </row>
    <row r="121" ht="21.6" spans="1:10">
      <c r="A121" s="155"/>
      <c r="B121" s="156" t="s">
        <v>873</v>
      </c>
      <c r="C121" s="156" t="s">
        <v>580</v>
      </c>
      <c r="D121" s="156" t="s">
        <v>588</v>
      </c>
      <c r="E121" s="156" t="s">
        <v>876</v>
      </c>
      <c r="F121" s="156" t="s">
        <v>583</v>
      </c>
      <c r="G121" s="156" t="s">
        <v>590</v>
      </c>
      <c r="H121" s="156" t="s">
        <v>591</v>
      </c>
      <c r="I121" s="156" t="s">
        <v>586</v>
      </c>
      <c r="J121" s="159" t="s">
        <v>877</v>
      </c>
    </row>
    <row r="122" ht="21.6" spans="1:10">
      <c r="A122" s="155"/>
      <c r="B122" s="156" t="s">
        <v>873</v>
      </c>
      <c r="C122" s="156" t="s">
        <v>580</v>
      </c>
      <c r="D122" s="156" t="s">
        <v>593</v>
      </c>
      <c r="E122" s="156" t="s">
        <v>878</v>
      </c>
      <c r="F122" s="156" t="s">
        <v>583</v>
      </c>
      <c r="G122" s="156" t="s">
        <v>879</v>
      </c>
      <c r="H122" s="156" t="s">
        <v>806</v>
      </c>
      <c r="I122" s="156" t="s">
        <v>607</v>
      </c>
      <c r="J122" s="159" t="s">
        <v>880</v>
      </c>
    </row>
    <row r="123" ht="21.6" spans="1:10">
      <c r="A123" s="155"/>
      <c r="B123" s="156" t="s">
        <v>873</v>
      </c>
      <c r="C123" s="156" t="s">
        <v>580</v>
      </c>
      <c r="D123" s="156" t="s">
        <v>598</v>
      </c>
      <c r="E123" s="156" t="s">
        <v>645</v>
      </c>
      <c r="F123" s="156" t="s">
        <v>583</v>
      </c>
      <c r="G123" s="156" t="s">
        <v>665</v>
      </c>
      <c r="H123" s="156" t="s">
        <v>601</v>
      </c>
      <c r="I123" s="156" t="s">
        <v>586</v>
      </c>
      <c r="J123" s="159" t="s">
        <v>881</v>
      </c>
    </row>
    <row r="124" spans="1:10">
      <c r="A124" s="155"/>
      <c r="B124" s="156" t="s">
        <v>873</v>
      </c>
      <c r="C124" s="156" t="s">
        <v>603</v>
      </c>
      <c r="D124" s="156" t="s">
        <v>604</v>
      </c>
      <c r="E124" s="156" t="s">
        <v>882</v>
      </c>
      <c r="F124" s="156" t="s">
        <v>583</v>
      </c>
      <c r="G124" s="156" t="s">
        <v>883</v>
      </c>
      <c r="H124" s="156" t="s">
        <v>591</v>
      </c>
      <c r="I124" s="156" t="s">
        <v>607</v>
      </c>
      <c r="J124" s="159" t="s">
        <v>882</v>
      </c>
    </row>
    <row r="125" spans="1:10">
      <c r="A125" s="155"/>
      <c r="B125" s="156" t="s">
        <v>873</v>
      </c>
      <c r="C125" s="156" t="s">
        <v>613</v>
      </c>
      <c r="D125" s="156" t="s">
        <v>614</v>
      </c>
      <c r="E125" s="156" t="s">
        <v>884</v>
      </c>
      <c r="F125" s="156" t="s">
        <v>583</v>
      </c>
      <c r="G125" s="156" t="s">
        <v>883</v>
      </c>
      <c r="H125" s="156" t="s">
        <v>591</v>
      </c>
      <c r="I125" s="156" t="s">
        <v>586</v>
      </c>
      <c r="J125" s="159" t="s">
        <v>885</v>
      </c>
    </row>
    <row r="126" ht="21.6" spans="1:10">
      <c r="A126" s="155" t="s">
        <v>538</v>
      </c>
      <c r="B126" s="156" t="s">
        <v>886</v>
      </c>
      <c r="C126" s="156" t="s">
        <v>580</v>
      </c>
      <c r="D126" s="156" t="s">
        <v>581</v>
      </c>
      <c r="E126" s="156" t="s">
        <v>887</v>
      </c>
      <c r="F126" s="156" t="s">
        <v>583</v>
      </c>
      <c r="G126" s="156" t="s">
        <v>584</v>
      </c>
      <c r="H126" s="156" t="s">
        <v>585</v>
      </c>
      <c r="I126" s="156" t="s">
        <v>586</v>
      </c>
      <c r="J126" s="159" t="s">
        <v>888</v>
      </c>
    </row>
    <row r="127" ht="32.4" spans="1:10">
      <c r="A127" s="155"/>
      <c r="B127" s="156" t="s">
        <v>886</v>
      </c>
      <c r="C127" s="156" t="s">
        <v>580</v>
      </c>
      <c r="D127" s="156" t="s">
        <v>588</v>
      </c>
      <c r="E127" s="156" t="s">
        <v>889</v>
      </c>
      <c r="F127" s="156" t="s">
        <v>583</v>
      </c>
      <c r="G127" s="156" t="s">
        <v>590</v>
      </c>
      <c r="H127" s="156" t="s">
        <v>591</v>
      </c>
      <c r="I127" s="156" t="s">
        <v>586</v>
      </c>
      <c r="J127" s="159" t="s">
        <v>890</v>
      </c>
    </row>
    <row r="128" ht="43.2" spans="1:10">
      <c r="A128" s="155"/>
      <c r="B128" s="156" t="s">
        <v>886</v>
      </c>
      <c r="C128" s="156" t="s">
        <v>580</v>
      </c>
      <c r="D128" s="156" t="s">
        <v>593</v>
      </c>
      <c r="E128" s="156" t="s">
        <v>891</v>
      </c>
      <c r="F128" s="156" t="s">
        <v>583</v>
      </c>
      <c r="G128" s="156" t="s">
        <v>892</v>
      </c>
      <c r="H128" s="156" t="s">
        <v>684</v>
      </c>
      <c r="I128" s="156" t="s">
        <v>586</v>
      </c>
      <c r="J128" s="159" t="s">
        <v>893</v>
      </c>
    </row>
    <row r="129" ht="32.4" spans="1:10">
      <c r="A129" s="155"/>
      <c r="B129" s="156" t="s">
        <v>886</v>
      </c>
      <c r="C129" s="156" t="s">
        <v>580</v>
      </c>
      <c r="D129" s="156" t="s">
        <v>598</v>
      </c>
      <c r="E129" s="156" t="s">
        <v>599</v>
      </c>
      <c r="F129" s="156" t="s">
        <v>583</v>
      </c>
      <c r="G129" s="156" t="s">
        <v>894</v>
      </c>
      <c r="H129" s="156" t="s">
        <v>601</v>
      </c>
      <c r="I129" s="156" t="s">
        <v>586</v>
      </c>
      <c r="J129" s="159" t="s">
        <v>895</v>
      </c>
    </row>
    <row r="130" ht="32.4" spans="1:10">
      <c r="A130" s="155"/>
      <c r="B130" s="156" t="s">
        <v>886</v>
      </c>
      <c r="C130" s="156" t="s">
        <v>603</v>
      </c>
      <c r="D130" s="156" t="s">
        <v>604</v>
      </c>
      <c r="E130" s="156" t="s">
        <v>896</v>
      </c>
      <c r="F130" s="156" t="s">
        <v>583</v>
      </c>
      <c r="G130" s="156" t="s">
        <v>883</v>
      </c>
      <c r="H130" s="156" t="s">
        <v>591</v>
      </c>
      <c r="I130" s="156" t="s">
        <v>607</v>
      </c>
      <c r="J130" s="159" t="s">
        <v>897</v>
      </c>
    </row>
    <row r="131" ht="32.4" spans="1:10">
      <c r="A131" s="155"/>
      <c r="B131" s="156" t="s">
        <v>886</v>
      </c>
      <c r="C131" s="156" t="s">
        <v>613</v>
      </c>
      <c r="D131" s="156" t="s">
        <v>614</v>
      </c>
      <c r="E131" s="156" t="s">
        <v>898</v>
      </c>
      <c r="F131" s="156" t="s">
        <v>583</v>
      </c>
      <c r="G131" s="156" t="s">
        <v>823</v>
      </c>
      <c r="H131" s="156" t="s">
        <v>591</v>
      </c>
      <c r="I131" s="156" t="s">
        <v>586</v>
      </c>
      <c r="J131" s="159" t="s">
        <v>899</v>
      </c>
    </row>
    <row r="132" ht="21.6" spans="1:10">
      <c r="A132" s="155" t="s">
        <v>534</v>
      </c>
      <c r="B132" s="160" t="s">
        <v>900</v>
      </c>
      <c r="C132" s="156" t="s">
        <v>580</v>
      </c>
      <c r="D132" s="156" t="s">
        <v>581</v>
      </c>
      <c r="E132" s="156" t="s">
        <v>901</v>
      </c>
      <c r="F132" s="156" t="s">
        <v>616</v>
      </c>
      <c r="G132" s="156" t="s">
        <v>83</v>
      </c>
      <c r="H132" s="156" t="s">
        <v>729</v>
      </c>
      <c r="I132" s="156" t="s">
        <v>586</v>
      </c>
      <c r="J132" s="159" t="s">
        <v>902</v>
      </c>
    </row>
    <row r="133" ht="21.6" spans="1:10">
      <c r="A133" s="155"/>
      <c r="B133" s="161"/>
      <c r="C133" s="156" t="s">
        <v>580</v>
      </c>
      <c r="D133" s="156" t="s">
        <v>581</v>
      </c>
      <c r="E133" s="156" t="s">
        <v>903</v>
      </c>
      <c r="F133" s="156" t="s">
        <v>616</v>
      </c>
      <c r="G133" s="156" t="s">
        <v>83</v>
      </c>
      <c r="H133" s="156" t="s">
        <v>729</v>
      </c>
      <c r="I133" s="156" t="s">
        <v>586</v>
      </c>
      <c r="J133" s="159" t="s">
        <v>904</v>
      </c>
    </row>
    <row r="134" spans="1:10">
      <c r="A134" s="155"/>
      <c r="B134" s="161"/>
      <c r="C134" s="156" t="s">
        <v>580</v>
      </c>
      <c r="D134" s="156" t="s">
        <v>588</v>
      </c>
      <c r="E134" s="156" t="s">
        <v>905</v>
      </c>
      <c r="F134" s="156" t="s">
        <v>616</v>
      </c>
      <c r="G134" s="156" t="s">
        <v>636</v>
      </c>
      <c r="H134" s="156" t="s">
        <v>591</v>
      </c>
      <c r="I134" s="156" t="s">
        <v>586</v>
      </c>
      <c r="J134" s="159" t="s">
        <v>906</v>
      </c>
    </row>
    <row r="135" ht="21.6" spans="1:10">
      <c r="A135" s="155"/>
      <c r="B135" s="161"/>
      <c r="C135" s="156" t="s">
        <v>580</v>
      </c>
      <c r="D135" s="156" t="s">
        <v>588</v>
      </c>
      <c r="E135" s="156" t="s">
        <v>907</v>
      </c>
      <c r="F135" s="156" t="s">
        <v>616</v>
      </c>
      <c r="G135" s="156" t="s">
        <v>611</v>
      </c>
      <c r="H135" s="156" t="s">
        <v>591</v>
      </c>
      <c r="I135" s="156" t="s">
        <v>586</v>
      </c>
      <c r="J135" s="159" t="s">
        <v>908</v>
      </c>
    </row>
    <row r="136" ht="43.2" spans="1:10">
      <c r="A136" s="155"/>
      <c r="B136" s="161"/>
      <c r="C136" s="156" t="s">
        <v>580</v>
      </c>
      <c r="D136" s="156" t="s">
        <v>593</v>
      </c>
      <c r="E136" s="156" t="s">
        <v>909</v>
      </c>
      <c r="F136" s="156" t="s">
        <v>583</v>
      </c>
      <c r="G136" s="156" t="s">
        <v>910</v>
      </c>
      <c r="H136" s="156" t="s">
        <v>684</v>
      </c>
      <c r="I136" s="156" t="s">
        <v>586</v>
      </c>
      <c r="J136" s="159" t="s">
        <v>911</v>
      </c>
    </row>
    <row r="137" ht="32.4" spans="1:10">
      <c r="A137" s="155"/>
      <c r="B137" s="161"/>
      <c r="C137" s="156" t="s">
        <v>580</v>
      </c>
      <c r="D137" s="156" t="s">
        <v>593</v>
      </c>
      <c r="E137" s="156" t="s">
        <v>912</v>
      </c>
      <c r="F137" s="156" t="s">
        <v>583</v>
      </c>
      <c r="G137" s="156" t="s">
        <v>913</v>
      </c>
      <c r="H137" s="156" t="s">
        <v>684</v>
      </c>
      <c r="I137" s="156" t="s">
        <v>586</v>
      </c>
      <c r="J137" s="159" t="s">
        <v>914</v>
      </c>
    </row>
    <row r="138" ht="21.6" spans="1:10">
      <c r="A138" s="155"/>
      <c r="B138" s="161"/>
      <c r="C138" s="156" t="s">
        <v>580</v>
      </c>
      <c r="D138" s="156" t="s">
        <v>598</v>
      </c>
      <c r="E138" s="156" t="s">
        <v>599</v>
      </c>
      <c r="F138" s="156" t="s">
        <v>583</v>
      </c>
      <c r="G138" s="156" t="s">
        <v>915</v>
      </c>
      <c r="H138" s="156" t="s">
        <v>601</v>
      </c>
      <c r="I138" s="156" t="s">
        <v>586</v>
      </c>
      <c r="J138" s="159" t="s">
        <v>916</v>
      </c>
    </row>
    <row r="139" ht="32.4" spans="1:10">
      <c r="A139" s="155"/>
      <c r="B139" s="161"/>
      <c r="C139" s="156" t="s">
        <v>603</v>
      </c>
      <c r="D139" s="156" t="s">
        <v>604</v>
      </c>
      <c r="E139" s="156" t="s">
        <v>917</v>
      </c>
      <c r="F139" s="156" t="s">
        <v>616</v>
      </c>
      <c r="G139" s="156" t="s">
        <v>636</v>
      </c>
      <c r="H139" s="156" t="s">
        <v>591</v>
      </c>
      <c r="I139" s="156" t="s">
        <v>586</v>
      </c>
      <c r="J139" s="159" t="s">
        <v>918</v>
      </c>
    </row>
    <row r="140" ht="21.6" spans="1:10">
      <c r="A140" s="155"/>
      <c r="B140" s="161"/>
      <c r="C140" s="156" t="s">
        <v>603</v>
      </c>
      <c r="D140" s="156" t="s">
        <v>609</v>
      </c>
      <c r="E140" s="156" t="s">
        <v>919</v>
      </c>
      <c r="F140" s="156" t="s">
        <v>616</v>
      </c>
      <c r="G140" s="156" t="s">
        <v>636</v>
      </c>
      <c r="H140" s="156" t="s">
        <v>591</v>
      </c>
      <c r="I140" s="156" t="s">
        <v>586</v>
      </c>
      <c r="J140" s="159" t="s">
        <v>920</v>
      </c>
    </row>
    <row r="141" ht="21.6" spans="1:10">
      <c r="A141" s="155"/>
      <c r="B141" s="162"/>
      <c r="C141" s="156" t="s">
        <v>613</v>
      </c>
      <c r="D141" s="156" t="s">
        <v>614</v>
      </c>
      <c r="E141" s="156" t="s">
        <v>921</v>
      </c>
      <c r="F141" s="156" t="s">
        <v>616</v>
      </c>
      <c r="G141" s="156" t="s">
        <v>636</v>
      </c>
      <c r="H141" s="156" t="s">
        <v>591</v>
      </c>
      <c r="I141" s="156" t="s">
        <v>586</v>
      </c>
      <c r="J141" s="159" t="s">
        <v>922</v>
      </c>
    </row>
    <row r="142" spans="1:10">
      <c r="A142" s="155" t="s">
        <v>552</v>
      </c>
      <c r="B142" s="156" t="s">
        <v>923</v>
      </c>
      <c r="C142" s="156" t="s">
        <v>580</v>
      </c>
      <c r="D142" s="156" t="s">
        <v>581</v>
      </c>
      <c r="E142" s="156" t="s">
        <v>924</v>
      </c>
      <c r="F142" s="156" t="s">
        <v>583</v>
      </c>
      <c r="G142" s="156" t="s">
        <v>925</v>
      </c>
      <c r="H142" s="156" t="s">
        <v>620</v>
      </c>
      <c r="I142" s="156" t="s">
        <v>586</v>
      </c>
      <c r="J142" s="159" t="s">
        <v>924</v>
      </c>
    </row>
    <row r="143" ht="21.6" spans="1:10">
      <c r="A143" s="155"/>
      <c r="B143" s="156" t="s">
        <v>923</v>
      </c>
      <c r="C143" s="156" t="s">
        <v>580</v>
      </c>
      <c r="D143" s="156" t="s">
        <v>588</v>
      </c>
      <c r="E143" s="156" t="s">
        <v>926</v>
      </c>
      <c r="F143" s="156" t="s">
        <v>583</v>
      </c>
      <c r="G143" s="156" t="s">
        <v>590</v>
      </c>
      <c r="H143" s="156" t="s">
        <v>591</v>
      </c>
      <c r="I143" s="156" t="s">
        <v>586</v>
      </c>
      <c r="J143" s="159" t="s">
        <v>927</v>
      </c>
    </row>
    <row r="144" ht="32.4" spans="1:10">
      <c r="A144" s="155"/>
      <c r="B144" s="156" t="s">
        <v>923</v>
      </c>
      <c r="C144" s="156" t="s">
        <v>580</v>
      </c>
      <c r="D144" s="156" t="s">
        <v>593</v>
      </c>
      <c r="E144" s="156" t="s">
        <v>928</v>
      </c>
      <c r="F144" s="156" t="s">
        <v>583</v>
      </c>
      <c r="G144" s="156" t="s">
        <v>892</v>
      </c>
      <c r="H144" s="156" t="s">
        <v>806</v>
      </c>
      <c r="I144" s="156" t="s">
        <v>586</v>
      </c>
      <c r="J144" s="159" t="s">
        <v>929</v>
      </c>
    </row>
    <row r="145" ht="64.8" spans="1:10">
      <c r="A145" s="155"/>
      <c r="B145" s="156" t="s">
        <v>923</v>
      </c>
      <c r="C145" s="156" t="s">
        <v>580</v>
      </c>
      <c r="D145" s="156" t="s">
        <v>598</v>
      </c>
      <c r="E145" s="156" t="s">
        <v>645</v>
      </c>
      <c r="F145" s="156" t="s">
        <v>583</v>
      </c>
      <c r="G145" s="156" t="s">
        <v>764</v>
      </c>
      <c r="H145" s="156" t="s">
        <v>601</v>
      </c>
      <c r="I145" s="156" t="s">
        <v>586</v>
      </c>
      <c r="J145" s="159" t="s">
        <v>930</v>
      </c>
    </row>
    <row r="146" ht="54" spans="1:10">
      <c r="A146" s="155"/>
      <c r="B146" s="156" t="s">
        <v>923</v>
      </c>
      <c r="C146" s="156" t="s">
        <v>603</v>
      </c>
      <c r="D146" s="156" t="s">
        <v>604</v>
      </c>
      <c r="E146" s="156" t="s">
        <v>931</v>
      </c>
      <c r="F146" s="156" t="s">
        <v>583</v>
      </c>
      <c r="G146" s="156" t="s">
        <v>932</v>
      </c>
      <c r="H146" s="156" t="s">
        <v>591</v>
      </c>
      <c r="I146" s="156" t="s">
        <v>607</v>
      </c>
      <c r="J146" s="159" t="s">
        <v>933</v>
      </c>
    </row>
    <row r="147" ht="32.4" spans="1:10">
      <c r="A147" s="155"/>
      <c r="B147" s="156" t="s">
        <v>923</v>
      </c>
      <c r="C147" s="156" t="s">
        <v>603</v>
      </c>
      <c r="D147" s="156" t="s">
        <v>609</v>
      </c>
      <c r="E147" s="156" t="s">
        <v>934</v>
      </c>
      <c r="F147" s="156" t="s">
        <v>583</v>
      </c>
      <c r="G147" s="156" t="s">
        <v>932</v>
      </c>
      <c r="H147" s="156" t="s">
        <v>591</v>
      </c>
      <c r="I147" s="156" t="s">
        <v>607</v>
      </c>
      <c r="J147" s="159" t="s">
        <v>935</v>
      </c>
    </row>
    <row r="148" spans="1:10">
      <c r="A148" s="155"/>
      <c r="B148" s="156" t="s">
        <v>923</v>
      </c>
      <c r="C148" s="156" t="s">
        <v>613</v>
      </c>
      <c r="D148" s="156" t="s">
        <v>614</v>
      </c>
      <c r="E148" s="156" t="s">
        <v>936</v>
      </c>
      <c r="F148" s="156" t="s">
        <v>583</v>
      </c>
      <c r="G148" s="156" t="s">
        <v>937</v>
      </c>
      <c r="H148" s="156" t="s">
        <v>591</v>
      </c>
      <c r="I148" s="156" t="s">
        <v>586</v>
      </c>
      <c r="J148" s="159" t="s">
        <v>938</v>
      </c>
    </row>
    <row r="149" ht="21.6" spans="1:10">
      <c r="A149" s="155" t="s">
        <v>476</v>
      </c>
      <c r="B149" s="156" t="s">
        <v>939</v>
      </c>
      <c r="C149" s="156" t="s">
        <v>580</v>
      </c>
      <c r="D149" s="156" t="s">
        <v>581</v>
      </c>
      <c r="E149" s="156" t="s">
        <v>940</v>
      </c>
      <c r="F149" s="156" t="s">
        <v>583</v>
      </c>
      <c r="G149" s="156" t="s">
        <v>941</v>
      </c>
      <c r="H149" s="156" t="s">
        <v>585</v>
      </c>
      <c r="I149" s="156" t="s">
        <v>586</v>
      </c>
      <c r="J149" s="159" t="s">
        <v>942</v>
      </c>
    </row>
    <row r="150" ht="32.4" spans="1:10">
      <c r="A150" s="155"/>
      <c r="B150" s="156" t="s">
        <v>939</v>
      </c>
      <c r="C150" s="156" t="s">
        <v>580</v>
      </c>
      <c r="D150" s="156" t="s">
        <v>581</v>
      </c>
      <c r="E150" s="156" t="s">
        <v>943</v>
      </c>
      <c r="F150" s="156" t="s">
        <v>583</v>
      </c>
      <c r="G150" s="156" t="s">
        <v>944</v>
      </c>
      <c r="H150" s="156" t="s">
        <v>729</v>
      </c>
      <c r="I150" s="156" t="s">
        <v>586</v>
      </c>
      <c r="J150" s="159" t="s">
        <v>945</v>
      </c>
    </row>
    <row r="151" spans="1:10">
      <c r="A151" s="155"/>
      <c r="B151" s="156" t="s">
        <v>939</v>
      </c>
      <c r="C151" s="156" t="s">
        <v>580</v>
      </c>
      <c r="D151" s="156" t="s">
        <v>581</v>
      </c>
      <c r="E151" s="156" t="s">
        <v>946</v>
      </c>
      <c r="F151" s="156" t="s">
        <v>583</v>
      </c>
      <c r="G151" s="156" t="s">
        <v>88</v>
      </c>
      <c r="H151" s="156" t="s">
        <v>729</v>
      </c>
      <c r="I151" s="156" t="s">
        <v>586</v>
      </c>
      <c r="J151" s="159" t="s">
        <v>947</v>
      </c>
    </row>
    <row r="152" spans="1:10">
      <c r="A152" s="155"/>
      <c r="B152" s="156" t="s">
        <v>939</v>
      </c>
      <c r="C152" s="156" t="s">
        <v>580</v>
      </c>
      <c r="D152" s="156" t="s">
        <v>581</v>
      </c>
      <c r="E152" s="156" t="s">
        <v>948</v>
      </c>
      <c r="F152" s="156" t="s">
        <v>583</v>
      </c>
      <c r="G152" s="156" t="s">
        <v>84</v>
      </c>
      <c r="H152" s="156" t="s">
        <v>949</v>
      </c>
      <c r="I152" s="156" t="s">
        <v>586</v>
      </c>
      <c r="J152" s="159" t="s">
        <v>950</v>
      </c>
    </row>
    <row r="153" ht="21.6" spans="1:10">
      <c r="A153" s="155"/>
      <c r="B153" s="156" t="s">
        <v>939</v>
      </c>
      <c r="C153" s="156" t="s">
        <v>580</v>
      </c>
      <c r="D153" s="156" t="s">
        <v>588</v>
      </c>
      <c r="E153" s="156" t="s">
        <v>951</v>
      </c>
      <c r="F153" s="156" t="s">
        <v>583</v>
      </c>
      <c r="G153" s="156" t="s">
        <v>636</v>
      </c>
      <c r="H153" s="156" t="s">
        <v>591</v>
      </c>
      <c r="I153" s="156" t="s">
        <v>586</v>
      </c>
      <c r="J153" s="159" t="s">
        <v>952</v>
      </c>
    </row>
    <row r="154" ht="32.4" spans="1:10">
      <c r="A154" s="155"/>
      <c r="B154" s="156" t="s">
        <v>939</v>
      </c>
      <c r="C154" s="156" t="s">
        <v>580</v>
      </c>
      <c r="D154" s="156" t="s">
        <v>588</v>
      </c>
      <c r="E154" s="156" t="s">
        <v>953</v>
      </c>
      <c r="F154" s="156" t="s">
        <v>583</v>
      </c>
      <c r="G154" s="156" t="s">
        <v>590</v>
      </c>
      <c r="H154" s="156" t="s">
        <v>591</v>
      </c>
      <c r="I154" s="156" t="s">
        <v>586</v>
      </c>
      <c r="J154" s="159" t="s">
        <v>954</v>
      </c>
    </row>
    <row r="155" spans="1:10">
      <c r="A155" s="155"/>
      <c r="B155" s="156" t="s">
        <v>939</v>
      </c>
      <c r="C155" s="156" t="s">
        <v>580</v>
      </c>
      <c r="D155" s="156" t="s">
        <v>588</v>
      </c>
      <c r="E155" s="156" t="s">
        <v>955</v>
      </c>
      <c r="F155" s="156" t="s">
        <v>583</v>
      </c>
      <c r="G155" s="156" t="s">
        <v>590</v>
      </c>
      <c r="H155" s="156" t="s">
        <v>591</v>
      </c>
      <c r="I155" s="156" t="s">
        <v>586</v>
      </c>
      <c r="J155" s="159" t="s">
        <v>956</v>
      </c>
    </row>
    <row r="156" ht="21.6" spans="1:10">
      <c r="A156" s="155"/>
      <c r="B156" s="156" t="s">
        <v>939</v>
      </c>
      <c r="C156" s="156" t="s">
        <v>580</v>
      </c>
      <c r="D156" s="156" t="s">
        <v>593</v>
      </c>
      <c r="E156" s="156" t="s">
        <v>957</v>
      </c>
      <c r="F156" s="156" t="s">
        <v>583</v>
      </c>
      <c r="G156" s="156" t="s">
        <v>828</v>
      </c>
      <c r="H156" s="156" t="s">
        <v>958</v>
      </c>
      <c r="I156" s="156" t="s">
        <v>586</v>
      </c>
      <c r="J156" s="159" t="s">
        <v>959</v>
      </c>
    </row>
    <row r="157" ht="21.6" spans="1:10">
      <c r="A157" s="155"/>
      <c r="B157" s="156" t="s">
        <v>939</v>
      </c>
      <c r="C157" s="156" t="s">
        <v>580</v>
      </c>
      <c r="D157" s="156" t="s">
        <v>593</v>
      </c>
      <c r="E157" s="156" t="s">
        <v>940</v>
      </c>
      <c r="F157" s="156" t="s">
        <v>583</v>
      </c>
      <c r="G157" s="156" t="s">
        <v>960</v>
      </c>
      <c r="H157" s="156" t="s">
        <v>596</v>
      </c>
      <c r="I157" s="156" t="s">
        <v>586</v>
      </c>
      <c r="J157" s="159" t="s">
        <v>961</v>
      </c>
    </row>
    <row r="158" ht="32.4" spans="1:10">
      <c r="A158" s="155"/>
      <c r="B158" s="156" t="s">
        <v>939</v>
      </c>
      <c r="C158" s="156" t="s">
        <v>580</v>
      </c>
      <c r="D158" s="156" t="s">
        <v>593</v>
      </c>
      <c r="E158" s="156" t="s">
        <v>962</v>
      </c>
      <c r="F158" s="156" t="s">
        <v>583</v>
      </c>
      <c r="G158" s="156" t="s">
        <v>963</v>
      </c>
      <c r="H158" s="156" t="s">
        <v>958</v>
      </c>
      <c r="I158" s="156" t="s">
        <v>586</v>
      </c>
      <c r="J158" s="159" t="s">
        <v>964</v>
      </c>
    </row>
    <row r="159" ht="21.6" spans="1:10">
      <c r="A159" s="155"/>
      <c r="B159" s="156" t="s">
        <v>939</v>
      </c>
      <c r="C159" s="156" t="s">
        <v>580</v>
      </c>
      <c r="D159" s="156" t="s">
        <v>598</v>
      </c>
      <c r="E159" s="156" t="s">
        <v>645</v>
      </c>
      <c r="F159" s="156" t="s">
        <v>583</v>
      </c>
      <c r="G159" s="156" t="s">
        <v>833</v>
      </c>
      <c r="H159" s="156" t="s">
        <v>601</v>
      </c>
      <c r="I159" s="156" t="s">
        <v>586</v>
      </c>
      <c r="J159" s="159" t="s">
        <v>965</v>
      </c>
    </row>
    <row r="160" ht="21.6" spans="1:10">
      <c r="A160" s="155"/>
      <c r="B160" s="156" t="s">
        <v>939</v>
      </c>
      <c r="C160" s="156" t="s">
        <v>603</v>
      </c>
      <c r="D160" s="156" t="s">
        <v>604</v>
      </c>
      <c r="E160" s="156" t="s">
        <v>966</v>
      </c>
      <c r="F160" s="156" t="s">
        <v>583</v>
      </c>
      <c r="G160" s="156" t="s">
        <v>636</v>
      </c>
      <c r="H160" s="156" t="s">
        <v>591</v>
      </c>
      <c r="I160" s="156" t="s">
        <v>607</v>
      </c>
      <c r="J160" s="159" t="s">
        <v>967</v>
      </c>
    </row>
    <row r="161" ht="32.4" spans="1:10">
      <c r="A161" s="155"/>
      <c r="B161" s="156" t="s">
        <v>939</v>
      </c>
      <c r="C161" s="156" t="s">
        <v>603</v>
      </c>
      <c r="D161" s="156" t="s">
        <v>604</v>
      </c>
      <c r="E161" s="156" t="s">
        <v>968</v>
      </c>
      <c r="F161" s="156" t="s">
        <v>583</v>
      </c>
      <c r="G161" s="156" t="s">
        <v>636</v>
      </c>
      <c r="H161" s="156" t="s">
        <v>591</v>
      </c>
      <c r="I161" s="156" t="s">
        <v>607</v>
      </c>
      <c r="J161" s="159" t="s">
        <v>969</v>
      </c>
    </row>
    <row r="162" spans="1:10">
      <c r="A162" s="155"/>
      <c r="B162" s="156" t="s">
        <v>939</v>
      </c>
      <c r="C162" s="156" t="s">
        <v>603</v>
      </c>
      <c r="D162" s="156" t="s">
        <v>609</v>
      </c>
      <c r="E162" s="156" t="s">
        <v>970</v>
      </c>
      <c r="F162" s="156" t="s">
        <v>583</v>
      </c>
      <c r="G162" s="156" t="s">
        <v>606</v>
      </c>
      <c r="H162" s="156" t="s">
        <v>591</v>
      </c>
      <c r="I162" s="156" t="s">
        <v>607</v>
      </c>
      <c r="J162" s="159" t="s">
        <v>971</v>
      </c>
    </row>
    <row r="163" ht="21.6" spans="1:10">
      <c r="A163" s="155"/>
      <c r="B163" s="156" t="s">
        <v>939</v>
      </c>
      <c r="C163" s="156" t="s">
        <v>613</v>
      </c>
      <c r="D163" s="156" t="s">
        <v>614</v>
      </c>
      <c r="E163" s="156" t="s">
        <v>972</v>
      </c>
      <c r="F163" s="156" t="s">
        <v>583</v>
      </c>
      <c r="G163" s="156" t="s">
        <v>611</v>
      </c>
      <c r="H163" s="156" t="s">
        <v>591</v>
      </c>
      <c r="I163" s="156" t="s">
        <v>586</v>
      </c>
      <c r="J163" s="159" t="s">
        <v>973</v>
      </c>
    </row>
    <row r="164" ht="21.6" spans="1:10">
      <c r="A164" s="155" t="s">
        <v>542</v>
      </c>
      <c r="B164" s="156" t="s">
        <v>974</v>
      </c>
      <c r="C164" s="156" t="s">
        <v>580</v>
      </c>
      <c r="D164" s="156" t="s">
        <v>581</v>
      </c>
      <c r="E164" s="156" t="s">
        <v>975</v>
      </c>
      <c r="F164" s="156" t="s">
        <v>583</v>
      </c>
      <c r="G164" s="156" t="s">
        <v>584</v>
      </c>
      <c r="H164" s="156" t="s">
        <v>585</v>
      </c>
      <c r="I164" s="156" t="s">
        <v>586</v>
      </c>
      <c r="J164" s="159" t="s">
        <v>976</v>
      </c>
    </row>
    <row r="165" ht="21.6" spans="1:10">
      <c r="A165" s="155"/>
      <c r="B165" s="156" t="s">
        <v>974</v>
      </c>
      <c r="C165" s="156" t="s">
        <v>580</v>
      </c>
      <c r="D165" s="156" t="s">
        <v>588</v>
      </c>
      <c r="E165" s="156" t="s">
        <v>977</v>
      </c>
      <c r="F165" s="156" t="s">
        <v>583</v>
      </c>
      <c r="G165" s="156" t="s">
        <v>590</v>
      </c>
      <c r="H165" s="156" t="s">
        <v>591</v>
      </c>
      <c r="I165" s="156" t="s">
        <v>586</v>
      </c>
      <c r="J165" s="159" t="s">
        <v>978</v>
      </c>
    </row>
    <row r="166" ht="32.4" spans="1:10">
      <c r="A166" s="155"/>
      <c r="B166" s="156" t="s">
        <v>974</v>
      </c>
      <c r="C166" s="156" t="s">
        <v>580</v>
      </c>
      <c r="D166" s="156" t="s">
        <v>593</v>
      </c>
      <c r="E166" s="156" t="s">
        <v>979</v>
      </c>
      <c r="F166" s="156" t="s">
        <v>583</v>
      </c>
      <c r="G166" s="156" t="s">
        <v>762</v>
      </c>
      <c r="H166" s="156" t="s">
        <v>684</v>
      </c>
      <c r="I166" s="156" t="s">
        <v>586</v>
      </c>
      <c r="J166" s="159" t="s">
        <v>980</v>
      </c>
    </row>
    <row r="167" ht="21.6" spans="1:10">
      <c r="A167" s="155"/>
      <c r="B167" s="156" t="s">
        <v>974</v>
      </c>
      <c r="C167" s="156" t="s">
        <v>580</v>
      </c>
      <c r="D167" s="156" t="s">
        <v>598</v>
      </c>
      <c r="E167" s="156" t="s">
        <v>599</v>
      </c>
      <c r="F167" s="156" t="s">
        <v>583</v>
      </c>
      <c r="G167" s="156" t="s">
        <v>665</v>
      </c>
      <c r="H167" s="156" t="s">
        <v>601</v>
      </c>
      <c r="I167" s="156" t="s">
        <v>586</v>
      </c>
      <c r="J167" s="159" t="s">
        <v>981</v>
      </c>
    </row>
    <row r="168" ht="21.6" spans="1:10">
      <c r="A168" s="155"/>
      <c r="B168" s="156" t="s">
        <v>974</v>
      </c>
      <c r="C168" s="156" t="s">
        <v>603</v>
      </c>
      <c r="D168" s="156" t="s">
        <v>604</v>
      </c>
      <c r="E168" s="156" t="s">
        <v>982</v>
      </c>
      <c r="F168" s="156" t="s">
        <v>583</v>
      </c>
      <c r="G168" s="156" t="s">
        <v>611</v>
      </c>
      <c r="H168" s="156" t="s">
        <v>591</v>
      </c>
      <c r="I168" s="156" t="s">
        <v>607</v>
      </c>
      <c r="J168" s="159" t="s">
        <v>983</v>
      </c>
    </row>
    <row r="169" ht="21.6" spans="1:10">
      <c r="A169" s="155"/>
      <c r="B169" s="156" t="s">
        <v>974</v>
      </c>
      <c r="C169" s="156" t="s">
        <v>613</v>
      </c>
      <c r="D169" s="156" t="s">
        <v>614</v>
      </c>
      <c r="E169" s="156" t="s">
        <v>984</v>
      </c>
      <c r="F169" s="156" t="s">
        <v>583</v>
      </c>
      <c r="G169" s="156" t="s">
        <v>823</v>
      </c>
      <c r="H169" s="156" t="s">
        <v>591</v>
      </c>
      <c r="I169" s="156" t="s">
        <v>586</v>
      </c>
      <c r="J169" s="159" t="s">
        <v>985</v>
      </c>
    </row>
    <row r="170" ht="21.6" spans="1:10">
      <c r="A170" s="155" t="s">
        <v>512</v>
      </c>
      <c r="B170" s="156" t="s">
        <v>986</v>
      </c>
      <c r="C170" s="156" t="s">
        <v>580</v>
      </c>
      <c r="D170" s="156" t="s">
        <v>581</v>
      </c>
      <c r="E170" s="156" t="s">
        <v>987</v>
      </c>
      <c r="F170" s="156" t="s">
        <v>583</v>
      </c>
      <c r="G170" s="156" t="s">
        <v>90</v>
      </c>
      <c r="H170" s="156" t="s">
        <v>820</v>
      </c>
      <c r="I170" s="156" t="s">
        <v>586</v>
      </c>
      <c r="J170" s="159" t="s">
        <v>988</v>
      </c>
    </row>
    <row r="171" spans="1:10">
      <c r="A171" s="155"/>
      <c r="B171" s="156" t="s">
        <v>986</v>
      </c>
      <c r="C171" s="156" t="s">
        <v>580</v>
      </c>
      <c r="D171" s="156" t="s">
        <v>581</v>
      </c>
      <c r="E171" s="156" t="s">
        <v>989</v>
      </c>
      <c r="F171" s="156" t="s">
        <v>583</v>
      </c>
      <c r="G171" s="156" t="s">
        <v>82</v>
      </c>
      <c r="H171" s="156" t="s">
        <v>585</v>
      </c>
      <c r="I171" s="156" t="s">
        <v>586</v>
      </c>
      <c r="J171" s="159" t="s">
        <v>990</v>
      </c>
    </row>
    <row r="172" ht="21.6" spans="1:10">
      <c r="A172" s="155"/>
      <c r="B172" s="156" t="s">
        <v>986</v>
      </c>
      <c r="C172" s="156" t="s">
        <v>580</v>
      </c>
      <c r="D172" s="156" t="s">
        <v>581</v>
      </c>
      <c r="E172" s="156" t="s">
        <v>991</v>
      </c>
      <c r="F172" s="156" t="s">
        <v>583</v>
      </c>
      <c r="G172" s="156" t="s">
        <v>84</v>
      </c>
      <c r="H172" s="156" t="s">
        <v>729</v>
      </c>
      <c r="I172" s="156" t="s">
        <v>586</v>
      </c>
      <c r="J172" s="159" t="s">
        <v>992</v>
      </c>
    </row>
    <row r="173" ht="21.6" spans="1:10">
      <c r="A173" s="155"/>
      <c r="B173" s="156" t="s">
        <v>986</v>
      </c>
      <c r="C173" s="156" t="s">
        <v>580</v>
      </c>
      <c r="D173" s="156" t="s">
        <v>588</v>
      </c>
      <c r="E173" s="156" t="s">
        <v>993</v>
      </c>
      <c r="F173" s="156" t="s">
        <v>583</v>
      </c>
      <c r="G173" s="156" t="s">
        <v>590</v>
      </c>
      <c r="H173" s="156" t="s">
        <v>591</v>
      </c>
      <c r="I173" s="156" t="s">
        <v>607</v>
      </c>
      <c r="J173" s="159" t="s">
        <v>994</v>
      </c>
    </row>
    <row r="174" ht="21.6" spans="1:10">
      <c r="A174" s="155"/>
      <c r="B174" s="156" t="s">
        <v>986</v>
      </c>
      <c r="C174" s="156" t="s">
        <v>580</v>
      </c>
      <c r="D174" s="156" t="s">
        <v>588</v>
      </c>
      <c r="E174" s="156" t="s">
        <v>995</v>
      </c>
      <c r="F174" s="156" t="s">
        <v>583</v>
      </c>
      <c r="G174" s="156" t="s">
        <v>590</v>
      </c>
      <c r="H174" s="156" t="s">
        <v>591</v>
      </c>
      <c r="I174" s="156" t="s">
        <v>607</v>
      </c>
      <c r="J174" s="159" t="s">
        <v>996</v>
      </c>
    </row>
    <row r="175" ht="21.6" spans="1:10">
      <c r="A175" s="155"/>
      <c r="B175" s="156" t="s">
        <v>986</v>
      </c>
      <c r="C175" s="156" t="s">
        <v>580</v>
      </c>
      <c r="D175" s="156" t="s">
        <v>593</v>
      </c>
      <c r="E175" s="156" t="s">
        <v>997</v>
      </c>
      <c r="F175" s="156" t="s">
        <v>583</v>
      </c>
      <c r="G175" s="156" t="s">
        <v>998</v>
      </c>
      <c r="H175" s="156" t="s">
        <v>643</v>
      </c>
      <c r="I175" s="156" t="s">
        <v>586</v>
      </c>
      <c r="J175" s="159" t="s">
        <v>999</v>
      </c>
    </row>
    <row r="176" ht="21.6" spans="1:10">
      <c r="A176" s="155"/>
      <c r="B176" s="156" t="s">
        <v>986</v>
      </c>
      <c r="C176" s="156" t="s">
        <v>580</v>
      </c>
      <c r="D176" s="156" t="s">
        <v>593</v>
      </c>
      <c r="E176" s="156" t="s">
        <v>1000</v>
      </c>
      <c r="F176" s="156" t="s">
        <v>583</v>
      </c>
      <c r="G176" s="156" t="s">
        <v>1001</v>
      </c>
      <c r="H176" s="156" t="s">
        <v>596</v>
      </c>
      <c r="I176" s="156" t="s">
        <v>586</v>
      </c>
      <c r="J176" s="159" t="s">
        <v>1002</v>
      </c>
    </row>
    <row r="177" ht="21.6" spans="1:10">
      <c r="A177" s="155"/>
      <c r="B177" s="156" t="s">
        <v>986</v>
      </c>
      <c r="C177" s="156" t="s">
        <v>580</v>
      </c>
      <c r="D177" s="156" t="s">
        <v>598</v>
      </c>
      <c r="E177" s="156" t="s">
        <v>645</v>
      </c>
      <c r="F177" s="156" t="s">
        <v>583</v>
      </c>
      <c r="G177" s="156" t="s">
        <v>1003</v>
      </c>
      <c r="H177" s="156" t="s">
        <v>601</v>
      </c>
      <c r="I177" s="156" t="s">
        <v>586</v>
      </c>
      <c r="J177" s="159" t="s">
        <v>1004</v>
      </c>
    </row>
    <row r="178" ht="21.6" spans="1:10">
      <c r="A178" s="155"/>
      <c r="B178" s="156" t="s">
        <v>986</v>
      </c>
      <c r="C178" s="156" t="s">
        <v>580</v>
      </c>
      <c r="D178" s="156" t="s">
        <v>598</v>
      </c>
      <c r="E178" s="156" t="s">
        <v>599</v>
      </c>
      <c r="F178" s="156" t="s">
        <v>583</v>
      </c>
      <c r="G178" s="156" t="s">
        <v>819</v>
      </c>
      <c r="H178" s="156" t="s">
        <v>601</v>
      </c>
      <c r="I178" s="156" t="s">
        <v>586</v>
      </c>
      <c r="J178" s="159" t="s">
        <v>1005</v>
      </c>
    </row>
    <row r="179" ht="21.6" spans="1:10">
      <c r="A179" s="155"/>
      <c r="B179" s="156" t="s">
        <v>986</v>
      </c>
      <c r="C179" s="156" t="s">
        <v>603</v>
      </c>
      <c r="D179" s="156" t="s">
        <v>604</v>
      </c>
      <c r="E179" s="156" t="s">
        <v>1006</v>
      </c>
      <c r="F179" s="156" t="s">
        <v>583</v>
      </c>
      <c r="G179" s="156" t="s">
        <v>590</v>
      </c>
      <c r="H179" s="156" t="s">
        <v>591</v>
      </c>
      <c r="I179" s="156" t="s">
        <v>607</v>
      </c>
      <c r="J179" s="159" t="s">
        <v>1007</v>
      </c>
    </row>
    <row r="180" ht="21.6" spans="1:10">
      <c r="A180" s="155"/>
      <c r="B180" s="156" t="s">
        <v>986</v>
      </c>
      <c r="C180" s="156" t="s">
        <v>603</v>
      </c>
      <c r="D180" s="156" t="s">
        <v>609</v>
      </c>
      <c r="E180" s="156" t="s">
        <v>1008</v>
      </c>
      <c r="F180" s="156" t="s">
        <v>616</v>
      </c>
      <c r="G180" s="156" t="s">
        <v>636</v>
      </c>
      <c r="H180" s="156" t="s">
        <v>591</v>
      </c>
      <c r="I180" s="156" t="s">
        <v>607</v>
      </c>
      <c r="J180" s="159" t="s">
        <v>1009</v>
      </c>
    </row>
    <row r="181" ht="21.6" spans="1:10">
      <c r="A181" s="155"/>
      <c r="B181" s="156" t="s">
        <v>986</v>
      </c>
      <c r="C181" s="156" t="s">
        <v>613</v>
      </c>
      <c r="D181" s="156" t="s">
        <v>614</v>
      </c>
      <c r="E181" s="156" t="s">
        <v>1010</v>
      </c>
      <c r="F181" s="156" t="s">
        <v>583</v>
      </c>
      <c r="G181" s="156" t="s">
        <v>636</v>
      </c>
      <c r="H181" s="156" t="s">
        <v>591</v>
      </c>
      <c r="I181" s="156" t="s">
        <v>607</v>
      </c>
      <c r="J181" s="159" t="s">
        <v>1011</v>
      </c>
    </row>
    <row r="182" ht="43.2" spans="1:10">
      <c r="A182" s="155" t="s">
        <v>536</v>
      </c>
      <c r="B182" s="156" t="s">
        <v>1012</v>
      </c>
      <c r="C182" s="156" t="s">
        <v>580</v>
      </c>
      <c r="D182" s="156" t="s">
        <v>581</v>
      </c>
      <c r="E182" s="156" t="s">
        <v>1013</v>
      </c>
      <c r="F182" s="156" t="s">
        <v>583</v>
      </c>
      <c r="G182" s="156" t="s">
        <v>1014</v>
      </c>
      <c r="H182" s="156" t="s">
        <v>585</v>
      </c>
      <c r="I182" s="156" t="s">
        <v>586</v>
      </c>
      <c r="J182" s="159" t="s">
        <v>1015</v>
      </c>
    </row>
    <row r="183" spans="1:10">
      <c r="A183" s="155"/>
      <c r="B183" s="156" t="s">
        <v>1012</v>
      </c>
      <c r="C183" s="156" t="s">
        <v>580</v>
      </c>
      <c r="D183" s="156" t="s">
        <v>581</v>
      </c>
      <c r="E183" s="156" t="s">
        <v>1016</v>
      </c>
      <c r="F183" s="156" t="s">
        <v>583</v>
      </c>
      <c r="G183" s="156" t="s">
        <v>82</v>
      </c>
      <c r="H183" s="156" t="s">
        <v>729</v>
      </c>
      <c r="I183" s="156" t="s">
        <v>586</v>
      </c>
      <c r="J183" s="159" t="s">
        <v>1017</v>
      </c>
    </row>
    <row r="184" spans="1:10">
      <c r="A184" s="155"/>
      <c r="B184" s="156" t="s">
        <v>1012</v>
      </c>
      <c r="C184" s="156" t="s">
        <v>580</v>
      </c>
      <c r="D184" s="156" t="s">
        <v>588</v>
      </c>
      <c r="E184" s="156" t="s">
        <v>1018</v>
      </c>
      <c r="F184" s="156" t="s">
        <v>583</v>
      </c>
      <c r="G184" s="156" t="s">
        <v>590</v>
      </c>
      <c r="H184" s="156" t="s">
        <v>591</v>
      </c>
      <c r="I184" s="156" t="s">
        <v>586</v>
      </c>
      <c r="J184" s="159" t="s">
        <v>1019</v>
      </c>
    </row>
    <row r="185" ht="64.8" spans="1:10">
      <c r="A185" s="155"/>
      <c r="B185" s="156" t="s">
        <v>1012</v>
      </c>
      <c r="C185" s="156" t="s">
        <v>580</v>
      </c>
      <c r="D185" s="156" t="s">
        <v>593</v>
      </c>
      <c r="E185" s="156" t="s">
        <v>1020</v>
      </c>
      <c r="F185" s="156" t="s">
        <v>583</v>
      </c>
      <c r="G185" s="156" t="s">
        <v>1021</v>
      </c>
      <c r="H185" s="156" t="s">
        <v>684</v>
      </c>
      <c r="I185" s="156" t="s">
        <v>586</v>
      </c>
      <c r="J185" s="159" t="s">
        <v>1022</v>
      </c>
    </row>
    <row r="186" ht="54" spans="1:10">
      <c r="A186" s="155"/>
      <c r="B186" s="156" t="s">
        <v>1012</v>
      </c>
      <c r="C186" s="156" t="s">
        <v>580</v>
      </c>
      <c r="D186" s="156" t="s">
        <v>598</v>
      </c>
      <c r="E186" s="156" t="s">
        <v>599</v>
      </c>
      <c r="F186" s="156" t="s">
        <v>583</v>
      </c>
      <c r="G186" s="156" t="s">
        <v>1023</v>
      </c>
      <c r="H186" s="156" t="s">
        <v>601</v>
      </c>
      <c r="I186" s="156" t="s">
        <v>586</v>
      </c>
      <c r="J186" s="159" t="s">
        <v>1024</v>
      </c>
    </row>
    <row r="187" ht="21.6" spans="1:10">
      <c r="A187" s="155"/>
      <c r="B187" s="156" t="s">
        <v>1012</v>
      </c>
      <c r="C187" s="156" t="s">
        <v>603</v>
      </c>
      <c r="D187" s="156" t="s">
        <v>604</v>
      </c>
      <c r="E187" s="156" t="s">
        <v>1025</v>
      </c>
      <c r="F187" s="156" t="s">
        <v>583</v>
      </c>
      <c r="G187" s="156" t="s">
        <v>883</v>
      </c>
      <c r="H187" s="156" t="s">
        <v>591</v>
      </c>
      <c r="I187" s="156" t="s">
        <v>607</v>
      </c>
      <c r="J187" s="159" t="s">
        <v>1025</v>
      </c>
    </row>
    <row r="188" ht="43.2" spans="1:10">
      <c r="A188" s="155"/>
      <c r="B188" s="156" t="s">
        <v>1012</v>
      </c>
      <c r="C188" s="156" t="s">
        <v>613</v>
      </c>
      <c r="D188" s="156" t="s">
        <v>614</v>
      </c>
      <c r="E188" s="156" t="s">
        <v>1026</v>
      </c>
      <c r="F188" s="156" t="s">
        <v>583</v>
      </c>
      <c r="G188" s="156" t="s">
        <v>883</v>
      </c>
      <c r="H188" s="156" t="s">
        <v>591</v>
      </c>
      <c r="I188" s="156" t="s">
        <v>586</v>
      </c>
      <c r="J188" s="159" t="s">
        <v>1027</v>
      </c>
    </row>
    <row r="189" spans="1:10">
      <c r="A189" s="155" t="s">
        <v>554</v>
      </c>
      <c r="B189" s="156" t="s">
        <v>1028</v>
      </c>
      <c r="C189" s="156" t="s">
        <v>580</v>
      </c>
      <c r="D189" s="156" t="s">
        <v>581</v>
      </c>
      <c r="E189" s="156" t="s">
        <v>1029</v>
      </c>
      <c r="F189" s="156" t="s">
        <v>583</v>
      </c>
      <c r="G189" s="156" t="s">
        <v>92</v>
      </c>
      <c r="H189" s="156" t="s">
        <v>585</v>
      </c>
      <c r="I189" s="156" t="s">
        <v>586</v>
      </c>
      <c r="J189" s="159" t="s">
        <v>1030</v>
      </c>
    </row>
    <row r="190" ht="21.6" spans="1:10">
      <c r="A190" s="155"/>
      <c r="B190" s="156" t="s">
        <v>1028</v>
      </c>
      <c r="C190" s="156" t="s">
        <v>580</v>
      </c>
      <c r="D190" s="156" t="s">
        <v>588</v>
      </c>
      <c r="E190" s="156" t="s">
        <v>1031</v>
      </c>
      <c r="F190" s="156" t="s">
        <v>583</v>
      </c>
      <c r="G190" s="156" t="s">
        <v>590</v>
      </c>
      <c r="H190" s="156" t="s">
        <v>591</v>
      </c>
      <c r="I190" s="156" t="s">
        <v>586</v>
      </c>
      <c r="J190" s="159" t="s">
        <v>1032</v>
      </c>
    </row>
    <row r="191" ht="32.4" spans="1:10">
      <c r="A191" s="155"/>
      <c r="B191" s="156" t="s">
        <v>1028</v>
      </c>
      <c r="C191" s="156" t="s">
        <v>580</v>
      </c>
      <c r="D191" s="156" t="s">
        <v>593</v>
      </c>
      <c r="E191" s="156" t="s">
        <v>1033</v>
      </c>
      <c r="F191" s="156" t="s">
        <v>583</v>
      </c>
      <c r="G191" s="156" t="s">
        <v>1034</v>
      </c>
      <c r="H191" s="156" t="s">
        <v>684</v>
      </c>
      <c r="I191" s="156" t="s">
        <v>586</v>
      </c>
      <c r="J191" s="159" t="s">
        <v>1035</v>
      </c>
    </row>
    <row r="192" ht="21.6" spans="1:10">
      <c r="A192" s="155"/>
      <c r="B192" s="156" t="s">
        <v>1028</v>
      </c>
      <c r="C192" s="156" t="s">
        <v>580</v>
      </c>
      <c r="D192" s="156" t="s">
        <v>598</v>
      </c>
      <c r="E192" s="156" t="s">
        <v>645</v>
      </c>
      <c r="F192" s="156" t="s">
        <v>583</v>
      </c>
      <c r="G192" s="156" t="s">
        <v>1036</v>
      </c>
      <c r="H192" s="156" t="s">
        <v>601</v>
      </c>
      <c r="I192" s="156" t="s">
        <v>586</v>
      </c>
      <c r="J192" s="159" t="s">
        <v>1037</v>
      </c>
    </row>
    <row r="193" ht="21.6" spans="1:10">
      <c r="A193" s="155"/>
      <c r="B193" s="156" t="s">
        <v>1028</v>
      </c>
      <c r="C193" s="156" t="s">
        <v>603</v>
      </c>
      <c r="D193" s="156" t="s">
        <v>604</v>
      </c>
      <c r="E193" s="156" t="s">
        <v>1038</v>
      </c>
      <c r="F193" s="156" t="s">
        <v>583</v>
      </c>
      <c r="G193" s="156" t="s">
        <v>932</v>
      </c>
      <c r="H193" s="156" t="s">
        <v>591</v>
      </c>
      <c r="I193" s="156" t="s">
        <v>607</v>
      </c>
      <c r="J193" s="159" t="s">
        <v>1038</v>
      </c>
    </row>
    <row r="194" spans="1:10">
      <c r="A194" s="155"/>
      <c r="B194" s="156" t="s">
        <v>1028</v>
      </c>
      <c r="C194" s="156" t="s">
        <v>613</v>
      </c>
      <c r="D194" s="156" t="s">
        <v>614</v>
      </c>
      <c r="E194" s="156" t="s">
        <v>1039</v>
      </c>
      <c r="F194" s="156" t="s">
        <v>583</v>
      </c>
      <c r="G194" s="156" t="s">
        <v>883</v>
      </c>
      <c r="H194" s="156" t="s">
        <v>591</v>
      </c>
      <c r="I194" s="156" t="s">
        <v>586</v>
      </c>
      <c r="J194" s="159" t="s">
        <v>1040</v>
      </c>
    </row>
    <row r="195" ht="21.6" spans="1:10">
      <c r="A195" s="155" t="s">
        <v>566</v>
      </c>
      <c r="B195" s="156" t="s">
        <v>1041</v>
      </c>
      <c r="C195" s="156" t="s">
        <v>580</v>
      </c>
      <c r="D195" s="156" t="s">
        <v>581</v>
      </c>
      <c r="E195" s="156" t="s">
        <v>1042</v>
      </c>
      <c r="F195" s="156" t="s">
        <v>583</v>
      </c>
      <c r="G195" s="156" t="s">
        <v>584</v>
      </c>
      <c r="H195" s="156" t="s">
        <v>620</v>
      </c>
      <c r="I195" s="156" t="s">
        <v>586</v>
      </c>
      <c r="J195" s="159" t="s">
        <v>1043</v>
      </c>
    </row>
    <row r="196" ht="21.6" spans="1:10">
      <c r="A196" s="155"/>
      <c r="B196" s="156" t="s">
        <v>1041</v>
      </c>
      <c r="C196" s="156" t="s">
        <v>580</v>
      </c>
      <c r="D196" s="156" t="s">
        <v>588</v>
      </c>
      <c r="E196" s="156" t="s">
        <v>1044</v>
      </c>
      <c r="F196" s="156" t="s">
        <v>583</v>
      </c>
      <c r="G196" s="156" t="s">
        <v>590</v>
      </c>
      <c r="H196" s="156" t="s">
        <v>591</v>
      </c>
      <c r="I196" s="156" t="s">
        <v>586</v>
      </c>
      <c r="J196" s="159" t="s">
        <v>1044</v>
      </c>
    </row>
    <row r="197" ht="21.6" spans="1:10">
      <c r="A197" s="155"/>
      <c r="B197" s="156" t="s">
        <v>1041</v>
      </c>
      <c r="C197" s="156" t="s">
        <v>580</v>
      </c>
      <c r="D197" s="156" t="s">
        <v>593</v>
      </c>
      <c r="E197" s="156" t="s">
        <v>1045</v>
      </c>
      <c r="F197" s="156" t="s">
        <v>583</v>
      </c>
      <c r="G197" s="156" t="s">
        <v>590</v>
      </c>
      <c r="H197" s="156" t="s">
        <v>684</v>
      </c>
      <c r="I197" s="156" t="s">
        <v>586</v>
      </c>
      <c r="J197" s="159" t="s">
        <v>1046</v>
      </c>
    </row>
    <row r="198" ht="32.4" spans="1:10">
      <c r="A198" s="155"/>
      <c r="B198" s="156" t="s">
        <v>1041</v>
      </c>
      <c r="C198" s="156" t="s">
        <v>580</v>
      </c>
      <c r="D198" s="156" t="s">
        <v>598</v>
      </c>
      <c r="E198" s="156" t="s">
        <v>645</v>
      </c>
      <c r="F198" s="156" t="s">
        <v>583</v>
      </c>
      <c r="G198" s="156" t="s">
        <v>1047</v>
      </c>
      <c r="H198" s="156" t="s">
        <v>601</v>
      </c>
      <c r="I198" s="156" t="s">
        <v>586</v>
      </c>
      <c r="J198" s="159" t="s">
        <v>1048</v>
      </c>
    </row>
    <row r="199" ht="21.6" spans="1:10">
      <c r="A199" s="155"/>
      <c r="B199" s="156" t="s">
        <v>1041</v>
      </c>
      <c r="C199" s="156" t="s">
        <v>603</v>
      </c>
      <c r="D199" s="156" t="s">
        <v>604</v>
      </c>
      <c r="E199" s="156" t="s">
        <v>1049</v>
      </c>
      <c r="F199" s="156" t="s">
        <v>583</v>
      </c>
      <c r="G199" s="156" t="s">
        <v>606</v>
      </c>
      <c r="H199" s="156" t="s">
        <v>591</v>
      </c>
      <c r="I199" s="156" t="s">
        <v>607</v>
      </c>
      <c r="J199" s="159" t="s">
        <v>1050</v>
      </c>
    </row>
    <row r="200" ht="21.6" spans="1:10">
      <c r="A200" s="155"/>
      <c r="B200" s="156" t="s">
        <v>1041</v>
      </c>
      <c r="C200" s="156" t="s">
        <v>613</v>
      </c>
      <c r="D200" s="156" t="s">
        <v>614</v>
      </c>
      <c r="E200" s="156" t="s">
        <v>1051</v>
      </c>
      <c r="F200" s="156" t="s">
        <v>583</v>
      </c>
      <c r="G200" s="156" t="s">
        <v>823</v>
      </c>
      <c r="H200" s="156" t="s">
        <v>591</v>
      </c>
      <c r="I200" s="156" t="s">
        <v>586</v>
      </c>
      <c r="J200" s="159" t="s">
        <v>1052</v>
      </c>
    </row>
    <row r="201" spans="1:10">
      <c r="A201" s="155" t="s">
        <v>506</v>
      </c>
      <c r="B201" s="156" t="s">
        <v>1053</v>
      </c>
      <c r="C201" s="156" t="s">
        <v>580</v>
      </c>
      <c r="D201" s="156" t="s">
        <v>581</v>
      </c>
      <c r="E201" s="156" t="s">
        <v>1054</v>
      </c>
      <c r="F201" s="156" t="s">
        <v>583</v>
      </c>
      <c r="G201" s="156" t="s">
        <v>82</v>
      </c>
      <c r="H201" s="156" t="s">
        <v>729</v>
      </c>
      <c r="I201" s="156" t="s">
        <v>586</v>
      </c>
      <c r="J201" s="159" t="s">
        <v>1055</v>
      </c>
    </row>
    <row r="202" ht="32.4" spans="1:10">
      <c r="A202" s="155"/>
      <c r="B202" s="156" t="s">
        <v>1053</v>
      </c>
      <c r="C202" s="156" t="s">
        <v>580</v>
      </c>
      <c r="D202" s="156" t="s">
        <v>581</v>
      </c>
      <c r="E202" s="156" t="s">
        <v>1056</v>
      </c>
      <c r="F202" s="156" t="s">
        <v>616</v>
      </c>
      <c r="G202" s="156" t="s">
        <v>84</v>
      </c>
      <c r="H202" s="156" t="s">
        <v>729</v>
      </c>
      <c r="I202" s="156" t="s">
        <v>586</v>
      </c>
      <c r="J202" s="159" t="s">
        <v>1057</v>
      </c>
    </row>
    <row r="203" ht="32.4" spans="1:10">
      <c r="A203" s="155"/>
      <c r="B203" s="156" t="s">
        <v>1053</v>
      </c>
      <c r="C203" s="156" t="s">
        <v>580</v>
      </c>
      <c r="D203" s="156" t="s">
        <v>581</v>
      </c>
      <c r="E203" s="156" t="s">
        <v>1058</v>
      </c>
      <c r="F203" s="156" t="s">
        <v>616</v>
      </c>
      <c r="G203" s="156" t="s">
        <v>86</v>
      </c>
      <c r="H203" s="156" t="s">
        <v>729</v>
      </c>
      <c r="I203" s="156" t="s">
        <v>586</v>
      </c>
      <c r="J203" s="159" t="s">
        <v>1059</v>
      </c>
    </row>
    <row r="204" ht="21.6" spans="1:10">
      <c r="A204" s="155"/>
      <c r="B204" s="156" t="s">
        <v>1053</v>
      </c>
      <c r="C204" s="156" t="s">
        <v>580</v>
      </c>
      <c r="D204" s="156" t="s">
        <v>581</v>
      </c>
      <c r="E204" s="156" t="s">
        <v>1060</v>
      </c>
      <c r="F204" s="156" t="s">
        <v>616</v>
      </c>
      <c r="G204" s="156" t="s">
        <v>86</v>
      </c>
      <c r="H204" s="156" t="s">
        <v>729</v>
      </c>
      <c r="I204" s="156" t="s">
        <v>586</v>
      </c>
      <c r="J204" s="159" t="s">
        <v>1061</v>
      </c>
    </row>
    <row r="205" ht="21.6" spans="1:10">
      <c r="A205" s="155"/>
      <c r="B205" s="156" t="s">
        <v>1053</v>
      </c>
      <c r="C205" s="156" t="s">
        <v>580</v>
      </c>
      <c r="D205" s="156" t="s">
        <v>588</v>
      </c>
      <c r="E205" s="156" t="s">
        <v>1062</v>
      </c>
      <c r="F205" s="156" t="s">
        <v>616</v>
      </c>
      <c r="G205" s="156" t="s">
        <v>636</v>
      </c>
      <c r="H205" s="156" t="s">
        <v>591</v>
      </c>
      <c r="I205" s="156" t="s">
        <v>607</v>
      </c>
      <c r="J205" s="159" t="s">
        <v>1063</v>
      </c>
    </row>
    <row r="206" ht="32.4" spans="1:10">
      <c r="A206" s="155"/>
      <c r="B206" s="156" t="s">
        <v>1053</v>
      </c>
      <c r="C206" s="156" t="s">
        <v>580</v>
      </c>
      <c r="D206" s="156" t="s">
        <v>588</v>
      </c>
      <c r="E206" s="156" t="s">
        <v>1064</v>
      </c>
      <c r="F206" s="156" t="s">
        <v>616</v>
      </c>
      <c r="G206" s="156" t="s">
        <v>636</v>
      </c>
      <c r="H206" s="156" t="s">
        <v>591</v>
      </c>
      <c r="I206" s="156" t="s">
        <v>607</v>
      </c>
      <c r="J206" s="159" t="s">
        <v>1065</v>
      </c>
    </row>
    <row r="207" ht="43.2" spans="1:10">
      <c r="A207" s="155"/>
      <c r="B207" s="156" t="s">
        <v>1053</v>
      </c>
      <c r="C207" s="156" t="s">
        <v>580</v>
      </c>
      <c r="D207" s="156" t="s">
        <v>588</v>
      </c>
      <c r="E207" s="156" t="s">
        <v>1066</v>
      </c>
      <c r="F207" s="156" t="s">
        <v>616</v>
      </c>
      <c r="G207" s="156" t="s">
        <v>611</v>
      </c>
      <c r="H207" s="156" t="s">
        <v>591</v>
      </c>
      <c r="I207" s="156" t="s">
        <v>607</v>
      </c>
      <c r="J207" s="159" t="s">
        <v>1067</v>
      </c>
    </row>
    <row r="208" ht="43.2" spans="1:10">
      <c r="A208" s="155"/>
      <c r="B208" s="156" t="s">
        <v>1053</v>
      </c>
      <c r="C208" s="156" t="s">
        <v>580</v>
      </c>
      <c r="D208" s="156" t="s">
        <v>593</v>
      </c>
      <c r="E208" s="156" t="s">
        <v>1068</v>
      </c>
      <c r="F208" s="156" t="s">
        <v>583</v>
      </c>
      <c r="G208" s="156" t="s">
        <v>1069</v>
      </c>
      <c r="H208" s="156" t="s">
        <v>596</v>
      </c>
      <c r="I208" s="156" t="s">
        <v>586</v>
      </c>
      <c r="J208" s="159" t="s">
        <v>1070</v>
      </c>
    </row>
    <row r="209" ht="32.4" spans="1:10">
      <c r="A209" s="155"/>
      <c r="B209" s="156" t="s">
        <v>1053</v>
      </c>
      <c r="C209" s="156" t="s">
        <v>580</v>
      </c>
      <c r="D209" s="156" t="s">
        <v>593</v>
      </c>
      <c r="E209" s="156" t="s">
        <v>1071</v>
      </c>
      <c r="F209" s="156" t="s">
        <v>583</v>
      </c>
      <c r="G209" s="156" t="s">
        <v>1072</v>
      </c>
      <c r="H209" s="156" t="s">
        <v>684</v>
      </c>
      <c r="I209" s="156" t="s">
        <v>586</v>
      </c>
      <c r="J209" s="159" t="s">
        <v>1073</v>
      </c>
    </row>
    <row r="210" ht="32.4" spans="1:10">
      <c r="A210" s="155"/>
      <c r="B210" s="156" t="s">
        <v>1053</v>
      </c>
      <c r="C210" s="156" t="s">
        <v>580</v>
      </c>
      <c r="D210" s="156" t="s">
        <v>598</v>
      </c>
      <c r="E210" s="156" t="s">
        <v>599</v>
      </c>
      <c r="F210" s="156" t="s">
        <v>583</v>
      </c>
      <c r="G210" s="156" t="s">
        <v>665</v>
      </c>
      <c r="H210" s="156" t="s">
        <v>601</v>
      </c>
      <c r="I210" s="156" t="s">
        <v>586</v>
      </c>
      <c r="J210" s="159" t="s">
        <v>1074</v>
      </c>
    </row>
    <row r="211" ht="21.6" spans="1:10">
      <c r="A211" s="155"/>
      <c r="B211" s="156" t="s">
        <v>1053</v>
      </c>
      <c r="C211" s="156" t="s">
        <v>603</v>
      </c>
      <c r="D211" s="156" t="s">
        <v>604</v>
      </c>
      <c r="E211" s="156" t="s">
        <v>1075</v>
      </c>
      <c r="F211" s="156" t="s">
        <v>583</v>
      </c>
      <c r="G211" s="156" t="s">
        <v>653</v>
      </c>
      <c r="H211" s="156" t="s">
        <v>591</v>
      </c>
      <c r="I211" s="156" t="s">
        <v>607</v>
      </c>
      <c r="J211" s="159" t="s">
        <v>1076</v>
      </c>
    </row>
    <row r="212" ht="43.2" spans="1:10">
      <c r="A212" s="155"/>
      <c r="B212" s="156" t="s">
        <v>1053</v>
      </c>
      <c r="C212" s="156" t="s">
        <v>603</v>
      </c>
      <c r="D212" s="156" t="s">
        <v>604</v>
      </c>
      <c r="E212" s="156" t="s">
        <v>1077</v>
      </c>
      <c r="F212" s="156" t="s">
        <v>583</v>
      </c>
      <c r="G212" s="156" t="s">
        <v>653</v>
      </c>
      <c r="H212" s="156" t="s">
        <v>591</v>
      </c>
      <c r="I212" s="156" t="s">
        <v>607</v>
      </c>
      <c r="J212" s="159" t="s">
        <v>1078</v>
      </c>
    </row>
    <row r="213" ht="21.6" spans="1:10">
      <c r="A213" s="155"/>
      <c r="B213" s="156" t="s">
        <v>1053</v>
      </c>
      <c r="C213" s="156" t="s">
        <v>603</v>
      </c>
      <c r="D213" s="156" t="s">
        <v>609</v>
      </c>
      <c r="E213" s="156" t="s">
        <v>1079</v>
      </c>
      <c r="F213" s="156" t="s">
        <v>583</v>
      </c>
      <c r="G213" s="156" t="s">
        <v>636</v>
      </c>
      <c r="H213" s="156" t="s">
        <v>591</v>
      </c>
      <c r="I213" s="156" t="s">
        <v>607</v>
      </c>
      <c r="J213" s="159" t="s">
        <v>1080</v>
      </c>
    </row>
    <row r="214" ht="21.6" spans="1:10">
      <c r="A214" s="155"/>
      <c r="B214" s="156" t="s">
        <v>1053</v>
      </c>
      <c r="C214" s="156" t="s">
        <v>613</v>
      </c>
      <c r="D214" s="156" t="s">
        <v>614</v>
      </c>
      <c r="E214" s="156" t="s">
        <v>1081</v>
      </c>
      <c r="F214" s="156" t="s">
        <v>583</v>
      </c>
      <c r="G214" s="156" t="s">
        <v>611</v>
      </c>
      <c r="H214" s="156" t="s">
        <v>591</v>
      </c>
      <c r="I214" s="156" t="s">
        <v>607</v>
      </c>
      <c r="J214" s="159" t="s">
        <v>1082</v>
      </c>
    </row>
    <row r="215" ht="43.2" spans="1:10">
      <c r="A215" s="155" t="s">
        <v>500</v>
      </c>
      <c r="B215" s="156" t="s">
        <v>1083</v>
      </c>
      <c r="C215" s="156" t="s">
        <v>580</v>
      </c>
      <c r="D215" s="156" t="s">
        <v>581</v>
      </c>
      <c r="E215" s="156" t="s">
        <v>1084</v>
      </c>
      <c r="F215" s="156" t="s">
        <v>583</v>
      </c>
      <c r="G215" s="156" t="s">
        <v>1085</v>
      </c>
      <c r="H215" s="156" t="s">
        <v>1086</v>
      </c>
      <c r="I215" s="156" t="s">
        <v>586</v>
      </c>
      <c r="J215" s="159" t="s">
        <v>1087</v>
      </c>
    </row>
    <row r="216" ht="32.4" spans="1:10">
      <c r="A216" s="155"/>
      <c r="B216" s="156" t="s">
        <v>1083</v>
      </c>
      <c r="C216" s="156" t="s">
        <v>580</v>
      </c>
      <c r="D216" s="156" t="s">
        <v>581</v>
      </c>
      <c r="E216" s="156" t="s">
        <v>1088</v>
      </c>
      <c r="F216" s="156" t="s">
        <v>583</v>
      </c>
      <c r="G216" s="156" t="s">
        <v>944</v>
      </c>
      <c r="H216" s="156" t="s">
        <v>620</v>
      </c>
      <c r="I216" s="156" t="s">
        <v>586</v>
      </c>
      <c r="J216" s="159" t="s">
        <v>1089</v>
      </c>
    </row>
    <row r="217" ht="21.6" spans="1:10">
      <c r="A217" s="155"/>
      <c r="B217" s="156" t="s">
        <v>1083</v>
      </c>
      <c r="C217" s="156" t="s">
        <v>580</v>
      </c>
      <c r="D217" s="156" t="s">
        <v>588</v>
      </c>
      <c r="E217" s="156" t="s">
        <v>1090</v>
      </c>
      <c r="F217" s="156" t="s">
        <v>583</v>
      </c>
      <c r="G217" s="156" t="s">
        <v>590</v>
      </c>
      <c r="H217" s="156" t="s">
        <v>591</v>
      </c>
      <c r="I217" s="156" t="s">
        <v>607</v>
      </c>
      <c r="J217" s="159" t="s">
        <v>1091</v>
      </c>
    </row>
    <row r="218" ht="21.6" spans="1:10">
      <c r="A218" s="155"/>
      <c r="B218" s="156" t="s">
        <v>1083</v>
      </c>
      <c r="C218" s="156" t="s">
        <v>580</v>
      </c>
      <c r="D218" s="156" t="s">
        <v>588</v>
      </c>
      <c r="E218" s="156" t="s">
        <v>1092</v>
      </c>
      <c r="F218" s="156" t="s">
        <v>583</v>
      </c>
      <c r="G218" s="156" t="s">
        <v>590</v>
      </c>
      <c r="H218" s="156" t="s">
        <v>591</v>
      </c>
      <c r="I218" s="156" t="s">
        <v>607</v>
      </c>
      <c r="J218" s="159" t="s">
        <v>1093</v>
      </c>
    </row>
    <row r="219" ht="21.6" spans="1:10">
      <c r="A219" s="155"/>
      <c r="B219" s="156" t="s">
        <v>1083</v>
      </c>
      <c r="C219" s="156" t="s">
        <v>580</v>
      </c>
      <c r="D219" s="156" t="s">
        <v>593</v>
      </c>
      <c r="E219" s="156" t="s">
        <v>1094</v>
      </c>
      <c r="F219" s="156" t="s">
        <v>583</v>
      </c>
      <c r="G219" s="156" t="s">
        <v>1095</v>
      </c>
      <c r="H219" s="156" t="s">
        <v>596</v>
      </c>
      <c r="I219" s="156" t="s">
        <v>586</v>
      </c>
      <c r="J219" s="159" t="s">
        <v>1096</v>
      </c>
    </row>
    <row r="220" ht="21.6" spans="1:10">
      <c r="A220" s="155"/>
      <c r="B220" s="156" t="s">
        <v>1083</v>
      </c>
      <c r="C220" s="156" t="s">
        <v>580</v>
      </c>
      <c r="D220" s="156" t="s">
        <v>593</v>
      </c>
      <c r="E220" s="156" t="s">
        <v>1097</v>
      </c>
      <c r="F220" s="156" t="s">
        <v>583</v>
      </c>
      <c r="G220" s="156" t="s">
        <v>1098</v>
      </c>
      <c r="H220" s="156" t="s">
        <v>596</v>
      </c>
      <c r="I220" s="156" t="s">
        <v>586</v>
      </c>
      <c r="J220" s="159" t="s">
        <v>1099</v>
      </c>
    </row>
    <row r="221" ht="21.6" spans="1:10">
      <c r="A221" s="155"/>
      <c r="B221" s="156" t="s">
        <v>1083</v>
      </c>
      <c r="C221" s="156" t="s">
        <v>580</v>
      </c>
      <c r="D221" s="156" t="s">
        <v>598</v>
      </c>
      <c r="E221" s="156" t="s">
        <v>645</v>
      </c>
      <c r="F221" s="156" t="s">
        <v>583</v>
      </c>
      <c r="G221" s="156" t="s">
        <v>1100</v>
      </c>
      <c r="H221" s="156" t="s">
        <v>601</v>
      </c>
      <c r="I221" s="156" t="s">
        <v>586</v>
      </c>
      <c r="J221" s="159" t="s">
        <v>1101</v>
      </c>
    </row>
    <row r="222" ht="21.6" spans="1:10">
      <c r="A222" s="155"/>
      <c r="B222" s="156" t="s">
        <v>1083</v>
      </c>
      <c r="C222" s="156" t="s">
        <v>580</v>
      </c>
      <c r="D222" s="156" t="s">
        <v>598</v>
      </c>
      <c r="E222" s="156" t="s">
        <v>599</v>
      </c>
      <c r="F222" s="156" t="s">
        <v>583</v>
      </c>
      <c r="G222" s="156" t="s">
        <v>1102</v>
      </c>
      <c r="H222" s="156" t="s">
        <v>601</v>
      </c>
      <c r="I222" s="156" t="s">
        <v>586</v>
      </c>
      <c r="J222" s="159" t="s">
        <v>1103</v>
      </c>
    </row>
    <row r="223" ht="32.4" spans="1:10">
      <c r="A223" s="155"/>
      <c r="B223" s="156" t="s">
        <v>1083</v>
      </c>
      <c r="C223" s="156" t="s">
        <v>603</v>
      </c>
      <c r="D223" s="156" t="s">
        <v>604</v>
      </c>
      <c r="E223" s="156" t="s">
        <v>1104</v>
      </c>
      <c r="F223" s="156" t="s">
        <v>616</v>
      </c>
      <c r="G223" s="156" t="s">
        <v>611</v>
      </c>
      <c r="H223" s="156" t="s">
        <v>591</v>
      </c>
      <c r="I223" s="156" t="s">
        <v>607</v>
      </c>
      <c r="J223" s="159" t="s">
        <v>1105</v>
      </c>
    </row>
    <row r="224" ht="21.6" spans="1:10">
      <c r="A224" s="155"/>
      <c r="B224" s="156" t="s">
        <v>1083</v>
      </c>
      <c r="C224" s="156" t="s">
        <v>603</v>
      </c>
      <c r="D224" s="156" t="s">
        <v>609</v>
      </c>
      <c r="E224" s="156" t="s">
        <v>1106</v>
      </c>
      <c r="F224" s="156" t="s">
        <v>583</v>
      </c>
      <c r="G224" s="156" t="s">
        <v>611</v>
      </c>
      <c r="H224" s="156" t="s">
        <v>591</v>
      </c>
      <c r="I224" s="156" t="s">
        <v>607</v>
      </c>
      <c r="J224" s="159" t="s">
        <v>1107</v>
      </c>
    </row>
    <row r="225" ht="21.6" spans="1:10">
      <c r="A225" s="155"/>
      <c r="B225" s="156" t="s">
        <v>1083</v>
      </c>
      <c r="C225" s="156" t="s">
        <v>613</v>
      </c>
      <c r="D225" s="156" t="s">
        <v>614</v>
      </c>
      <c r="E225" s="156" t="s">
        <v>1108</v>
      </c>
      <c r="F225" s="156" t="s">
        <v>616</v>
      </c>
      <c r="G225" s="156" t="s">
        <v>717</v>
      </c>
      <c r="H225" s="156" t="s">
        <v>591</v>
      </c>
      <c r="I225" s="156" t="s">
        <v>607</v>
      </c>
      <c r="J225" s="159" t="s">
        <v>1109</v>
      </c>
    </row>
    <row r="226" ht="21.6" spans="1:10">
      <c r="A226" s="155" t="s">
        <v>494</v>
      </c>
      <c r="B226" s="156" t="s">
        <v>1110</v>
      </c>
      <c r="C226" s="156" t="s">
        <v>580</v>
      </c>
      <c r="D226" s="156" t="s">
        <v>581</v>
      </c>
      <c r="E226" s="156" t="s">
        <v>1111</v>
      </c>
      <c r="F226" s="156" t="s">
        <v>583</v>
      </c>
      <c r="G226" s="156" t="s">
        <v>1112</v>
      </c>
      <c r="H226" s="156" t="s">
        <v>620</v>
      </c>
      <c r="I226" s="156" t="s">
        <v>586</v>
      </c>
      <c r="J226" s="159" t="s">
        <v>1113</v>
      </c>
    </row>
    <row r="227" spans="1:10">
      <c r="A227" s="155"/>
      <c r="B227" s="156" t="s">
        <v>1110</v>
      </c>
      <c r="C227" s="156" t="s">
        <v>580</v>
      </c>
      <c r="D227" s="156" t="s">
        <v>581</v>
      </c>
      <c r="E227" s="156" t="s">
        <v>1114</v>
      </c>
      <c r="F227" s="156" t="s">
        <v>583</v>
      </c>
      <c r="G227" s="156" t="s">
        <v>584</v>
      </c>
      <c r="H227" s="156" t="s">
        <v>620</v>
      </c>
      <c r="I227" s="156" t="s">
        <v>586</v>
      </c>
      <c r="J227" s="159" t="s">
        <v>1115</v>
      </c>
    </row>
    <row r="228" ht="32.4" spans="1:10">
      <c r="A228" s="155"/>
      <c r="B228" s="156" t="s">
        <v>1110</v>
      </c>
      <c r="C228" s="156" t="s">
        <v>580</v>
      </c>
      <c r="D228" s="156" t="s">
        <v>588</v>
      </c>
      <c r="E228" s="156" t="s">
        <v>1116</v>
      </c>
      <c r="F228" s="156" t="s">
        <v>583</v>
      </c>
      <c r="G228" s="156" t="s">
        <v>590</v>
      </c>
      <c r="H228" s="156" t="s">
        <v>591</v>
      </c>
      <c r="I228" s="156" t="s">
        <v>586</v>
      </c>
      <c r="J228" s="159" t="s">
        <v>1117</v>
      </c>
    </row>
    <row r="229" ht="32.4" spans="1:10">
      <c r="A229" s="155"/>
      <c r="B229" s="156" t="s">
        <v>1110</v>
      </c>
      <c r="C229" s="156" t="s">
        <v>580</v>
      </c>
      <c r="D229" s="156" t="s">
        <v>588</v>
      </c>
      <c r="E229" s="156" t="s">
        <v>1118</v>
      </c>
      <c r="F229" s="156" t="s">
        <v>583</v>
      </c>
      <c r="G229" s="156" t="s">
        <v>590</v>
      </c>
      <c r="H229" s="156" t="s">
        <v>591</v>
      </c>
      <c r="I229" s="156" t="s">
        <v>586</v>
      </c>
      <c r="J229" s="159" t="s">
        <v>1119</v>
      </c>
    </row>
    <row r="230" ht="43.2" spans="1:10">
      <c r="A230" s="155"/>
      <c r="B230" s="156" t="s">
        <v>1110</v>
      </c>
      <c r="C230" s="156" t="s">
        <v>580</v>
      </c>
      <c r="D230" s="156" t="s">
        <v>593</v>
      </c>
      <c r="E230" s="156" t="s">
        <v>1120</v>
      </c>
      <c r="F230" s="156" t="s">
        <v>616</v>
      </c>
      <c r="G230" s="156" t="s">
        <v>1098</v>
      </c>
      <c r="H230" s="156" t="s">
        <v>729</v>
      </c>
      <c r="I230" s="156" t="s">
        <v>586</v>
      </c>
      <c r="J230" s="159" t="s">
        <v>1121</v>
      </c>
    </row>
    <row r="231" ht="43.2" spans="1:10">
      <c r="A231" s="155"/>
      <c r="B231" s="156" t="s">
        <v>1110</v>
      </c>
      <c r="C231" s="156" t="s">
        <v>580</v>
      </c>
      <c r="D231" s="156" t="s">
        <v>593</v>
      </c>
      <c r="E231" s="156" t="s">
        <v>1122</v>
      </c>
      <c r="F231" s="156" t="s">
        <v>616</v>
      </c>
      <c r="G231" s="156" t="s">
        <v>1123</v>
      </c>
      <c r="H231" s="156" t="s">
        <v>729</v>
      </c>
      <c r="I231" s="156" t="s">
        <v>586</v>
      </c>
      <c r="J231" s="159" t="s">
        <v>1124</v>
      </c>
    </row>
    <row r="232" ht="21.6" spans="1:10">
      <c r="A232" s="155"/>
      <c r="B232" s="156" t="s">
        <v>1110</v>
      </c>
      <c r="C232" s="156" t="s">
        <v>580</v>
      </c>
      <c r="D232" s="156" t="s">
        <v>598</v>
      </c>
      <c r="E232" s="156" t="s">
        <v>599</v>
      </c>
      <c r="F232" s="156" t="s">
        <v>583</v>
      </c>
      <c r="G232" s="156" t="s">
        <v>1125</v>
      </c>
      <c r="H232" s="156" t="s">
        <v>601</v>
      </c>
      <c r="I232" s="156" t="s">
        <v>586</v>
      </c>
      <c r="J232" s="159" t="s">
        <v>1126</v>
      </c>
    </row>
    <row r="233" ht="21.6" spans="1:10">
      <c r="A233" s="155"/>
      <c r="B233" s="156" t="s">
        <v>1110</v>
      </c>
      <c r="C233" s="156" t="s">
        <v>603</v>
      </c>
      <c r="D233" s="156" t="s">
        <v>604</v>
      </c>
      <c r="E233" s="156" t="s">
        <v>1127</v>
      </c>
      <c r="F233" s="156" t="s">
        <v>583</v>
      </c>
      <c r="G233" s="156" t="s">
        <v>611</v>
      </c>
      <c r="H233" s="156" t="s">
        <v>591</v>
      </c>
      <c r="I233" s="156" t="s">
        <v>607</v>
      </c>
      <c r="J233" s="159" t="s">
        <v>1128</v>
      </c>
    </row>
    <row r="234" ht="21.6" spans="1:10">
      <c r="A234" s="155"/>
      <c r="B234" s="156" t="s">
        <v>1110</v>
      </c>
      <c r="C234" s="156" t="s">
        <v>603</v>
      </c>
      <c r="D234" s="156" t="s">
        <v>609</v>
      </c>
      <c r="E234" s="156" t="s">
        <v>1129</v>
      </c>
      <c r="F234" s="156" t="s">
        <v>583</v>
      </c>
      <c r="G234" s="156" t="s">
        <v>883</v>
      </c>
      <c r="H234" s="156" t="s">
        <v>591</v>
      </c>
      <c r="I234" s="156" t="s">
        <v>607</v>
      </c>
      <c r="J234" s="159" t="s">
        <v>1130</v>
      </c>
    </row>
    <row r="235" ht="21.6" spans="1:10">
      <c r="A235" s="155"/>
      <c r="B235" s="156" t="s">
        <v>1110</v>
      </c>
      <c r="C235" s="156" t="s">
        <v>613</v>
      </c>
      <c r="D235" s="156" t="s">
        <v>614</v>
      </c>
      <c r="E235" s="156" t="s">
        <v>1131</v>
      </c>
      <c r="F235" s="156" t="s">
        <v>616</v>
      </c>
      <c r="G235" s="156" t="s">
        <v>611</v>
      </c>
      <c r="H235" s="156" t="s">
        <v>591</v>
      </c>
      <c r="I235" s="156" t="s">
        <v>586</v>
      </c>
      <c r="J235" s="159" t="s">
        <v>1132</v>
      </c>
    </row>
    <row r="236" spans="1:10">
      <c r="A236" s="155" t="s">
        <v>472</v>
      </c>
      <c r="B236" s="156" t="s">
        <v>1133</v>
      </c>
      <c r="C236" s="156" t="s">
        <v>580</v>
      </c>
      <c r="D236" s="156" t="s">
        <v>581</v>
      </c>
      <c r="E236" s="156" t="s">
        <v>1134</v>
      </c>
      <c r="F236" s="156" t="s">
        <v>583</v>
      </c>
      <c r="G236" s="156" t="s">
        <v>584</v>
      </c>
      <c r="H236" s="156" t="s">
        <v>772</v>
      </c>
      <c r="I236" s="156" t="s">
        <v>586</v>
      </c>
      <c r="J236" s="159" t="s">
        <v>1135</v>
      </c>
    </row>
    <row r="237" ht="21.6" spans="1:10">
      <c r="A237" s="155"/>
      <c r="B237" s="156" t="s">
        <v>1133</v>
      </c>
      <c r="C237" s="156" t="s">
        <v>580</v>
      </c>
      <c r="D237" s="156" t="s">
        <v>581</v>
      </c>
      <c r="E237" s="156" t="s">
        <v>1136</v>
      </c>
      <c r="F237" s="156" t="s">
        <v>583</v>
      </c>
      <c r="G237" s="156" t="s">
        <v>84</v>
      </c>
      <c r="H237" s="156" t="s">
        <v>772</v>
      </c>
      <c r="I237" s="156" t="s">
        <v>586</v>
      </c>
      <c r="J237" s="159" t="s">
        <v>1137</v>
      </c>
    </row>
    <row r="238" ht="21.6" spans="1:10">
      <c r="A238" s="155"/>
      <c r="B238" s="156" t="s">
        <v>1133</v>
      </c>
      <c r="C238" s="156" t="s">
        <v>580</v>
      </c>
      <c r="D238" s="156" t="s">
        <v>588</v>
      </c>
      <c r="E238" s="156" t="s">
        <v>1138</v>
      </c>
      <c r="F238" s="156" t="s">
        <v>583</v>
      </c>
      <c r="G238" s="156" t="s">
        <v>611</v>
      </c>
      <c r="H238" s="156" t="s">
        <v>591</v>
      </c>
      <c r="I238" s="156" t="s">
        <v>607</v>
      </c>
      <c r="J238" s="159" t="s">
        <v>1139</v>
      </c>
    </row>
    <row r="239" ht="21.6" spans="1:10">
      <c r="A239" s="155"/>
      <c r="B239" s="156" t="s">
        <v>1133</v>
      </c>
      <c r="C239" s="156" t="s">
        <v>580</v>
      </c>
      <c r="D239" s="156" t="s">
        <v>593</v>
      </c>
      <c r="E239" s="156" t="s">
        <v>1140</v>
      </c>
      <c r="F239" s="156" t="s">
        <v>583</v>
      </c>
      <c r="G239" s="156" t="s">
        <v>828</v>
      </c>
      <c r="H239" s="156" t="s">
        <v>643</v>
      </c>
      <c r="I239" s="156" t="s">
        <v>586</v>
      </c>
      <c r="J239" s="159" t="s">
        <v>1141</v>
      </c>
    </row>
    <row r="240" ht="21.6" spans="1:10">
      <c r="A240" s="155"/>
      <c r="B240" s="156" t="s">
        <v>1133</v>
      </c>
      <c r="C240" s="156" t="s">
        <v>580</v>
      </c>
      <c r="D240" s="156" t="s">
        <v>593</v>
      </c>
      <c r="E240" s="156" t="s">
        <v>1142</v>
      </c>
      <c r="F240" s="156" t="s">
        <v>583</v>
      </c>
      <c r="G240" s="156" t="s">
        <v>1143</v>
      </c>
      <c r="H240" s="156" t="s">
        <v>596</v>
      </c>
      <c r="I240" s="156" t="s">
        <v>586</v>
      </c>
      <c r="J240" s="159" t="s">
        <v>1144</v>
      </c>
    </row>
    <row r="241" ht="21.6" spans="1:10">
      <c r="A241" s="155"/>
      <c r="B241" s="156" t="s">
        <v>1133</v>
      </c>
      <c r="C241" s="156" t="s">
        <v>580</v>
      </c>
      <c r="D241" s="156" t="s">
        <v>598</v>
      </c>
      <c r="E241" s="156" t="s">
        <v>599</v>
      </c>
      <c r="F241" s="156" t="s">
        <v>583</v>
      </c>
      <c r="G241" s="156" t="s">
        <v>1145</v>
      </c>
      <c r="H241" s="156" t="s">
        <v>601</v>
      </c>
      <c r="I241" s="156" t="s">
        <v>586</v>
      </c>
      <c r="J241" s="159" t="s">
        <v>1146</v>
      </c>
    </row>
    <row r="242" spans="1:10">
      <c r="A242" s="155"/>
      <c r="B242" s="156" t="s">
        <v>1133</v>
      </c>
      <c r="C242" s="156" t="s">
        <v>603</v>
      </c>
      <c r="D242" s="156" t="s">
        <v>604</v>
      </c>
      <c r="E242" s="156" t="s">
        <v>1147</v>
      </c>
      <c r="F242" s="156" t="s">
        <v>583</v>
      </c>
      <c r="G242" s="156" t="s">
        <v>606</v>
      </c>
      <c r="H242" s="156" t="s">
        <v>591</v>
      </c>
      <c r="I242" s="156" t="s">
        <v>607</v>
      </c>
      <c r="J242" s="159" t="s">
        <v>1148</v>
      </c>
    </row>
    <row r="243" ht="21.6" spans="1:10">
      <c r="A243" s="155"/>
      <c r="B243" s="156" t="s">
        <v>1133</v>
      </c>
      <c r="C243" s="156" t="s">
        <v>603</v>
      </c>
      <c r="D243" s="156" t="s">
        <v>609</v>
      </c>
      <c r="E243" s="156" t="s">
        <v>1149</v>
      </c>
      <c r="F243" s="156" t="s">
        <v>583</v>
      </c>
      <c r="G243" s="156" t="s">
        <v>1150</v>
      </c>
      <c r="H243" s="156" t="s">
        <v>591</v>
      </c>
      <c r="I243" s="156" t="s">
        <v>607</v>
      </c>
      <c r="J243" s="159" t="s">
        <v>1151</v>
      </c>
    </row>
    <row r="244" spans="1:10">
      <c r="A244" s="155"/>
      <c r="B244" s="156" t="s">
        <v>1133</v>
      </c>
      <c r="C244" s="156" t="s">
        <v>613</v>
      </c>
      <c r="D244" s="156" t="s">
        <v>614</v>
      </c>
      <c r="E244" s="156" t="s">
        <v>1152</v>
      </c>
      <c r="F244" s="156" t="s">
        <v>583</v>
      </c>
      <c r="G244" s="156" t="s">
        <v>883</v>
      </c>
      <c r="H244" s="156" t="s">
        <v>591</v>
      </c>
      <c r="I244" s="156" t="s">
        <v>586</v>
      </c>
      <c r="J244" s="159" t="s">
        <v>1153</v>
      </c>
    </row>
    <row r="245" ht="32.4" spans="1:10">
      <c r="A245" s="155" t="s">
        <v>526</v>
      </c>
      <c r="B245" s="156" t="s">
        <v>1154</v>
      </c>
      <c r="C245" s="156" t="s">
        <v>580</v>
      </c>
      <c r="D245" s="156" t="s">
        <v>581</v>
      </c>
      <c r="E245" s="156" t="s">
        <v>1155</v>
      </c>
      <c r="F245" s="156" t="s">
        <v>583</v>
      </c>
      <c r="G245" s="156" t="s">
        <v>1156</v>
      </c>
      <c r="H245" s="156" t="s">
        <v>585</v>
      </c>
      <c r="I245" s="156" t="s">
        <v>586</v>
      </c>
      <c r="J245" s="159" t="s">
        <v>1157</v>
      </c>
    </row>
    <row r="246" ht="21.6" spans="1:10">
      <c r="A246" s="155"/>
      <c r="B246" s="156" t="s">
        <v>1154</v>
      </c>
      <c r="C246" s="156" t="s">
        <v>580</v>
      </c>
      <c r="D246" s="156" t="s">
        <v>588</v>
      </c>
      <c r="E246" s="156" t="s">
        <v>1158</v>
      </c>
      <c r="F246" s="156" t="s">
        <v>583</v>
      </c>
      <c r="G246" s="156" t="s">
        <v>590</v>
      </c>
      <c r="H246" s="156" t="s">
        <v>591</v>
      </c>
      <c r="I246" s="156" t="s">
        <v>586</v>
      </c>
      <c r="J246" s="159" t="s">
        <v>1159</v>
      </c>
    </row>
    <row r="247" ht="32.4" spans="1:10">
      <c r="A247" s="155"/>
      <c r="B247" s="156" t="s">
        <v>1154</v>
      </c>
      <c r="C247" s="156" t="s">
        <v>580</v>
      </c>
      <c r="D247" s="156" t="s">
        <v>588</v>
      </c>
      <c r="E247" s="156" t="s">
        <v>1160</v>
      </c>
      <c r="F247" s="156" t="s">
        <v>583</v>
      </c>
      <c r="G247" s="156" t="s">
        <v>590</v>
      </c>
      <c r="H247" s="156" t="s">
        <v>591</v>
      </c>
      <c r="I247" s="156" t="s">
        <v>586</v>
      </c>
      <c r="J247" s="159" t="s">
        <v>760</v>
      </c>
    </row>
    <row r="248" ht="43.2" spans="1:10">
      <c r="A248" s="155"/>
      <c r="B248" s="156" t="s">
        <v>1154</v>
      </c>
      <c r="C248" s="156" t="s">
        <v>580</v>
      </c>
      <c r="D248" s="156" t="s">
        <v>593</v>
      </c>
      <c r="E248" s="156" t="s">
        <v>1161</v>
      </c>
      <c r="F248" s="156" t="s">
        <v>583</v>
      </c>
      <c r="G248" s="156" t="s">
        <v>762</v>
      </c>
      <c r="H248" s="156" t="s">
        <v>684</v>
      </c>
      <c r="I248" s="156" t="s">
        <v>586</v>
      </c>
      <c r="J248" s="159" t="s">
        <v>1162</v>
      </c>
    </row>
    <row r="249" spans="1:10">
      <c r="A249" s="155"/>
      <c r="B249" s="156" t="s">
        <v>1154</v>
      </c>
      <c r="C249" s="156" t="s">
        <v>580</v>
      </c>
      <c r="D249" s="156" t="s">
        <v>598</v>
      </c>
      <c r="E249" s="156" t="s">
        <v>599</v>
      </c>
      <c r="F249" s="156" t="s">
        <v>583</v>
      </c>
      <c r="G249" s="156" t="s">
        <v>1163</v>
      </c>
      <c r="H249" s="156" t="s">
        <v>601</v>
      </c>
      <c r="I249" s="156" t="s">
        <v>586</v>
      </c>
      <c r="J249" s="159" t="s">
        <v>1164</v>
      </c>
    </row>
    <row r="250" ht="43.2" spans="1:10">
      <c r="A250" s="155"/>
      <c r="B250" s="156" t="s">
        <v>1154</v>
      </c>
      <c r="C250" s="156" t="s">
        <v>603</v>
      </c>
      <c r="D250" s="156" t="s">
        <v>604</v>
      </c>
      <c r="E250" s="156" t="s">
        <v>1165</v>
      </c>
      <c r="F250" s="156" t="s">
        <v>583</v>
      </c>
      <c r="G250" s="156" t="s">
        <v>1166</v>
      </c>
      <c r="H250" s="156" t="s">
        <v>591</v>
      </c>
      <c r="I250" s="156" t="s">
        <v>607</v>
      </c>
      <c r="J250" s="159" t="s">
        <v>1167</v>
      </c>
    </row>
    <row r="251" ht="54" spans="1:10">
      <c r="A251" s="155"/>
      <c r="B251" s="156" t="s">
        <v>1154</v>
      </c>
      <c r="C251" s="156" t="s">
        <v>603</v>
      </c>
      <c r="D251" s="156" t="s">
        <v>609</v>
      </c>
      <c r="E251" s="156" t="s">
        <v>1168</v>
      </c>
      <c r="F251" s="156" t="s">
        <v>583</v>
      </c>
      <c r="G251" s="156" t="s">
        <v>611</v>
      </c>
      <c r="H251" s="156" t="s">
        <v>591</v>
      </c>
      <c r="I251" s="156" t="s">
        <v>607</v>
      </c>
      <c r="J251" s="159" t="s">
        <v>1169</v>
      </c>
    </row>
    <row r="252" ht="21.6" spans="1:10">
      <c r="A252" s="155"/>
      <c r="B252" s="156" t="s">
        <v>1154</v>
      </c>
      <c r="C252" s="156" t="s">
        <v>613</v>
      </c>
      <c r="D252" s="156" t="s">
        <v>614</v>
      </c>
      <c r="E252" s="156" t="s">
        <v>768</v>
      </c>
      <c r="F252" s="156" t="s">
        <v>583</v>
      </c>
      <c r="G252" s="156" t="s">
        <v>606</v>
      </c>
      <c r="H252" s="156" t="s">
        <v>591</v>
      </c>
      <c r="I252" s="156" t="s">
        <v>586</v>
      </c>
      <c r="J252" s="159" t="s">
        <v>769</v>
      </c>
    </row>
    <row r="253" spans="1:10">
      <c r="A253" s="155" t="s">
        <v>516</v>
      </c>
      <c r="B253" s="156" t="s">
        <v>1170</v>
      </c>
      <c r="C253" s="156" t="s">
        <v>580</v>
      </c>
      <c r="D253" s="156" t="s">
        <v>581</v>
      </c>
      <c r="E253" s="156" t="s">
        <v>1171</v>
      </c>
      <c r="F253" s="156" t="s">
        <v>583</v>
      </c>
      <c r="G253" s="156" t="s">
        <v>584</v>
      </c>
      <c r="H253" s="156" t="s">
        <v>620</v>
      </c>
      <c r="I253" s="156" t="s">
        <v>586</v>
      </c>
      <c r="J253" s="159" t="s">
        <v>1172</v>
      </c>
    </row>
    <row r="254" ht="21.6" spans="1:10">
      <c r="A254" s="155"/>
      <c r="B254" s="156" t="s">
        <v>1170</v>
      </c>
      <c r="C254" s="156" t="s">
        <v>580</v>
      </c>
      <c r="D254" s="156" t="s">
        <v>581</v>
      </c>
      <c r="E254" s="156" t="s">
        <v>1173</v>
      </c>
      <c r="F254" s="156" t="s">
        <v>583</v>
      </c>
      <c r="G254" s="156" t="s">
        <v>1174</v>
      </c>
      <c r="H254" s="156" t="s">
        <v>620</v>
      </c>
      <c r="I254" s="156" t="s">
        <v>586</v>
      </c>
      <c r="J254" s="159" t="s">
        <v>1175</v>
      </c>
    </row>
    <row r="255" ht="21.6" spans="1:10">
      <c r="A255" s="155"/>
      <c r="B255" s="156" t="s">
        <v>1170</v>
      </c>
      <c r="C255" s="156" t="s">
        <v>580</v>
      </c>
      <c r="D255" s="156" t="s">
        <v>581</v>
      </c>
      <c r="E255" s="156" t="s">
        <v>1176</v>
      </c>
      <c r="F255" s="156" t="s">
        <v>583</v>
      </c>
      <c r="G255" s="156" t="s">
        <v>1177</v>
      </c>
      <c r="H255" s="156" t="s">
        <v>585</v>
      </c>
      <c r="I255" s="156" t="s">
        <v>586</v>
      </c>
      <c r="J255" s="159" t="s">
        <v>1178</v>
      </c>
    </row>
    <row r="256" spans="1:10">
      <c r="A256" s="155"/>
      <c r="B256" s="156" t="s">
        <v>1170</v>
      </c>
      <c r="C256" s="156" t="s">
        <v>580</v>
      </c>
      <c r="D256" s="156" t="s">
        <v>588</v>
      </c>
      <c r="E256" s="156" t="s">
        <v>1179</v>
      </c>
      <c r="F256" s="156" t="s">
        <v>583</v>
      </c>
      <c r="G256" s="156" t="s">
        <v>590</v>
      </c>
      <c r="H256" s="156" t="s">
        <v>591</v>
      </c>
      <c r="I256" s="156" t="s">
        <v>586</v>
      </c>
      <c r="J256" s="159" t="s">
        <v>1180</v>
      </c>
    </row>
    <row r="257" ht="21.6" spans="1:10">
      <c r="A257" s="155"/>
      <c r="B257" s="156" t="s">
        <v>1170</v>
      </c>
      <c r="C257" s="156" t="s">
        <v>580</v>
      </c>
      <c r="D257" s="156" t="s">
        <v>588</v>
      </c>
      <c r="E257" s="156" t="s">
        <v>1181</v>
      </c>
      <c r="F257" s="156" t="s">
        <v>583</v>
      </c>
      <c r="G257" s="156" t="s">
        <v>590</v>
      </c>
      <c r="H257" s="156" t="s">
        <v>591</v>
      </c>
      <c r="I257" s="156" t="s">
        <v>586</v>
      </c>
      <c r="J257" s="159" t="s">
        <v>1182</v>
      </c>
    </row>
    <row r="258" ht="21.6" spans="1:10">
      <c r="A258" s="155"/>
      <c r="B258" s="156" t="s">
        <v>1170</v>
      </c>
      <c r="C258" s="156" t="s">
        <v>580</v>
      </c>
      <c r="D258" s="156" t="s">
        <v>588</v>
      </c>
      <c r="E258" s="156" t="s">
        <v>1183</v>
      </c>
      <c r="F258" s="156" t="s">
        <v>583</v>
      </c>
      <c r="G258" s="156" t="s">
        <v>590</v>
      </c>
      <c r="H258" s="156" t="s">
        <v>591</v>
      </c>
      <c r="I258" s="156" t="s">
        <v>586</v>
      </c>
      <c r="J258" s="159" t="s">
        <v>1184</v>
      </c>
    </row>
    <row r="259" ht="21.6" spans="1:10">
      <c r="A259" s="155"/>
      <c r="B259" s="156" t="s">
        <v>1170</v>
      </c>
      <c r="C259" s="156" t="s">
        <v>580</v>
      </c>
      <c r="D259" s="156" t="s">
        <v>593</v>
      </c>
      <c r="E259" s="156" t="s">
        <v>1185</v>
      </c>
      <c r="F259" s="156" t="s">
        <v>583</v>
      </c>
      <c r="G259" s="156" t="s">
        <v>998</v>
      </c>
      <c r="H259" s="156" t="s">
        <v>684</v>
      </c>
      <c r="I259" s="156" t="s">
        <v>586</v>
      </c>
      <c r="J259" s="159" t="s">
        <v>1186</v>
      </c>
    </row>
    <row r="260" ht="21.6" spans="1:10">
      <c r="A260" s="155"/>
      <c r="B260" s="156" t="s">
        <v>1170</v>
      </c>
      <c r="C260" s="156" t="s">
        <v>580</v>
      </c>
      <c r="D260" s="156" t="s">
        <v>593</v>
      </c>
      <c r="E260" s="156" t="s">
        <v>1187</v>
      </c>
      <c r="F260" s="156" t="s">
        <v>583</v>
      </c>
      <c r="G260" s="156" t="s">
        <v>1072</v>
      </c>
      <c r="H260" s="156" t="s">
        <v>684</v>
      </c>
      <c r="I260" s="156" t="s">
        <v>586</v>
      </c>
      <c r="J260" s="159" t="s">
        <v>1188</v>
      </c>
    </row>
    <row r="261" ht="21.6" spans="1:10">
      <c r="A261" s="155"/>
      <c r="B261" s="156" t="s">
        <v>1170</v>
      </c>
      <c r="C261" s="156" t="s">
        <v>580</v>
      </c>
      <c r="D261" s="156" t="s">
        <v>598</v>
      </c>
      <c r="E261" s="156" t="s">
        <v>645</v>
      </c>
      <c r="F261" s="156" t="s">
        <v>583</v>
      </c>
      <c r="G261" s="156" t="s">
        <v>1189</v>
      </c>
      <c r="H261" s="156" t="s">
        <v>601</v>
      </c>
      <c r="I261" s="156" t="s">
        <v>586</v>
      </c>
      <c r="J261" s="159" t="s">
        <v>1190</v>
      </c>
    </row>
    <row r="262" ht="75.6" spans="1:10">
      <c r="A262" s="155"/>
      <c r="B262" s="156" t="s">
        <v>1170</v>
      </c>
      <c r="C262" s="156" t="s">
        <v>603</v>
      </c>
      <c r="D262" s="156" t="s">
        <v>604</v>
      </c>
      <c r="E262" s="156" t="s">
        <v>1191</v>
      </c>
      <c r="F262" s="156" t="s">
        <v>583</v>
      </c>
      <c r="G262" s="156" t="s">
        <v>1192</v>
      </c>
      <c r="H262" s="156" t="s">
        <v>591</v>
      </c>
      <c r="I262" s="156" t="s">
        <v>607</v>
      </c>
      <c r="J262" s="159" t="s">
        <v>1193</v>
      </c>
    </row>
    <row r="263" ht="21.6" spans="1:10">
      <c r="A263" s="155"/>
      <c r="B263" s="156" t="s">
        <v>1170</v>
      </c>
      <c r="C263" s="156" t="s">
        <v>603</v>
      </c>
      <c r="D263" s="156" t="s">
        <v>604</v>
      </c>
      <c r="E263" s="156" t="s">
        <v>1194</v>
      </c>
      <c r="F263" s="156" t="s">
        <v>583</v>
      </c>
      <c r="G263" s="156" t="s">
        <v>1192</v>
      </c>
      <c r="H263" s="156" t="s">
        <v>591</v>
      </c>
      <c r="I263" s="156" t="s">
        <v>607</v>
      </c>
      <c r="J263" s="159" t="s">
        <v>1195</v>
      </c>
    </row>
    <row r="264" ht="43.2" spans="1:10">
      <c r="A264" s="155"/>
      <c r="B264" s="156" t="s">
        <v>1170</v>
      </c>
      <c r="C264" s="156" t="s">
        <v>603</v>
      </c>
      <c r="D264" s="156" t="s">
        <v>609</v>
      </c>
      <c r="E264" s="156" t="s">
        <v>1196</v>
      </c>
      <c r="F264" s="156" t="s">
        <v>583</v>
      </c>
      <c r="G264" s="156" t="s">
        <v>611</v>
      </c>
      <c r="H264" s="156" t="s">
        <v>591</v>
      </c>
      <c r="I264" s="156" t="s">
        <v>607</v>
      </c>
      <c r="J264" s="159" t="s">
        <v>1197</v>
      </c>
    </row>
    <row r="265" ht="21.6" spans="1:10">
      <c r="A265" s="155"/>
      <c r="B265" s="156" t="s">
        <v>1170</v>
      </c>
      <c r="C265" s="156" t="s">
        <v>613</v>
      </c>
      <c r="D265" s="156" t="s">
        <v>614</v>
      </c>
      <c r="E265" s="156" t="s">
        <v>1198</v>
      </c>
      <c r="F265" s="156" t="s">
        <v>583</v>
      </c>
      <c r="G265" s="156" t="s">
        <v>1166</v>
      </c>
      <c r="H265" s="156" t="s">
        <v>591</v>
      </c>
      <c r="I265" s="156" t="s">
        <v>586</v>
      </c>
      <c r="J265" s="159" t="s">
        <v>1199</v>
      </c>
    </row>
    <row r="266" spans="1:10">
      <c r="A266" s="155"/>
      <c r="B266" s="156" t="s">
        <v>1170</v>
      </c>
      <c r="C266" s="156" t="s">
        <v>613</v>
      </c>
      <c r="D266" s="156" t="s">
        <v>614</v>
      </c>
      <c r="E266" s="156" t="s">
        <v>1200</v>
      </c>
      <c r="F266" s="156" t="s">
        <v>583</v>
      </c>
      <c r="G266" s="156" t="s">
        <v>1192</v>
      </c>
      <c r="H266" s="156" t="s">
        <v>591</v>
      </c>
      <c r="I266" s="156" t="s">
        <v>586</v>
      </c>
      <c r="J266" s="159" t="s">
        <v>1201</v>
      </c>
    </row>
    <row r="267" spans="1:10">
      <c r="A267" s="155" t="s">
        <v>518</v>
      </c>
      <c r="B267" s="156" t="s">
        <v>1202</v>
      </c>
      <c r="C267" s="156" t="s">
        <v>580</v>
      </c>
      <c r="D267" s="156" t="s">
        <v>581</v>
      </c>
      <c r="E267" s="156" t="s">
        <v>1203</v>
      </c>
      <c r="F267" s="156" t="s">
        <v>583</v>
      </c>
      <c r="G267" s="156" t="s">
        <v>1204</v>
      </c>
      <c r="H267" s="156" t="s">
        <v>820</v>
      </c>
      <c r="I267" s="156" t="s">
        <v>586</v>
      </c>
      <c r="J267" s="159" t="s">
        <v>1205</v>
      </c>
    </row>
    <row r="268" spans="1:10">
      <c r="A268" s="155"/>
      <c r="B268" s="156" t="s">
        <v>1202</v>
      </c>
      <c r="C268" s="156" t="s">
        <v>580</v>
      </c>
      <c r="D268" s="156" t="s">
        <v>581</v>
      </c>
      <c r="E268" s="156" t="s">
        <v>1206</v>
      </c>
      <c r="F268" s="156" t="s">
        <v>583</v>
      </c>
      <c r="G268" s="156" t="s">
        <v>83</v>
      </c>
      <c r="H268" s="156" t="s">
        <v>729</v>
      </c>
      <c r="I268" s="156" t="s">
        <v>586</v>
      </c>
      <c r="J268" s="159" t="s">
        <v>1207</v>
      </c>
    </row>
    <row r="269" spans="1:10">
      <c r="A269" s="155"/>
      <c r="B269" s="156" t="s">
        <v>1202</v>
      </c>
      <c r="C269" s="156" t="s">
        <v>580</v>
      </c>
      <c r="D269" s="156" t="s">
        <v>588</v>
      </c>
      <c r="E269" s="156" t="s">
        <v>1208</v>
      </c>
      <c r="F269" s="156" t="s">
        <v>583</v>
      </c>
      <c r="G269" s="156" t="s">
        <v>590</v>
      </c>
      <c r="H269" s="156" t="s">
        <v>591</v>
      </c>
      <c r="I269" s="156" t="s">
        <v>586</v>
      </c>
      <c r="J269" s="159" t="s">
        <v>1209</v>
      </c>
    </row>
    <row r="270" spans="1:10">
      <c r="A270" s="155"/>
      <c r="B270" s="156" t="s">
        <v>1202</v>
      </c>
      <c r="C270" s="156" t="s">
        <v>580</v>
      </c>
      <c r="D270" s="156" t="s">
        <v>588</v>
      </c>
      <c r="E270" s="156" t="s">
        <v>1210</v>
      </c>
      <c r="F270" s="156" t="s">
        <v>583</v>
      </c>
      <c r="G270" s="156" t="s">
        <v>590</v>
      </c>
      <c r="H270" s="156" t="s">
        <v>591</v>
      </c>
      <c r="I270" s="156" t="s">
        <v>586</v>
      </c>
      <c r="J270" s="159" t="s">
        <v>1211</v>
      </c>
    </row>
    <row r="271" ht="32.4" spans="1:10">
      <c r="A271" s="155"/>
      <c r="B271" s="156" t="s">
        <v>1202</v>
      </c>
      <c r="C271" s="156" t="s">
        <v>580</v>
      </c>
      <c r="D271" s="156" t="s">
        <v>593</v>
      </c>
      <c r="E271" s="156" t="s">
        <v>1212</v>
      </c>
      <c r="F271" s="156" t="s">
        <v>583</v>
      </c>
      <c r="G271" s="156" t="s">
        <v>1213</v>
      </c>
      <c r="H271" s="156" t="s">
        <v>684</v>
      </c>
      <c r="I271" s="156" t="s">
        <v>586</v>
      </c>
      <c r="J271" s="159" t="s">
        <v>1214</v>
      </c>
    </row>
    <row r="272" ht="21.6" spans="1:10">
      <c r="A272" s="155"/>
      <c r="B272" s="156" t="s">
        <v>1202</v>
      </c>
      <c r="C272" s="156" t="s">
        <v>580</v>
      </c>
      <c r="D272" s="156" t="s">
        <v>598</v>
      </c>
      <c r="E272" s="156" t="s">
        <v>599</v>
      </c>
      <c r="F272" s="156" t="s">
        <v>583</v>
      </c>
      <c r="G272" s="156" t="s">
        <v>1215</v>
      </c>
      <c r="H272" s="156" t="s">
        <v>601</v>
      </c>
      <c r="I272" s="156" t="s">
        <v>586</v>
      </c>
      <c r="J272" s="159" t="s">
        <v>1216</v>
      </c>
    </row>
    <row r="273" spans="1:10">
      <c r="A273" s="155"/>
      <c r="B273" s="156" t="s">
        <v>1202</v>
      </c>
      <c r="C273" s="156" t="s">
        <v>603</v>
      </c>
      <c r="D273" s="156" t="s">
        <v>604</v>
      </c>
      <c r="E273" s="156" t="s">
        <v>1217</v>
      </c>
      <c r="F273" s="156" t="s">
        <v>583</v>
      </c>
      <c r="G273" s="156" t="s">
        <v>606</v>
      </c>
      <c r="H273" s="156" t="s">
        <v>591</v>
      </c>
      <c r="I273" s="156" t="s">
        <v>607</v>
      </c>
      <c r="J273" s="159" t="s">
        <v>1218</v>
      </c>
    </row>
    <row r="274" spans="1:10">
      <c r="A274" s="155"/>
      <c r="B274" s="156" t="s">
        <v>1202</v>
      </c>
      <c r="C274" s="156" t="s">
        <v>603</v>
      </c>
      <c r="D274" s="156" t="s">
        <v>609</v>
      </c>
      <c r="E274" s="156" t="s">
        <v>1219</v>
      </c>
      <c r="F274" s="156" t="s">
        <v>583</v>
      </c>
      <c r="G274" s="156" t="s">
        <v>636</v>
      </c>
      <c r="H274" s="156" t="s">
        <v>591</v>
      </c>
      <c r="I274" s="156" t="s">
        <v>607</v>
      </c>
      <c r="J274" s="159" t="s">
        <v>1220</v>
      </c>
    </row>
    <row r="275" ht="21.6" spans="1:10">
      <c r="A275" s="155"/>
      <c r="B275" s="156" t="s">
        <v>1202</v>
      </c>
      <c r="C275" s="156" t="s">
        <v>613</v>
      </c>
      <c r="D275" s="156" t="s">
        <v>614</v>
      </c>
      <c r="E275" s="156" t="s">
        <v>1221</v>
      </c>
      <c r="F275" s="156" t="s">
        <v>583</v>
      </c>
      <c r="G275" s="156" t="s">
        <v>717</v>
      </c>
      <c r="H275" s="156" t="s">
        <v>591</v>
      </c>
      <c r="I275" s="156" t="s">
        <v>586</v>
      </c>
      <c r="J275" s="159" t="s">
        <v>1222</v>
      </c>
    </row>
    <row r="276" ht="21.6" spans="1:10">
      <c r="A276" s="155" t="s">
        <v>548</v>
      </c>
      <c r="B276" s="156" t="s">
        <v>1223</v>
      </c>
      <c r="C276" s="156" t="s">
        <v>580</v>
      </c>
      <c r="D276" s="156" t="s">
        <v>581</v>
      </c>
      <c r="E276" s="156" t="s">
        <v>1224</v>
      </c>
      <c r="F276" s="156" t="s">
        <v>583</v>
      </c>
      <c r="G276" s="156" t="s">
        <v>82</v>
      </c>
      <c r="H276" s="156" t="s">
        <v>729</v>
      </c>
      <c r="I276" s="156" t="s">
        <v>586</v>
      </c>
      <c r="J276" s="159" t="s">
        <v>1225</v>
      </c>
    </row>
    <row r="277" ht="21.6" spans="1:10">
      <c r="A277" s="155"/>
      <c r="B277" s="156" t="s">
        <v>1223</v>
      </c>
      <c r="C277" s="156" t="s">
        <v>580</v>
      </c>
      <c r="D277" s="156" t="s">
        <v>581</v>
      </c>
      <c r="E277" s="156" t="s">
        <v>1226</v>
      </c>
      <c r="F277" s="156" t="s">
        <v>583</v>
      </c>
      <c r="G277" s="156" t="s">
        <v>584</v>
      </c>
      <c r="H277" s="156" t="s">
        <v>585</v>
      </c>
      <c r="I277" s="156" t="s">
        <v>586</v>
      </c>
      <c r="J277" s="159" t="s">
        <v>1227</v>
      </c>
    </row>
    <row r="278" ht="21.6" spans="1:10">
      <c r="A278" s="155"/>
      <c r="B278" s="156" t="s">
        <v>1223</v>
      </c>
      <c r="C278" s="156" t="s">
        <v>580</v>
      </c>
      <c r="D278" s="156" t="s">
        <v>581</v>
      </c>
      <c r="E278" s="156" t="s">
        <v>1228</v>
      </c>
      <c r="F278" s="156" t="s">
        <v>583</v>
      </c>
      <c r="G278" s="156" t="s">
        <v>82</v>
      </c>
      <c r="H278" s="156" t="s">
        <v>585</v>
      </c>
      <c r="I278" s="156" t="s">
        <v>586</v>
      </c>
      <c r="J278" s="159" t="s">
        <v>1229</v>
      </c>
    </row>
    <row r="279" ht="21.6" spans="1:10">
      <c r="A279" s="155"/>
      <c r="B279" s="156" t="s">
        <v>1223</v>
      </c>
      <c r="C279" s="156" t="s">
        <v>580</v>
      </c>
      <c r="D279" s="156" t="s">
        <v>588</v>
      </c>
      <c r="E279" s="156" t="s">
        <v>1230</v>
      </c>
      <c r="F279" s="156" t="s">
        <v>583</v>
      </c>
      <c r="G279" s="156" t="s">
        <v>590</v>
      </c>
      <c r="H279" s="156" t="s">
        <v>591</v>
      </c>
      <c r="I279" s="156" t="s">
        <v>586</v>
      </c>
      <c r="J279" s="159" t="s">
        <v>1231</v>
      </c>
    </row>
    <row r="280" ht="21.6" spans="1:10">
      <c r="A280" s="155"/>
      <c r="B280" s="156" t="s">
        <v>1223</v>
      </c>
      <c r="C280" s="156" t="s">
        <v>580</v>
      </c>
      <c r="D280" s="156" t="s">
        <v>593</v>
      </c>
      <c r="E280" s="156" t="s">
        <v>1232</v>
      </c>
      <c r="F280" s="156" t="s">
        <v>583</v>
      </c>
      <c r="G280" s="156" t="s">
        <v>1233</v>
      </c>
      <c r="H280" s="156" t="s">
        <v>684</v>
      </c>
      <c r="I280" s="156" t="s">
        <v>586</v>
      </c>
      <c r="J280" s="159" t="s">
        <v>1234</v>
      </c>
    </row>
    <row r="281" ht="21.6" spans="1:10">
      <c r="A281" s="155"/>
      <c r="B281" s="156" t="s">
        <v>1223</v>
      </c>
      <c r="C281" s="156" t="s">
        <v>580</v>
      </c>
      <c r="D281" s="156" t="s">
        <v>598</v>
      </c>
      <c r="E281" s="156" t="s">
        <v>645</v>
      </c>
      <c r="F281" s="156" t="s">
        <v>583</v>
      </c>
      <c r="G281" s="156" t="s">
        <v>1235</v>
      </c>
      <c r="H281" s="156" t="s">
        <v>601</v>
      </c>
      <c r="I281" s="156" t="s">
        <v>586</v>
      </c>
      <c r="J281" s="159" t="s">
        <v>1236</v>
      </c>
    </row>
    <row r="282" ht="21.6" spans="1:10">
      <c r="A282" s="155"/>
      <c r="B282" s="156" t="s">
        <v>1223</v>
      </c>
      <c r="C282" s="156" t="s">
        <v>580</v>
      </c>
      <c r="D282" s="156" t="s">
        <v>598</v>
      </c>
      <c r="E282" s="156" t="s">
        <v>599</v>
      </c>
      <c r="F282" s="156" t="s">
        <v>583</v>
      </c>
      <c r="G282" s="156" t="s">
        <v>1237</v>
      </c>
      <c r="H282" s="156" t="s">
        <v>601</v>
      </c>
      <c r="I282" s="156" t="s">
        <v>586</v>
      </c>
      <c r="J282" s="159" t="s">
        <v>1238</v>
      </c>
    </row>
    <row r="283" ht="21.6" spans="1:10">
      <c r="A283" s="155"/>
      <c r="B283" s="156" t="s">
        <v>1223</v>
      </c>
      <c r="C283" s="156" t="s">
        <v>603</v>
      </c>
      <c r="D283" s="156" t="s">
        <v>604</v>
      </c>
      <c r="E283" s="156" t="s">
        <v>1194</v>
      </c>
      <c r="F283" s="156" t="s">
        <v>583</v>
      </c>
      <c r="G283" s="156" t="s">
        <v>611</v>
      </c>
      <c r="H283" s="156" t="s">
        <v>591</v>
      </c>
      <c r="I283" s="156" t="s">
        <v>607</v>
      </c>
      <c r="J283" s="159" t="s">
        <v>1239</v>
      </c>
    </row>
    <row r="284" ht="43.2" spans="1:10">
      <c r="A284" s="155"/>
      <c r="B284" s="156" t="s">
        <v>1223</v>
      </c>
      <c r="C284" s="156" t="s">
        <v>603</v>
      </c>
      <c r="D284" s="156" t="s">
        <v>609</v>
      </c>
      <c r="E284" s="156" t="s">
        <v>1196</v>
      </c>
      <c r="F284" s="156" t="s">
        <v>583</v>
      </c>
      <c r="G284" s="156" t="s">
        <v>611</v>
      </c>
      <c r="H284" s="156" t="s">
        <v>591</v>
      </c>
      <c r="I284" s="156" t="s">
        <v>607</v>
      </c>
      <c r="J284" s="159" t="s">
        <v>1240</v>
      </c>
    </row>
    <row r="285" spans="1:10">
      <c r="A285" s="155"/>
      <c r="B285" s="156" t="s">
        <v>1223</v>
      </c>
      <c r="C285" s="156" t="s">
        <v>613</v>
      </c>
      <c r="D285" s="156" t="s">
        <v>614</v>
      </c>
      <c r="E285" s="156" t="s">
        <v>1200</v>
      </c>
      <c r="F285" s="156" t="s">
        <v>583</v>
      </c>
      <c r="G285" s="156" t="s">
        <v>611</v>
      </c>
      <c r="H285" s="156" t="s">
        <v>591</v>
      </c>
      <c r="I285" s="156" t="s">
        <v>586</v>
      </c>
      <c r="J285" s="159" t="s">
        <v>1241</v>
      </c>
    </row>
    <row r="286" spans="1:10">
      <c r="A286" s="155" t="s">
        <v>510</v>
      </c>
      <c r="B286" s="156" t="s">
        <v>1242</v>
      </c>
      <c r="C286" s="156" t="s">
        <v>580</v>
      </c>
      <c r="D286" s="156" t="s">
        <v>581</v>
      </c>
      <c r="E286" s="156" t="s">
        <v>1243</v>
      </c>
      <c r="F286" s="156" t="s">
        <v>583</v>
      </c>
      <c r="G286" s="156" t="s">
        <v>1244</v>
      </c>
      <c r="H286" s="156" t="s">
        <v>585</v>
      </c>
      <c r="I286" s="156" t="s">
        <v>586</v>
      </c>
      <c r="J286" s="159" t="s">
        <v>1245</v>
      </c>
    </row>
    <row r="287" spans="1:10">
      <c r="A287" s="155"/>
      <c r="B287" s="156" t="s">
        <v>1242</v>
      </c>
      <c r="C287" s="156" t="s">
        <v>580</v>
      </c>
      <c r="D287" s="156" t="s">
        <v>581</v>
      </c>
      <c r="E287" s="156" t="s">
        <v>1246</v>
      </c>
      <c r="F287" s="156" t="s">
        <v>616</v>
      </c>
      <c r="G287" s="156" t="s">
        <v>82</v>
      </c>
      <c r="H287" s="156" t="s">
        <v>729</v>
      </c>
      <c r="I287" s="156" t="s">
        <v>586</v>
      </c>
      <c r="J287" s="159" t="s">
        <v>1247</v>
      </c>
    </row>
    <row r="288" ht="64.8" spans="1:10">
      <c r="A288" s="155"/>
      <c r="B288" s="156" t="s">
        <v>1242</v>
      </c>
      <c r="C288" s="156" t="s">
        <v>580</v>
      </c>
      <c r="D288" s="156" t="s">
        <v>588</v>
      </c>
      <c r="E288" s="156" t="s">
        <v>1248</v>
      </c>
      <c r="F288" s="156" t="s">
        <v>583</v>
      </c>
      <c r="G288" s="156" t="s">
        <v>590</v>
      </c>
      <c r="H288" s="156" t="s">
        <v>591</v>
      </c>
      <c r="I288" s="156" t="s">
        <v>607</v>
      </c>
      <c r="J288" s="159" t="s">
        <v>1249</v>
      </c>
    </row>
    <row r="289" ht="64.8" spans="1:10">
      <c r="A289" s="155"/>
      <c r="B289" s="156" t="s">
        <v>1242</v>
      </c>
      <c r="C289" s="156" t="s">
        <v>580</v>
      </c>
      <c r="D289" s="156" t="s">
        <v>588</v>
      </c>
      <c r="E289" s="156" t="s">
        <v>1250</v>
      </c>
      <c r="F289" s="156" t="s">
        <v>583</v>
      </c>
      <c r="G289" s="156" t="s">
        <v>590</v>
      </c>
      <c r="H289" s="156" t="s">
        <v>591</v>
      </c>
      <c r="I289" s="156" t="s">
        <v>607</v>
      </c>
      <c r="J289" s="159" t="s">
        <v>1251</v>
      </c>
    </row>
    <row r="290" ht="21.6" spans="1:10">
      <c r="A290" s="155"/>
      <c r="B290" s="156" t="s">
        <v>1242</v>
      </c>
      <c r="C290" s="156" t="s">
        <v>580</v>
      </c>
      <c r="D290" s="156" t="s">
        <v>593</v>
      </c>
      <c r="E290" s="156" t="s">
        <v>1252</v>
      </c>
      <c r="F290" s="156" t="s">
        <v>583</v>
      </c>
      <c r="G290" s="156" t="s">
        <v>1253</v>
      </c>
      <c r="H290" s="156" t="s">
        <v>643</v>
      </c>
      <c r="I290" s="156" t="s">
        <v>586</v>
      </c>
      <c r="J290" s="159" t="s">
        <v>1254</v>
      </c>
    </row>
    <row r="291" ht="21.6" spans="1:10">
      <c r="A291" s="155"/>
      <c r="B291" s="156" t="s">
        <v>1242</v>
      </c>
      <c r="C291" s="156" t="s">
        <v>580</v>
      </c>
      <c r="D291" s="156" t="s">
        <v>598</v>
      </c>
      <c r="E291" s="156" t="s">
        <v>645</v>
      </c>
      <c r="F291" s="156" t="s">
        <v>583</v>
      </c>
      <c r="G291" s="156" t="s">
        <v>665</v>
      </c>
      <c r="H291" s="156" t="s">
        <v>601</v>
      </c>
      <c r="I291" s="156" t="s">
        <v>586</v>
      </c>
      <c r="J291" s="159" t="s">
        <v>1255</v>
      </c>
    </row>
    <row r="292" ht="54" spans="1:10">
      <c r="A292" s="155"/>
      <c r="B292" s="156" t="s">
        <v>1242</v>
      </c>
      <c r="C292" s="156" t="s">
        <v>603</v>
      </c>
      <c r="D292" s="156" t="s">
        <v>604</v>
      </c>
      <c r="E292" s="156" t="s">
        <v>1256</v>
      </c>
      <c r="F292" s="156" t="s">
        <v>616</v>
      </c>
      <c r="G292" s="156" t="s">
        <v>611</v>
      </c>
      <c r="H292" s="156" t="s">
        <v>591</v>
      </c>
      <c r="I292" s="156" t="s">
        <v>607</v>
      </c>
      <c r="J292" s="159" t="s">
        <v>1257</v>
      </c>
    </row>
    <row r="293" ht="32.4" spans="1:10">
      <c r="A293" s="155"/>
      <c r="B293" s="156" t="s">
        <v>1242</v>
      </c>
      <c r="C293" s="156" t="s">
        <v>603</v>
      </c>
      <c r="D293" s="156" t="s">
        <v>604</v>
      </c>
      <c r="E293" s="156" t="s">
        <v>1258</v>
      </c>
      <c r="F293" s="156" t="s">
        <v>616</v>
      </c>
      <c r="G293" s="156" t="s">
        <v>611</v>
      </c>
      <c r="H293" s="156" t="s">
        <v>591</v>
      </c>
      <c r="I293" s="156" t="s">
        <v>607</v>
      </c>
      <c r="J293" s="159" t="s">
        <v>1259</v>
      </c>
    </row>
    <row r="294" ht="54" spans="1:10">
      <c r="A294" s="155"/>
      <c r="B294" s="156" t="s">
        <v>1242</v>
      </c>
      <c r="C294" s="156" t="s">
        <v>603</v>
      </c>
      <c r="D294" s="156" t="s">
        <v>609</v>
      </c>
      <c r="E294" s="156" t="s">
        <v>1260</v>
      </c>
      <c r="F294" s="156" t="s">
        <v>616</v>
      </c>
      <c r="G294" s="156" t="s">
        <v>636</v>
      </c>
      <c r="H294" s="156" t="s">
        <v>591</v>
      </c>
      <c r="I294" s="156" t="s">
        <v>607</v>
      </c>
      <c r="J294" s="159" t="s">
        <v>1261</v>
      </c>
    </row>
    <row r="295" ht="54" spans="1:10">
      <c r="A295" s="155"/>
      <c r="B295" s="156" t="s">
        <v>1242</v>
      </c>
      <c r="C295" s="156" t="s">
        <v>613</v>
      </c>
      <c r="D295" s="156" t="s">
        <v>614</v>
      </c>
      <c r="E295" s="156" t="s">
        <v>1262</v>
      </c>
      <c r="F295" s="156" t="s">
        <v>583</v>
      </c>
      <c r="G295" s="156" t="s">
        <v>611</v>
      </c>
      <c r="H295" s="156" t="s">
        <v>591</v>
      </c>
      <c r="I295" s="156" t="s">
        <v>607</v>
      </c>
      <c r="J295" s="159" t="s">
        <v>1257</v>
      </c>
    </row>
    <row r="296" ht="21.6" spans="1:10">
      <c r="A296" s="155" t="s">
        <v>450</v>
      </c>
      <c r="B296" s="156" t="s">
        <v>1263</v>
      </c>
      <c r="C296" s="156" t="s">
        <v>580</v>
      </c>
      <c r="D296" s="156" t="s">
        <v>581</v>
      </c>
      <c r="E296" s="156" t="s">
        <v>1264</v>
      </c>
      <c r="F296" s="156" t="s">
        <v>583</v>
      </c>
      <c r="G296" s="156" t="s">
        <v>85</v>
      </c>
      <c r="H296" s="156" t="s">
        <v>585</v>
      </c>
      <c r="I296" s="156" t="s">
        <v>586</v>
      </c>
      <c r="J296" s="159" t="s">
        <v>1265</v>
      </c>
    </row>
    <row r="297" ht="21.6" spans="1:10">
      <c r="A297" s="155"/>
      <c r="B297" s="156" t="s">
        <v>1263</v>
      </c>
      <c r="C297" s="156" t="s">
        <v>580</v>
      </c>
      <c r="D297" s="156" t="s">
        <v>588</v>
      </c>
      <c r="E297" s="156" t="s">
        <v>1266</v>
      </c>
      <c r="F297" s="156" t="s">
        <v>583</v>
      </c>
      <c r="G297" s="156" t="s">
        <v>590</v>
      </c>
      <c r="H297" s="156" t="s">
        <v>591</v>
      </c>
      <c r="I297" s="156" t="s">
        <v>586</v>
      </c>
      <c r="J297" s="159" t="s">
        <v>1267</v>
      </c>
    </row>
    <row r="298" ht="21.6" spans="1:10">
      <c r="A298" s="155"/>
      <c r="B298" s="156" t="s">
        <v>1263</v>
      </c>
      <c r="C298" s="156" t="s">
        <v>580</v>
      </c>
      <c r="D298" s="156" t="s">
        <v>593</v>
      </c>
      <c r="E298" s="156" t="s">
        <v>1268</v>
      </c>
      <c r="F298" s="156" t="s">
        <v>616</v>
      </c>
      <c r="G298" s="156" t="s">
        <v>762</v>
      </c>
      <c r="H298" s="156" t="s">
        <v>643</v>
      </c>
      <c r="I298" s="156" t="s">
        <v>586</v>
      </c>
      <c r="J298" s="159" t="s">
        <v>1269</v>
      </c>
    </row>
    <row r="299" ht="21.6" spans="1:10">
      <c r="A299" s="155"/>
      <c r="B299" s="156" t="s">
        <v>1263</v>
      </c>
      <c r="C299" s="156" t="s">
        <v>580</v>
      </c>
      <c r="D299" s="156" t="s">
        <v>598</v>
      </c>
      <c r="E299" s="156" t="s">
        <v>599</v>
      </c>
      <c r="F299" s="156" t="s">
        <v>583</v>
      </c>
      <c r="G299" s="156" t="s">
        <v>1270</v>
      </c>
      <c r="H299" s="156" t="s">
        <v>601</v>
      </c>
      <c r="I299" s="156" t="s">
        <v>586</v>
      </c>
      <c r="J299" s="159" t="s">
        <v>1271</v>
      </c>
    </row>
    <row r="300" ht="32.4" spans="1:10">
      <c r="A300" s="155"/>
      <c r="B300" s="156" t="s">
        <v>1263</v>
      </c>
      <c r="C300" s="156" t="s">
        <v>603</v>
      </c>
      <c r="D300" s="156" t="s">
        <v>604</v>
      </c>
      <c r="E300" s="156" t="s">
        <v>1272</v>
      </c>
      <c r="F300" s="156" t="s">
        <v>583</v>
      </c>
      <c r="G300" s="156" t="s">
        <v>606</v>
      </c>
      <c r="H300" s="156" t="s">
        <v>591</v>
      </c>
      <c r="I300" s="156" t="s">
        <v>607</v>
      </c>
      <c r="J300" s="159" t="s">
        <v>1273</v>
      </c>
    </row>
    <row r="301" ht="21.6" spans="1:10">
      <c r="A301" s="155"/>
      <c r="B301" s="156" t="s">
        <v>1263</v>
      </c>
      <c r="C301" s="156" t="s">
        <v>603</v>
      </c>
      <c r="D301" s="156" t="s">
        <v>609</v>
      </c>
      <c r="E301" s="156" t="s">
        <v>1274</v>
      </c>
      <c r="F301" s="156" t="s">
        <v>583</v>
      </c>
      <c r="G301" s="156" t="s">
        <v>611</v>
      </c>
      <c r="H301" s="156" t="s">
        <v>591</v>
      </c>
      <c r="I301" s="156" t="s">
        <v>607</v>
      </c>
      <c r="J301" s="159" t="s">
        <v>1275</v>
      </c>
    </row>
    <row r="302" ht="32.4" spans="1:10">
      <c r="A302" s="155"/>
      <c r="B302" s="156" t="s">
        <v>1263</v>
      </c>
      <c r="C302" s="156" t="s">
        <v>613</v>
      </c>
      <c r="D302" s="156" t="s">
        <v>614</v>
      </c>
      <c r="E302" s="156" t="s">
        <v>1276</v>
      </c>
      <c r="F302" s="156" t="s">
        <v>616</v>
      </c>
      <c r="G302" s="156" t="s">
        <v>606</v>
      </c>
      <c r="H302" s="156" t="s">
        <v>591</v>
      </c>
      <c r="I302" s="156" t="s">
        <v>586</v>
      </c>
      <c r="J302" s="159" t="s">
        <v>1272</v>
      </c>
    </row>
    <row r="303" ht="32.4" spans="1:10">
      <c r="A303" s="155" t="s">
        <v>564</v>
      </c>
      <c r="B303" s="156" t="s">
        <v>1277</v>
      </c>
      <c r="C303" s="156" t="s">
        <v>580</v>
      </c>
      <c r="D303" s="156" t="s">
        <v>581</v>
      </c>
      <c r="E303" s="156" t="s">
        <v>1278</v>
      </c>
      <c r="F303" s="156" t="s">
        <v>583</v>
      </c>
      <c r="G303" s="156" t="s">
        <v>1279</v>
      </c>
      <c r="H303" s="156" t="s">
        <v>585</v>
      </c>
      <c r="I303" s="156" t="s">
        <v>586</v>
      </c>
      <c r="J303" s="159" t="s">
        <v>1280</v>
      </c>
    </row>
    <row r="304" ht="32.4" spans="1:10">
      <c r="A304" s="155"/>
      <c r="B304" s="156" t="s">
        <v>1277</v>
      </c>
      <c r="C304" s="156" t="s">
        <v>580</v>
      </c>
      <c r="D304" s="156" t="s">
        <v>581</v>
      </c>
      <c r="E304" s="156" t="s">
        <v>1281</v>
      </c>
      <c r="F304" s="156" t="s">
        <v>583</v>
      </c>
      <c r="G304" s="156" t="s">
        <v>1282</v>
      </c>
      <c r="H304" s="156" t="s">
        <v>585</v>
      </c>
      <c r="I304" s="156" t="s">
        <v>586</v>
      </c>
      <c r="J304" s="159" t="s">
        <v>1283</v>
      </c>
    </row>
    <row r="305" ht="32.4" spans="1:10">
      <c r="A305" s="155"/>
      <c r="B305" s="156" t="s">
        <v>1277</v>
      </c>
      <c r="C305" s="156" t="s">
        <v>580</v>
      </c>
      <c r="D305" s="156" t="s">
        <v>588</v>
      </c>
      <c r="E305" s="156" t="s">
        <v>1284</v>
      </c>
      <c r="F305" s="156" t="s">
        <v>583</v>
      </c>
      <c r="G305" s="156" t="s">
        <v>590</v>
      </c>
      <c r="H305" s="156" t="s">
        <v>591</v>
      </c>
      <c r="I305" s="156" t="s">
        <v>586</v>
      </c>
      <c r="J305" s="159" t="s">
        <v>1285</v>
      </c>
    </row>
    <row r="306" ht="43.2" spans="1:10">
      <c r="A306" s="155"/>
      <c r="B306" s="156" t="s">
        <v>1277</v>
      </c>
      <c r="C306" s="156" t="s">
        <v>580</v>
      </c>
      <c r="D306" s="156" t="s">
        <v>593</v>
      </c>
      <c r="E306" s="156" t="s">
        <v>1286</v>
      </c>
      <c r="F306" s="156" t="s">
        <v>583</v>
      </c>
      <c r="G306" s="156" t="s">
        <v>82</v>
      </c>
      <c r="H306" s="156" t="s">
        <v>684</v>
      </c>
      <c r="I306" s="156" t="s">
        <v>586</v>
      </c>
      <c r="J306" s="159" t="s">
        <v>1287</v>
      </c>
    </row>
    <row r="307" ht="21.6" spans="1:10">
      <c r="A307" s="155"/>
      <c r="B307" s="156" t="s">
        <v>1277</v>
      </c>
      <c r="C307" s="156" t="s">
        <v>580</v>
      </c>
      <c r="D307" s="156" t="s">
        <v>598</v>
      </c>
      <c r="E307" s="156" t="s">
        <v>645</v>
      </c>
      <c r="F307" s="156" t="s">
        <v>583</v>
      </c>
      <c r="G307" s="156" t="s">
        <v>1288</v>
      </c>
      <c r="H307" s="156" t="s">
        <v>601</v>
      </c>
      <c r="I307" s="156" t="s">
        <v>586</v>
      </c>
      <c r="J307" s="159" t="s">
        <v>1289</v>
      </c>
    </row>
    <row r="308" ht="32.4" spans="1:10">
      <c r="A308" s="155"/>
      <c r="B308" s="156" t="s">
        <v>1277</v>
      </c>
      <c r="C308" s="156" t="s">
        <v>603</v>
      </c>
      <c r="D308" s="156" t="s">
        <v>604</v>
      </c>
      <c r="E308" s="156" t="s">
        <v>1290</v>
      </c>
      <c r="F308" s="156" t="s">
        <v>583</v>
      </c>
      <c r="G308" s="156" t="s">
        <v>636</v>
      </c>
      <c r="H308" s="156" t="s">
        <v>591</v>
      </c>
      <c r="I308" s="156" t="s">
        <v>607</v>
      </c>
      <c r="J308" s="159" t="s">
        <v>1291</v>
      </c>
    </row>
    <row r="309" ht="43.2" spans="1:10">
      <c r="A309" s="155"/>
      <c r="B309" s="156" t="s">
        <v>1277</v>
      </c>
      <c r="C309" s="156" t="s">
        <v>603</v>
      </c>
      <c r="D309" s="156" t="s">
        <v>609</v>
      </c>
      <c r="E309" s="156" t="s">
        <v>1292</v>
      </c>
      <c r="F309" s="156" t="s">
        <v>583</v>
      </c>
      <c r="G309" s="156" t="s">
        <v>611</v>
      </c>
      <c r="H309" s="156" t="s">
        <v>591</v>
      </c>
      <c r="I309" s="156" t="s">
        <v>586</v>
      </c>
      <c r="J309" s="159" t="s">
        <v>1293</v>
      </c>
    </row>
    <row r="310" ht="21.6" spans="1:10">
      <c r="A310" s="155"/>
      <c r="B310" s="156" t="s">
        <v>1277</v>
      </c>
      <c r="C310" s="156" t="s">
        <v>613</v>
      </c>
      <c r="D310" s="156" t="s">
        <v>614</v>
      </c>
      <c r="E310" s="156" t="s">
        <v>1294</v>
      </c>
      <c r="F310" s="156" t="s">
        <v>583</v>
      </c>
      <c r="G310" s="156" t="s">
        <v>606</v>
      </c>
      <c r="H310" s="156" t="s">
        <v>591</v>
      </c>
      <c r="I310" s="156" t="s">
        <v>586</v>
      </c>
      <c r="J310" s="159" t="s">
        <v>1295</v>
      </c>
    </row>
    <row r="311" spans="1:10">
      <c r="A311" s="155" t="s">
        <v>466</v>
      </c>
      <c r="B311" s="156" t="s">
        <v>1296</v>
      </c>
      <c r="C311" s="156" t="s">
        <v>580</v>
      </c>
      <c r="D311" s="156" t="s">
        <v>581</v>
      </c>
      <c r="E311" s="156" t="s">
        <v>1297</v>
      </c>
      <c r="F311" s="156" t="s">
        <v>583</v>
      </c>
      <c r="G311" s="156" t="s">
        <v>925</v>
      </c>
      <c r="H311" s="156" t="s">
        <v>620</v>
      </c>
      <c r="I311" s="156" t="s">
        <v>586</v>
      </c>
      <c r="J311" s="159" t="s">
        <v>1298</v>
      </c>
    </row>
    <row r="312" spans="1:10">
      <c r="A312" s="155"/>
      <c r="B312" s="156" t="s">
        <v>1296</v>
      </c>
      <c r="C312" s="156" t="s">
        <v>580</v>
      </c>
      <c r="D312" s="156" t="s">
        <v>581</v>
      </c>
      <c r="E312" s="156" t="s">
        <v>1299</v>
      </c>
      <c r="F312" s="156" t="s">
        <v>583</v>
      </c>
      <c r="G312" s="156" t="s">
        <v>94</v>
      </c>
      <c r="H312" s="156" t="s">
        <v>620</v>
      </c>
      <c r="I312" s="156" t="s">
        <v>586</v>
      </c>
      <c r="J312" s="159" t="s">
        <v>1300</v>
      </c>
    </row>
    <row r="313" spans="1:10">
      <c r="A313" s="155"/>
      <c r="B313" s="156" t="s">
        <v>1296</v>
      </c>
      <c r="C313" s="156" t="s">
        <v>580</v>
      </c>
      <c r="D313" s="156" t="s">
        <v>581</v>
      </c>
      <c r="E313" s="156" t="s">
        <v>1301</v>
      </c>
      <c r="F313" s="156" t="s">
        <v>583</v>
      </c>
      <c r="G313" s="156" t="s">
        <v>88</v>
      </c>
      <c r="H313" s="156" t="s">
        <v>620</v>
      </c>
      <c r="I313" s="156" t="s">
        <v>586</v>
      </c>
      <c r="J313" s="159" t="s">
        <v>1302</v>
      </c>
    </row>
    <row r="314" ht="21.6" spans="1:10">
      <c r="A314" s="155"/>
      <c r="B314" s="156" t="s">
        <v>1296</v>
      </c>
      <c r="C314" s="156" t="s">
        <v>580</v>
      </c>
      <c r="D314" s="156" t="s">
        <v>581</v>
      </c>
      <c r="E314" s="156" t="s">
        <v>1303</v>
      </c>
      <c r="F314" s="156" t="s">
        <v>616</v>
      </c>
      <c r="G314" s="156" t="s">
        <v>584</v>
      </c>
      <c r="H314" s="156" t="s">
        <v>620</v>
      </c>
      <c r="I314" s="156" t="s">
        <v>586</v>
      </c>
      <c r="J314" s="159" t="s">
        <v>1304</v>
      </c>
    </row>
    <row r="315" ht="21.6" spans="1:10">
      <c r="A315" s="155"/>
      <c r="B315" s="156" t="s">
        <v>1296</v>
      </c>
      <c r="C315" s="156" t="s">
        <v>580</v>
      </c>
      <c r="D315" s="156" t="s">
        <v>588</v>
      </c>
      <c r="E315" s="156" t="s">
        <v>1305</v>
      </c>
      <c r="F315" s="156" t="s">
        <v>616</v>
      </c>
      <c r="G315" s="156" t="s">
        <v>606</v>
      </c>
      <c r="H315" s="156" t="s">
        <v>591</v>
      </c>
      <c r="I315" s="156" t="s">
        <v>586</v>
      </c>
      <c r="J315" s="159" t="s">
        <v>1306</v>
      </c>
    </row>
    <row r="316" ht="21.6" spans="1:10">
      <c r="A316" s="155"/>
      <c r="B316" s="156" t="s">
        <v>1296</v>
      </c>
      <c r="C316" s="156" t="s">
        <v>580</v>
      </c>
      <c r="D316" s="156" t="s">
        <v>588</v>
      </c>
      <c r="E316" s="156" t="s">
        <v>1307</v>
      </c>
      <c r="F316" s="156" t="s">
        <v>616</v>
      </c>
      <c r="G316" s="156" t="s">
        <v>606</v>
      </c>
      <c r="H316" s="156" t="s">
        <v>591</v>
      </c>
      <c r="I316" s="156" t="s">
        <v>586</v>
      </c>
      <c r="J316" s="159" t="s">
        <v>1308</v>
      </c>
    </row>
    <row r="317" ht="32.4" spans="1:10">
      <c r="A317" s="155"/>
      <c r="B317" s="156" t="s">
        <v>1296</v>
      </c>
      <c r="C317" s="156" t="s">
        <v>580</v>
      </c>
      <c r="D317" s="156" t="s">
        <v>593</v>
      </c>
      <c r="E317" s="156" t="s">
        <v>1309</v>
      </c>
      <c r="F317" s="156" t="s">
        <v>583</v>
      </c>
      <c r="G317" s="156" t="s">
        <v>1310</v>
      </c>
      <c r="H317" s="156" t="s">
        <v>1311</v>
      </c>
      <c r="I317" s="156" t="s">
        <v>586</v>
      </c>
      <c r="J317" s="159" t="s">
        <v>1312</v>
      </c>
    </row>
    <row r="318" ht="21.6" spans="1:10">
      <c r="A318" s="155"/>
      <c r="B318" s="156" t="s">
        <v>1296</v>
      </c>
      <c r="C318" s="156" t="s">
        <v>580</v>
      </c>
      <c r="D318" s="156" t="s">
        <v>593</v>
      </c>
      <c r="E318" s="156" t="s">
        <v>1313</v>
      </c>
      <c r="F318" s="156" t="s">
        <v>583</v>
      </c>
      <c r="G318" s="156" t="s">
        <v>1314</v>
      </c>
      <c r="H318" s="156" t="s">
        <v>729</v>
      </c>
      <c r="I318" s="156" t="s">
        <v>586</v>
      </c>
      <c r="J318" s="159" t="s">
        <v>1315</v>
      </c>
    </row>
    <row r="319" spans="1:10">
      <c r="A319" s="155"/>
      <c r="B319" s="156" t="s">
        <v>1296</v>
      </c>
      <c r="C319" s="156" t="s">
        <v>580</v>
      </c>
      <c r="D319" s="156" t="s">
        <v>598</v>
      </c>
      <c r="E319" s="156" t="s">
        <v>645</v>
      </c>
      <c r="F319" s="156" t="s">
        <v>583</v>
      </c>
      <c r="G319" s="156" t="s">
        <v>665</v>
      </c>
      <c r="H319" s="156" t="s">
        <v>601</v>
      </c>
      <c r="I319" s="156" t="s">
        <v>586</v>
      </c>
      <c r="J319" s="159" t="s">
        <v>1316</v>
      </c>
    </row>
    <row r="320" ht="21.6" spans="1:10">
      <c r="A320" s="155"/>
      <c r="B320" s="156" t="s">
        <v>1296</v>
      </c>
      <c r="C320" s="156" t="s">
        <v>580</v>
      </c>
      <c r="D320" s="156" t="s">
        <v>598</v>
      </c>
      <c r="E320" s="156" t="s">
        <v>599</v>
      </c>
      <c r="F320" s="156" t="s">
        <v>583</v>
      </c>
      <c r="G320" s="156" t="s">
        <v>1163</v>
      </c>
      <c r="H320" s="156" t="s">
        <v>601</v>
      </c>
      <c r="I320" s="156" t="s">
        <v>586</v>
      </c>
      <c r="J320" s="159" t="s">
        <v>1317</v>
      </c>
    </row>
    <row r="321" ht="21.6" spans="1:10">
      <c r="A321" s="155"/>
      <c r="B321" s="156" t="s">
        <v>1296</v>
      </c>
      <c r="C321" s="156" t="s">
        <v>603</v>
      </c>
      <c r="D321" s="156" t="s">
        <v>604</v>
      </c>
      <c r="E321" s="156" t="s">
        <v>1318</v>
      </c>
      <c r="F321" s="156" t="s">
        <v>616</v>
      </c>
      <c r="G321" s="156" t="s">
        <v>611</v>
      </c>
      <c r="H321" s="156" t="s">
        <v>591</v>
      </c>
      <c r="I321" s="156" t="s">
        <v>607</v>
      </c>
      <c r="J321" s="159" t="s">
        <v>1319</v>
      </c>
    </row>
    <row r="322" ht="32.4" spans="1:10">
      <c r="A322" s="155"/>
      <c r="B322" s="156" t="s">
        <v>1296</v>
      </c>
      <c r="C322" s="156" t="s">
        <v>603</v>
      </c>
      <c r="D322" s="156" t="s">
        <v>604</v>
      </c>
      <c r="E322" s="156" t="s">
        <v>1320</v>
      </c>
      <c r="F322" s="156" t="s">
        <v>583</v>
      </c>
      <c r="G322" s="156" t="s">
        <v>611</v>
      </c>
      <c r="H322" s="156" t="s">
        <v>591</v>
      </c>
      <c r="I322" s="156" t="s">
        <v>607</v>
      </c>
      <c r="J322" s="159" t="s">
        <v>1321</v>
      </c>
    </row>
    <row r="323" spans="1:10">
      <c r="A323" s="155"/>
      <c r="B323" s="156" t="s">
        <v>1296</v>
      </c>
      <c r="C323" s="156" t="s">
        <v>603</v>
      </c>
      <c r="D323" s="156" t="s">
        <v>609</v>
      </c>
      <c r="E323" s="156" t="s">
        <v>1322</v>
      </c>
      <c r="F323" s="156" t="s">
        <v>583</v>
      </c>
      <c r="G323" s="156" t="s">
        <v>883</v>
      </c>
      <c r="H323" s="156" t="s">
        <v>591</v>
      </c>
      <c r="I323" s="156" t="s">
        <v>607</v>
      </c>
      <c r="J323" s="159" t="s">
        <v>1323</v>
      </c>
    </row>
    <row r="324" ht="21.6" spans="1:10">
      <c r="A324" s="155"/>
      <c r="B324" s="156" t="s">
        <v>1296</v>
      </c>
      <c r="C324" s="156" t="s">
        <v>613</v>
      </c>
      <c r="D324" s="156" t="s">
        <v>614</v>
      </c>
      <c r="E324" s="156" t="s">
        <v>1324</v>
      </c>
      <c r="F324" s="156" t="s">
        <v>616</v>
      </c>
      <c r="G324" s="156" t="s">
        <v>611</v>
      </c>
      <c r="H324" s="156" t="s">
        <v>591</v>
      </c>
      <c r="I324" s="156" t="s">
        <v>586</v>
      </c>
      <c r="J324" s="159" t="s">
        <v>1325</v>
      </c>
    </row>
    <row r="325" ht="21.6" spans="1:10">
      <c r="A325" s="155" t="s">
        <v>556</v>
      </c>
      <c r="B325" s="156" t="s">
        <v>1326</v>
      </c>
      <c r="C325" s="156" t="s">
        <v>580</v>
      </c>
      <c r="D325" s="156" t="s">
        <v>581</v>
      </c>
      <c r="E325" s="156" t="s">
        <v>1327</v>
      </c>
      <c r="F325" s="156" t="s">
        <v>583</v>
      </c>
      <c r="G325" s="156" t="s">
        <v>590</v>
      </c>
      <c r="H325" s="156" t="s">
        <v>585</v>
      </c>
      <c r="I325" s="156" t="s">
        <v>586</v>
      </c>
      <c r="J325" s="159" t="s">
        <v>1328</v>
      </c>
    </row>
    <row r="326" ht="21.6" spans="1:10">
      <c r="A326" s="155"/>
      <c r="B326" s="156" t="s">
        <v>1326</v>
      </c>
      <c r="C326" s="156" t="s">
        <v>580</v>
      </c>
      <c r="D326" s="156" t="s">
        <v>588</v>
      </c>
      <c r="E326" s="156" t="s">
        <v>1329</v>
      </c>
      <c r="F326" s="156" t="s">
        <v>583</v>
      </c>
      <c r="G326" s="156" t="s">
        <v>590</v>
      </c>
      <c r="H326" s="156" t="s">
        <v>591</v>
      </c>
      <c r="I326" s="156" t="s">
        <v>586</v>
      </c>
      <c r="J326" s="159" t="s">
        <v>1330</v>
      </c>
    </row>
    <row r="327" ht="21.6" spans="1:10">
      <c r="A327" s="155"/>
      <c r="B327" s="156" t="s">
        <v>1326</v>
      </c>
      <c r="C327" s="156" t="s">
        <v>580</v>
      </c>
      <c r="D327" s="156" t="s">
        <v>593</v>
      </c>
      <c r="E327" s="156" t="s">
        <v>1329</v>
      </c>
      <c r="F327" s="156" t="s">
        <v>583</v>
      </c>
      <c r="G327" s="156" t="s">
        <v>1331</v>
      </c>
      <c r="H327" s="156" t="s">
        <v>806</v>
      </c>
      <c r="I327" s="156" t="s">
        <v>586</v>
      </c>
      <c r="J327" s="159" t="s">
        <v>1332</v>
      </c>
    </row>
    <row r="328" spans="1:10">
      <c r="A328" s="155"/>
      <c r="B328" s="156" t="s">
        <v>1326</v>
      </c>
      <c r="C328" s="156" t="s">
        <v>580</v>
      </c>
      <c r="D328" s="156" t="s">
        <v>598</v>
      </c>
      <c r="E328" s="156" t="s">
        <v>645</v>
      </c>
      <c r="F328" s="156" t="s">
        <v>583</v>
      </c>
      <c r="G328" s="156" t="s">
        <v>764</v>
      </c>
      <c r="H328" s="156" t="s">
        <v>601</v>
      </c>
      <c r="I328" s="156" t="s">
        <v>586</v>
      </c>
      <c r="J328" s="159" t="s">
        <v>1333</v>
      </c>
    </row>
    <row r="329" spans="1:10">
      <c r="A329" s="155"/>
      <c r="B329" s="156" t="s">
        <v>1326</v>
      </c>
      <c r="C329" s="156" t="s">
        <v>603</v>
      </c>
      <c r="D329" s="156" t="s">
        <v>604</v>
      </c>
      <c r="E329" s="156" t="s">
        <v>1334</v>
      </c>
      <c r="F329" s="156" t="s">
        <v>583</v>
      </c>
      <c r="G329" s="156" t="s">
        <v>932</v>
      </c>
      <c r="H329" s="156" t="s">
        <v>591</v>
      </c>
      <c r="I329" s="156" t="s">
        <v>607</v>
      </c>
      <c r="J329" s="159" t="s">
        <v>1334</v>
      </c>
    </row>
    <row r="330" spans="1:10">
      <c r="A330" s="155"/>
      <c r="B330" s="156" t="s">
        <v>1326</v>
      </c>
      <c r="C330" s="156" t="s">
        <v>613</v>
      </c>
      <c r="D330" s="156" t="s">
        <v>614</v>
      </c>
      <c r="E330" s="156" t="s">
        <v>1335</v>
      </c>
      <c r="F330" s="156" t="s">
        <v>583</v>
      </c>
      <c r="G330" s="156" t="s">
        <v>932</v>
      </c>
      <c r="H330" s="156" t="s">
        <v>591</v>
      </c>
      <c r="I330" s="156" t="s">
        <v>586</v>
      </c>
      <c r="J330" s="159" t="s">
        <v>1336</v>
      </c>
    </row>
    <row r="331" spans="1:10">
      <c r="A331" s="155" t="s">
        <v>568</v>
      </c>
      <c r="B331" s="156" t="s">
        <v>1337</v>
      </c>
      <c r="C331" s="156" t="s">
        <v>580</v>
      </c>
      <c r="D331" s="156" t="s">
        <v>581</v>
      </c>
      <c r="E331" s="156" t="s">
        <v>1338</v>
      </c>
      <c r="F331" s="156" t="s">
        <v>583</v>
      </c>
      <c r="G331" s="156" t="s">
        <v>925</v>
      </c>
      <c r="H331" s="156" t="s">
        <v>620</v>
      </c>
      <c r="I331" s="156" t="s">
        <v>586</v>
      </c>
      <c r="J331" s="159" t="s">
        <v>1339</v>
      </c>
    </row>
    <row r="332" spans="1:10">
      <c r="A332" s="155"/>
      <c r="B332" s="156" t="s">
        <v>1337</v>
      </c>
      <c r="C332" s="156" t="s">
        <v>580</v>
      </c>
      <c r="D332" s="156" t="s">
        <v>588</v>
      </c>
      <c r="E332" s="156" t="s">
        <v>1340</v>
      </c>
      <c r="F332" s="156" t="s">
        <v>583</v>
      </c>
      <c r="G332" s="156" t="s">
        <v>611</v>
      </c>
      <c r="H332" s="156" t="s">
        <v>591</v>
      </c>
      <c r="I332" s="156" t="s">
        <v>586</v>
      </c>
      <c r="J332" s="159" t="s">
        <v>1341</v>
      </c>
    </row>
    <row r="333" spans="1:10">
      <c r="A333" s="155"/>
      <c r="B333" s="156" t="s">
        <v>1337</v>
      </c>
      <c r="C333" s="156" t="s">
        <v>580</v>
      </c>
      <c r="D333" s="156" t="s">
        <v>593</v>
      </c>
      <c r="E333" s="156" t="s">
        <v>1342</v>
      </c>
      <c r="F333" s="156" t="s">
        <v>583</v>
      </c>
      <c r="G333" s="156" t="s">
        <v>1343</v>
      </c>
      <c r="H333" s="156" t="s">
        <v>1344</v>
      </c>
      <c r="I333" s="156" t="s">
        <v>586</v>
      </c>
      <c r="J333" s="159" t="s">
        <v>1345</v>
      </c>
    </row>
    <row r="334" ht="21.6" spans="1:10">
      <c r="A334" s="155"/>
      <c r="B334" s="156" t="s">
        <v>1337</v>
      </c>
      <c r="C334" s="156" t="s">
        <v>580</v>
      </c>
      <c r="D334" s="156" t="s">
        <v>598</v>
      </c>
      <c r="E334" s="156" t="s">
        <v>645</v>
      </c>
      <c r="F334" s="156" t="s">
        <v>583</v>
      </c>
      <c r="G334" s="156" t="s">
        <v>1036</v>
      </c>
      <c r="H334" s="156" t="s">
        <v>601</v>
      </c>
      <c r="I334" s="156" t="s">
        <v>586</v>
      </c>
      <c r="J334" s="159" t="s">
        <v>1346</v>
      </c>
    </row>
    <row r="335" ht="32.4" spans="1:10">
      <c r="A335" s="155"/>
      <c r="B335" s="156" t="s">
        <v>1337</v>
      </c>
      <c r="C335" s="156" t="s">
        <v>603</v>
      </c>
      <c r="D335" s="156" t="s">
        <v>604</v>
      </c>
      <c r="E335" s="156" t="s">
        <v>1347</v>
      </c>
      <c r="F335" s="156" t="s">
        <v>583</v>
      </c>
      <c r="G335" s="156" t="s">
        <v>823</v>
      </c>
      <c r="H335" s="156" t="s">
        <v>591</v>
      </c>
      <c r="I335" s="156" t="s">
        <v>607</v>
      </c>
      <c r="J335" s="159" t="s">
        <v>1348</v>
      </c>
    </row>
    <row r="336" ht="32.4" spans="1:10">
      <c r="A336" s="155"/>
      <c r="B336" s="156" t="s">
        <v>1337</v>
      </c>
      <c r="C336" s="156" t="s">
        <v>603</v>
      </c>
      <c r="D336" s="156" t="s">
        <v>609</v>
      </c>
      <c r="E336" s="156" t="s">
        <v>1349</v>
      </c>
      <c r="F336" s="156" t="s">
        <v>583</v>
      </c>
      <c r="G336" s="156" t="s">
        <v>839</v>
      </c>
      <c r="H336" s="156" t="s">
        <v>591</v>
      </c>
      <c r="I336" s="156" t="s">
        <v>586</v>
      </c>
      <c r="J336" s="159" t="s">
        <v>1350</v>
      </c>
    </row>
    <row r="337" spans="1:10">
      <c r="A337" s="155"/>
      <c r="B337" s="156" t="s">
        <v>1337</v>
      </c>
      <c r="C337" s="156" t="s">
        <v>613</v>
      </c>
      <c r="D337" s="156" t="s">
        <v>614</v>
      </c>
      <c r="E337" s="156" t="s">
        <v>1351</v>
      </c>
      <c r="F337" s="156" t="s">
        <v>583</v>
      </c>
      <c r="G337" s="156" t="s">
        <v>611</v>
      </c>
      <c r="H337" s="156" t="s">
        <v>591</v>
      </c>
      <c r="I337" s="156" t="s">
        <v>586</v>
      </c>
      <c r="J337" s="159" t="s">
        <v>1352</v>
      </c>
    </row>
    <row r="338" spans="1:10">
      <c r="A338" s="155" t="s">
        <v>558</v>
      </c>
      <c r="B338" s="156" t="s">
        <v>1353</v>
      </c>
      <c r="C338" s="156" t="s">
        <v>580</v>
      </c>
      <c r="D338" s="156" t="s">
        <v>581</v>
      </c>
      <c r="E338" s="156" t="s">
        <v>1354</v>
      </c>
      <c r="F338" s="156" t="s">
        <v>583</v>
      </c>
      <c r="G338" s="156" t="s">
        <v>92</v>
      </c>
      <c r="H338" s="156" t="s">
        <v>620</v>
      </c>
      <c r="I338" s="156" t="s">
        <v>586</v>
      </c>
      <c r="J338" s="159" t="s">
        <v>1355</v>
      </c>
    </row>
    <row r="339" ht="32.4" spans="1:10">
      <c r="A339" s="155"/>
      <c r="B339" s="156" t="s">
        <v>1353</v>
      </c>
      <c r="C339" s="156" t="s">
        <v>580</v>
      </c>
      <c r="D339" s="156" t="s">
        <v>588</v>
      </c>
      <c r="E339" s="156" t="s">
        <v>1356</v>
      </c>
      <c r="F339" s="156" t="s">
        <v>583</v>
      </c>
      <c r="G339" s="156" t="s">
        <v>590</v>
      </c>
      <c r="H339" s="156" t="s">
        <v>591</v>
      </c>
      <c r="I339" s="156" t="s">
        <v>586</v>
      </c>
      <c r="J339" s="159" t="s">
        <v>1357</v>
      </c>
    </row>
    <row r="340" ht="21.6" spans="1:10">
      <c r="A340" s="155"/>
      <c r="B340" s="156" t="s">
        <v>1353</v>
      </c>
      <c r="C340" s="156" t="s">
        <v>580</v>
      </c>
      <c r="D340" s="156" t="s">
        <v>593</v>
      </c>
      <c r="E340" s="156" t="s">
        <v>1358</v>
      </c>
      <c r="F340" s="156" t="s">
        <v>583</v>
      </c>
      <c r="G340" s="156" t="s">
        <v>1359</v>
      </c>
      <c r="H340" s="156" t="s">
        <v>806</v>
      </c>
      <c r="I340" s="156" t="s">
        <v>586</v>
      </c>
      <c r="J340" s="159" t="s">
        <v>1360</v>
      </c>
    </row>
    <row r="341" ht="21.6" spans="1:10">
      <c r="A341" s="155"/>
      <c r="B341" s="156" t="s">
        <v>1353</v>
      </c>
      <c r="C341" s="156" t="s">
        <v>580</v>
      </c>
      <c r="D341" s="156" t="s">
        <v>598</v>
      </c>
      <c r="E341" s="156" t="s">
        <v>645</v>
      </c>
      <c r="F341" s="156" t="s">
        <v>583</v>
      </c>
      <c r="G341" s="156" t="s">
        <v>665</v>
      </c>
      <c r="H341" s="156" t="s">
        <v>601</v>
      </c>
      <c r="I341" s="156" t="s">
        <v>586</v>
      </c>
      <c r="J341" s="159" t="s">
        <v>1361</v>
      </c>
    </row>
    <row r="342" spans="1:10">
      <c r="A342" s="155"/>
      <c r="B342" s="156" t="s">
        <v>1353</v>
      </c>
      <c r="C342" s="156" t="s">
        <v>603</v>
      </c>
      <c r="D342" s="156" t="s">
        <v>1362</v>
      </c>
      <c r="E342" s="156" t="s">
        <v>882</v>
      </c>
      <c r="F342" s="156" t="s">
        <v>583</v>
      </c>
      <c r="G342" s="156" t="s">
        <v>932</v>
      </c>
      <c r="H342" s="156" t="s">
        <v>591</v>
      </c>
      <c r="I342" s="156" t="s">
        <v>607</v>
      </c>
      <c r="J342" s="159" t="s">
        <v>882</v>
      </c>
    </row>
    <row r="343" spans="1:10">
      <c r="A343" s="155"/>
      <c r="B343" s="156" t="s">
        <v>1353</v>
      </c>
      <c r="C343" s="156" t="s">
        <v>613</v>
      </c>
      <c r="D343" s="156" t="s">
        <v>614</v>
      </c>
      <c r="E343" s="156" t="s">
        <v>1363</v>
      </c>
      <c r="F343" s="156" t="s">
        <v>583</v>
      </c>
      <c r="G343" s="156" t="s">
        <v>937</v>
      </c>
      <c r="H343" s="156" t="s">
        <v>591</v>
      </c>
      <c r="I343" s="156" t="s">
        <v>586</v>
      </c>
      <c r="J343" s="159" t="s">
        <v>1364</v>
      </c>
    </row>
    <row r="344" spans="1:10">
      <c r="A344" s="155" t="s">
        <v>546</v>
      </c>
      <c r="B344" s="156" t="s">
        <v>1365</v>
      </c>
      <c r="C344" s="156" t="s">
        <v>580</v>
      </c>
      <c r="D344" s="156" t="s">
        <v>581</v>
      </c>
      <c r="E344" s="156" t="s">
        <v>1366</v>
      </c>
      <c r="F344" s="156" t="s">
        <v>583</v>
      </c>
      <c r="G344" s="156" t="s">
        <v>82</v>
      </c>
      <c r="H344" s="156" t="s">
        <v>1367</v>
      </c>
      <c r="I344" s="156" t="s">
        <v>586</v>
      </c>
      <c r="J344" s="159" t="s">
        <v>1368</v>
      </c>
    </row>
    <row r="345" spans="1:10">
      <c r="A345" s="155"/>
      <c r="B345" s="156" t="s">
        <v>1365</v>
      </c>
      <c r="C345" s="156" t="s">
        <v>580</v>
      </c>
      <c r="D345" s="156" t="s">
        <v>588</v>
      </c>
      <c r="E345" s="156" t="s">
        <v>854</v>
      </c>
      <c r="F345" s="156" t="s">
        <v>583</v>
      </c>
      <c r="G345" s="156" t="s">
        <v>590</v>
      </c>
      <c r="H345" s="156" t="s">
        <v>591</v>
      </c>
      <c r="I345" s="156" t="s">
        <v>586</v>
      </c>
      <c r="J345" s="159" t="s">
        <v>855</v>
      </c>
    </row>
    <row r="346" ht="21.6" spans="1:10">
      <c r="A346" s="155"/>
      <c r="B346" s="156" t="s">
        <v>1365</v>
      </c>
      <c r="C346" s="156" t="s">
        <v>580</v>
      </c>
      <c r="D346" s="156" t="s">
        <v>593</v>
      </c>
      <c r="E346" s="156" t="s">
        <v>1369</v>
      </c>
      <c r="F346" s="156" t="s">
        <v>583</v>
      </c>
      <c r="G346" s="156" t="s">
        <v>1370</v>
      </c>
      <c r="H346" s="156" t="s">
        <v>684</v>
      </c>
      <c r="I346" s="156" t="s">
        <v>586</v>
      </c>
      <c r="J346" s="159" t="s">
        <v>1371</v>
      </c>
    </row>
    <row r="347" ht="21.6" spans="1:10">
      <c r="A347" s="155"/>
      <c r="B347" s="156" t="s">
        <v>1365</v>
      </c>
      <c r="C347" s="156" t="s">
        <v>580</v>
      </c>
      <c r="D347" s="156" t="s">
        <v>598</v>
      </c>
      <c r="E347" s="156" t="s">
        <v>645</v>
      </c>
      <c r="F347" s="156" t="s">
        <v>583</v>
      </c>
      <c r="G347" s="156" t="s">
        <v>1372</v>
      </c>
      <c r="H347" s="156" t="s">
        <v>601</v>
      </c>
      <c r="I347" s="156" t="s">
        <v>586</v>
      </c>
      <c r="J347" s="159" t="s">
        <v>1373</v>
      </c>
    </row>
    <row r="348" spans="1:10">
      <c r="A348" s="155"/>
      <c r="B348" s="156" t="s">
        <v>1365</v>
      </c>
      <c r="C348" s="156" t="s">
        <v>603</v>
      </c>
      <c r="D348" s="156" t="s">
        <v>604</v>
      </c>
      <c r="E348" s="156" t="s">
        <v>1374</v>
      </c>
      <c r="F348" s="156" t="s">
        <v>583</v>
      </c>
      <c r="G348" s="156" t="s">
        <v>611</v>
      </c>
      <c r="H348" s="156" t="s">
        <v>591</v>
      </c>
      <c r="I348" s="156" t="s">
        <v>607</v>
      </c>
      <c r="J348" s="159" t="s">
        <v>1375</v>
      </c>
    </row>
    <row r="349" ht="21.6" spans="1:10">
      <c r="A349" s="155"/>
      <c r="B349" s="156" t="s">
        <v>1365</v>
      </c>
      <c r="C349" s="156" t="s">
        <v>603</v>
      </c>
      <c r="D349" s="156" t="s">
        <v>609</v>
      </c>
      <c r="E349" s="156" t="s">
        <v>1376</v>
      </c>
      <c r="F349" s="156" t="s">
        <v>583</v>
      </c>
      <c r="G349" s="156" t="s">
        <v>611</v>
      </c>
      <c r="H349" s="156" t="s">
        <v>591</v>
      </c>
      <c r="I349" s="156" t="s">
        <v>607</v>
      </c>
      <c r="J349" s="159" t="s">
        <v>1377</v>
      </c>
    </row>
    <row r="350" spans="1:10">
      <c r="A350" s="155"/>
      <c r="B350" s="156" t="s">
        <v>1365</v>
      </c>
      <c r="C350" s="156" t="s">
        <v>613</v>
      </c>
      <c r="D350" s="156" t="s">
        <v>614</v>
      </c>
      <c r="E350" s="156" t="s">
        <v>1378</v>
      </c>
      <c r="F350" s="156" t="s">
        <v>583</v>
      </c>
      <c r="G350" s="156" t="s">
        <v>611</v>
      </c>
      <c r="H350" s="156" t="s">
        <v>591</v>
      </c>
      <c r="I350" s="156" t="s">
        <v>586</v>
      </c>
      <c r="J350" s="159" t="s">
        <v>1379</v>
      </c>
    </row>
    <row r="351" ht="21.6" spans="1:10">
      <c r="A351" s="155" t="s">
        <v>496</v>
      </c>
      <c r="B351" s="156" t="s">
        <v>1380</v>
      </c>
      <c r="C351" s="156" t="s">
        <v>580</v>
      </c>
      <c r="D351" s="156" t="s">
        <v>581</v>
      </c>
      <c r="E351" s="156" t="s">
        <v>1381</v>
      </c>
      <c r="F351" s="156" t="s">
        <v>583</v>
      </c>
      <c r="G351" s="156" t="s">
        <v>92</v>
      </c>
      <c r="H351" s="156" t="s">
        <v>729</v>
      </c>
      <c r="I351" s="156" t="s">
        <v>586</v>
      </c>
      <c r="J351" s="159" t="s">
        <v>1382</v>
      </c>
    </row>
    <row r="352" ht="21.6" spans="1:10">
      <c r="A352" s="155"/>
      <c r="B352" s="156" t="s">
        <v>1380</v>
      </c>
      <c r="C352" s="156" t="s">
        <v>580</v>
      </c>
      <c r="D352" s="156" t="s">
        <v>581</v>
      </c>
      <c r="E352" s="156" t="s">
        <v>1383</v>
      </c>
      <c r="F352" s="156" t="s">
        <v>616</v>
      </c>
      <c r="G352" s="156" t="s">
        <v>92</v>
      </c>
      <c r="H352" s="156" t="s">
        <v>729</v>
      </c>
      <c r="I352" s="156" t="s">
        <v>586</v>
      </c>
      <c r="J352" s="159" t="s">
        <v>1384</v>
      </c>
    </row>
    <row r="353" ht="21.6" spans="1:10">
      <c r="A353" s="155"/>
      <c r="B353" s="156" t="s">
        <v>1380</v>
      </c>
      <c r="C353" s="156" t="s">
        <v>580</v>
      </c>
      <c r="D353" s="156" t="s">
        <v>588</v>
      </c>
      <c r="E353" s="156" t="s">
        <v>1385</v>
      </c>
      <c r="F353" s="156" t="s">
        <v>583</v>
      </c>
      <c r="G353" s="156" t="s">
        <v>590</v>
      </c>
      <c r="H353" s="156" t="s">
        <v>591</v>
      </c>
      <c r="I353" s="156" t="s">
        <v>586</v>
      </c>
      <c r="J353" s="159" t="s">
        <v>1386</v>
      </c>
    </row>
    <row r="354" ht="21.6" spans="1:10">
      <c r="A354" s="155"/>
      <c r="B354" s="156" t="s">
        <v>1380</v>
      </c>
      <c r="C354" s="156" t="s">
        <v>580</v>
      </c>
      <c r="D354" s="156" t="s">
        <v>588</v>
      </c>
      <c r="E354" s="156" t="s">
        <v>1387</v>
      </c>
      <c r="F354" s="156" t="s">
        <v>583</v>
      </c>
      <c r="G354" s="156" t="s">
        <v>590</v>
      </c>
      <c r="H354" s="156" t="s">
        <v>591</v>
      </c>
      <c r="I354" s="156" t="s">
        <v>586</v>
      </c>
      <c r="J354" s="159" t="s">
        <v>1388</v>
      </c>
    </row>
    <row r="355" ht="43.2" spans="1:10">
      <c r="A355" s="155"/>
      <c r="B355" s="156" t="s">
        <v>1380</v>
      </c>
      <c r="C355" s="156" t="s">
        <v>580</v>
      </c>
      <c r="D355" s="156" t="s">
        <v>593</v>
      </c>
      <c r="E355" s="156" t="s">
        <v>1389</v>
      </c>
      <c r="F355" s="156" t="s">
        <v>1390</v>
      </c>
      <c r="G355" s="156" t="s">
        <v>1391</v>
      </c>
      <c r="H355" s="156" t="s">
        <v>1392</v>
      </c>
      <c r="I355" s="156" t="s">
        <v>586</v>
      </c>
      <c r="J355" s="159" t="s">
        <v>1393</v>
      </c>
    </row>
    <row r="356" ht="21.6" spans="1:10">
      <c r="A356" s="155"/>
      <c r="B356" s="156" t="s">
        <v>1380</v>
      </c>
      <c r="C356" s="156" t="s">
        <v>580</v>
      </c>
      <c r="D356" s="156" t="s">
        <v>593</v>
      </c>
      <c r="E356" s="156" t="s">
        <v>1394</v>
      </c>
      <c r="F356" s="156" t="s">
        <v>1390</v>
      </c>
      <c r="G356" s="156" t="s">
        <v>1395</v>
      </c>
      <c r="H356" s="156" t="s">
        <v>1392</v>
      </c>
      <c r="I356" s="156" t="s">
        <v>586</v>
      </c>
      <c r="J356" s="159" t="s">
        <v>1396</v>
      </c>
    </row>
    <row r="357" ht="21.6" spans="1:10">
      <c r="A357" s="155"/>
      <c r="B357" s="156" t="s">
        <v>1380</v>
      </c>
      <c r="C357" s="156" t="s">
        <v>580</v>
      </c>
      <c r="D357" s="156" t="s">
        <v>598</v>
      </c>
      <c r="E357" s="156" t="s">
        <v>645</v>
      </c>
      <c r="F357" s="156" t="s">
        <v>583</v>
      </c>
      <c r="G357" s="156" t="s">
        <v>743</v>
      </c>
      <c r="H357" s="156" t="s">
        <v>1397</v>
      </c>
      <c r="I357" s="156" t="s">
        <v>586</v>
      </c>
      <c r="J357" s="159" t="s">
        <v>1398</v>
      </c>
    </row>
    <row r="358" ht="21.6" spans="1:10">
      <c r="A358" s="155"/>
      <c r="B358" s="156" t="s">
        <v>1380</v>
      </c>
      <c r="C358" s="156" t="s">
        <v>603</v>
      </c>
      <c r="D358" s="156" t="s">
        <v>604</v>
      </c>
      <c r="E358" s="156" t="s">
        <v>1399</v>
      </c>
      <c r="F358" s="156" t="s">
        <v>616</v>
      </c>
      <c r="G358" s="156" t="s">
        <v>636</v>
      </c>
      <c r="H358" s="156" t="s">
        <v>591</v>
      </c>
      <c r="I358" s="156" t="s">
        <v>586</v>
      </c>
      <c r="J358" s="159" t="s">
        <v>1400</v>
      </c>
    </row>
    <row r="359" ht="21.6" spans="1:10">
      <c r="A359" s="155"/>
      <c r="B359" s="156" t="s">
        <v>1380</v>
      </c>
      <c r="C359" s="156" t="s">
        <v>603</v>
      </c>
      <c r="D359" s="156" t="s">
        <v>604</v>
      </c>
      <c r="E359" s="156" t="s">
        <v>1401</v>
      </c>
      <c r="F359" s="156" t="s">
        <v>616</v>
      </c>
      <c r="G359" s="156" t="s">
        <v>611</v>
      </c>
      <c r="H359" s="156" t="s">
        <v>591</v>
      </c>
      <c r="I359" s="156" t="s">
        <v>586</v>
      </c>
      <c r="J359" s="159" t="s">
        <v>1402</v>
      </c>
    </row>
    <row r="360" ht="21.6" spans="1:10">
      <c r="A360" s="155"/>
      <c r="B360" s="156" t="s">
        <v>1380</v>
      </c>
      <c r="C360" s="156" t="s">
        <v>603</v>
      </c>
      <c r="D360" s="156" t="s">
        <v>609</v>
      </c>
      <c r="E360" s="156" t="s">
        <v>1403</v>
      </c>
      <c r="F360" s="156" t="s">
        <v>583</v>
      </c>
      <c r="G360" s="156" t="s">
        <v>636</v>
      </c>
      <c r="H360" s="156" t="s">
        <v>591</v>
      </c>
      <c r="I360" s="156" t="s">
        <v>607</v>
      </c>
      <c r="J360" s="159" t="s">
        <v>1404</v>
      </c>
    </row>
    <row r="361" ht="21.6" spans="1:10">
      <c r="A361" s="155"/>
      <c r="B361" s="156" t="s">
        <v>1380</v>
      </c>
      <c r="C361" s="156" t="s">
        <v>613</v>
      </c>
      <c r="D361" s="156" t="s">
        <v>614</v>
      </c>
      <c r="E361" s="156" t="s">
        <v>1405</v>
      </c>
      <c r="F361" s="156" t="s">
        <v>616</v>
      </c>
      <c r="G361" s="156" t="s">
        <v>717</v>
      </c>
      <c r="H361" s="156" t="s">
        <v>591</v>
      </c>
      <c r="I361" s="156" t="s">
        <v>586</v>
      </c>
      <c r="J361" s="159" t="s">
        <v>1406</v>
      </c>
    </row>
    <row r="362" ht="21.6" spans="1:10">
      <c r="A362" s="155" t="s">
        <v>470</v>
      </c>
      <c r="B362" s="156" t="s">
        <v>1407</v>
      </c>
      <c r="C362" s="156" t="s">
        <v>580</v>
      </c>
      <c r="D362" s="156" t="s">
        <v>581</v>
      </c>
      <c r="E362" s="156" t="s">
        <v>1408</v>
      </c>
      <c r="F362" s="156" t="s">
        <v>583</v>
      </c>
      <c r="G362" s="156" t="s">
        <v>84</v>
      </c>
      <c r="H362" s="156" t="s">
        <v>729</v>
      </c>
      <c r="I362" s="156" t="s">
        <v>586</v>
      </c>
      <c r="J362" s="159" t="s">
        <v>1409</v>
      </c>
    </row>
    <row r="363" ht="21.6" spans="1:10">
      <c r="A363" s="155"/>
      <c r="B363" s="156" t="s">
        <v>1407</v>
      </c>
      <c r="C363" s="156" t="s">
        <v>580</v>
      </c>
      <c r="D363" s="156" t="s">
        <v>581</v>
      </c>
      <c r="E363" s="156" t="s">
        <v>1410</v>
      </c>
      <c r="F363" s="156" t="s">
        <v>583</v>
      </c>
      <c r="G363" s="156" t="s">
        <v>84</v>
      </c>
      <c r="H363" s="156" t="s">
        <v>729</v>
      </c>
      <c r="I363" s="156" t="s">
        <v>586</v>
      </c>
      <c r="J363" s="159" t="s">
        <v>1409</v>
      </c>
    </row>
    <row r="364" ht="32.4" spans="1:10">
      <c r="A364" s="155"/>
      <c r="B364" s="156" t="s">
        <v>1407</v>
      </c>
      <c r="C364" s="156" t="s">
        <v>580</v>
      </c>
      <c r="D364" s="156" t="s">
        <v>588</v>
      </c>
      <c r="E364" s="156" t="s">
        <v>1411</v>
      </c>
      <c r="F364" s="156" t="s">
        <v>583</v>
      </c>
      <c r="G364" s="156" t="s">
        <v>611</v>
      </c>
      <c r="H364" s="156" t="s">
        <v>591</v>
      </c>
      <c r="I364" s="156" t="s">
        <v>586</v>
      </c>
      <c r="J364" s="159" t="s">
        <v>1412</v>
      </c>
    </row>
    <row r="365" ht="32.4" spans="1:10">
      <c r="A365" s="155"/>
      <c r="B365" s="156" t="s">
        <v>1407</v>
      </c>
      <c r="C365" s="156" t="s">
        <v>580</v>
      </c>
      <c r="D365" s="156" t="s">
        <v>588</v>
      </c>
      <c r="E365" s="156" t="s">
        <v>1413</v>
      </c>
      <c r="F365" s="156" t="s">
        <v>583</v>
      </c>
      <c r="G365" s="156" t="s">
        <v>590</v>
      </c>
      <c r="H365" s="156" t="s">
        <v>591</v>
      </c>
      <c r="I365" s="156" t="s">
        <v>586</v>
      </c>
      <c r="J365" s="159" t="s">
        <v>1414</v>
      </c>
    </row>
    <row r="366" ht="21.6" spans="1:10">
      <c r="A366" s="155"/>
      <c r="B366" s="156" t="s">
        <v>1407</v>
      </c>
      <c r="C366" s="156" t="s">
        <v>580</v>
      </c>
      <c r="D366" s="156" t="s">
        <v>593</v>
      </c>
      <c r="E366" s="156" t="s">
        <v>1415</v>
      </c>
      <c r="F366" s="156" t="s">
        <v>616</v>
      </c>
      <c r="G366" s="156" t="s">
        <v>642</v>
      </c>
      <c r="H366" s="156" t="s">
        <v>596</v>
      </c>
      <c r="I366" s="156" t="s">
        <v>586</v>
      </c>
      <c r="J366" s="159" t="s">
        <v>1415</v>
      </c>
    </row>
    <row r="367" ht="21.6" spans="1:10">
      <c r="A367" s="155"/>
      <c r="B367" s="156" t="s">
        <v>1407</v>
      </c>
      <c r="C367" s="156" t="s">
        <v>580</v>
      </c>
      <c r="D367" s="156" t="s">
        <v>598</v>
      </c>
      <c r="E367" s="156" t="s">
        <v>645</v>
      </c>
      <c r="F367" s="156" t="s">
        <v>583</v>
      </c>
      <c r="G367" s="156" t="s">
        <v>1237</v>
      </c>
      <c r="H367" s="156" t="s">
        <v>601</v>
      </c>
      <c r="I367" s="156" t="s">
        <v>586</v>
      </c>
      <c r="J367" s="159" t="s">
        <v>1416</v>
      </c>
    </row>
    <row r="368" ht="21.6" spans="1:10">
      <c r="A368" s="155"/>
      <c r="B368" s="156" t="s">
        <v>1407</v>
      </c>
      <c r="C368" s="156" t="s">
        <v>580</v>
      </c>
      <c r="D368" s="156" t="s">
        <v>598</v>
      </c>
      <c r="E368" s="156" t="s">
        <v>599</v>
      </c>
      <c r="F368" s="156" t="s">
        <v>583</v>
      </c>
      <c r="G368" s="156" t="s">
        <v>1235</v>
      </c>
      <c r="H368" s="156" t="s">
        <v>601</v>
      </c>
      <c r="I368" s="156" t="s">
        <v>586</v>
      </c>
      <c r="J368" s="159" t="s">
        <v>1417</v>
      </c>
    </row>
    <row r="369" ht="43.2" spans="1:10">
      <c r="A369" s="155"/>
      <c r="B369" s="156" t="s">
        <v>1407</v>
      </c>
      <c r="C369" s="156" t="s">
        <v>603</v>
      </c>
      <c r="D369" s="156" t="s">
        <v>604</v>
      </c>
      <c r="E369" s="156" t="s">
        <v>1418</v>
      </c>
      <c r="F369" s="156" t="s">
        <v>583</v>
      </c>
      <c r="G369" s="156" t="s">
        <v>636</v>
      </c>
      <c r="H369" s="156" t="s">
        <v>591</v>
      </c>
      <c r="I369" s="156" t="s">
        <v>607</v>
      </c>
      <c r="J369" s="159" t="s">
        <v>1419</v>
      </c>
    </row>
    <row r="370" ht="21.6" spans="1:10">
      <c r="A370" s="155"/>
      <c r="B370" s="156" t="s">
        <v>1407</v>
      </c>
      <c r="C370" s="156" t="s">
        <v>603</v>
      </c>
      <c r="D370" s="156" t="s">
        <v>604</v>
      </c>
      <c r="E370" s="156" t="s">
        <v>1420</v>
      </c>
      <c r="F370" s="156" t="s">
        <v>583</v>
      </c>
      <c r="G370" s="156" t="s">
        <v>653</v>
      </c>
      <c r="H370" s="156" t="s">
        <v>591</v>
      </c>
      <c r="I370" s="156" t="s">
        <v>607</v>
      </c>
      <c r="J370" s="159" t="s">
        <v>1421</v>
      </c>
    </row>
    <row r="371" ht="21.6" spans="1:10">
      <c r="A371" s="155"/>
      <c r="B371" s="156" t="s">
        <v>1407</v>
      </c>
      <c r="C371" s="156" t="s">
        <v>603</v>
      </c>
      <c r="D371" s="156" t="s">
        <v>609</v>
      </c>
      <c r="E371" s="156" t="s">
        <v>1422</v>
      </c>
      <c r="F371" s="156" t="s">
        <v>583</v>
      </c>
      <c r="G371" s="156" t="s">
        <v>636</v>
      </c>
      <c r="H371" s="156" t="s">
        <v>591</v>
      </c>
      <c r="I371" s="156" t="s">
        <v>607</v>
      </c>
      <c r="J371" s="159" t="s">
        <v>1423</v>
      </c>
    </row>
    <row r="372" spans="1:10">
      <c r="A372" s="155"/>
      <c r="B372" s="156" t="s">
        <v>1407</v>
      </c>
      <c r="C372" s="156" t="s">
        <v>613</v>
      </c>
      <c r="D372" s="156" t="s">
        <v>614</v>
      </c>
      <c r="E372" s="156" t="s">
        <v>1424</v>
      </c>
      <c r="F372" s="156" t="s">
        <v>583</v>
      </c>
      <c r="G372" s="156" t="s">
        <v>606</v>
      </c>
      <c r="H372" s="156" t="s">
        <v>591</v>
      </c>
      <c r="I372" s="156" t="s">
        <v>586</v>
      </c>
      <c r="J372" s="159" t="s">
        <v>1425</v>
      </c>
    </row>
    <row r="373" ht="21.6" spans="1:10">
      <c r="A373" s="155" t="s">
        <v>448</v>
      </c>
      <c r="B373" s="156" t="s">
        <v>1426</v>
      </c>
      <c r="C373" s="156" t="s">
        <v>580</v>
      </c>
      <c r="D373" s="156" t="s">
        <v>581</v>
      </c>
      <c r="E373" s="156" t="s">
        <v>1427</v>
      </c>
      <c r="F373" s="156" t="s">
        <v>583</v>
      </c>
      <c r="G373" s="156" t="s">
        <v>1428</v>
      </c>
      <c r="H373" s="156" t="s">
        <v>585</v>
      </c>
      <c r="I373" s="156" t="s">
        <v>586</v>
      </c>
      <c r="J373" s="159" t="s">
        <v>1429</v>
      </c>
    </row>
    <row r="374" ht="32.4" spans="1:10">
      <c r="A374" s="155"/>
      <c r="B374" s="156" t="s">
        <v>1426</v>
      </c>
      <c r="C374" s="156" t="s">
        <v>580</v>
      </c>
      <c r="D374" s="156" t="s">
        <v>588</v>
      </c>
      <c r="E374" s="156" t="s">
        <v>1430</v>
      </c>
      <c r="F374" s="156" t="s">
        <v>583</v>
      </c>
      <c r="G374" s="156" t="s">
        <v>590</v>
      </c>
      <c r="H374" s="156" t="s">
        <v>591</v>
      </c>
      <c r="I374" s="156" t="s">
        <v>586</v>
      </c>
      <c r="J374" s="159" t="s">
        <v>1431</v>
      </c>
    </row>
    <row r="375" ht="43.2" spans="1:10">
      <c r="A375" s="155"/>
      <c r="B375" s="156" t="s">
        <v>1426</v>
      </c>
      <c r="C375" s="156" t="s">
        <v>580</v>
      </c>
      <c r="D375" s="156" t="s">
        <v>593</v>
      </c>
      <c r="E375" s="156" t="s">
        <v>1432</v>
      </c>
      <c r="F375" s="156" t="s">
        <v>583</v>
      </c>
      <c r="G375" s="156" t="s">
        <v>762</v>
      </c>
      <c r="H375" s="156" t="s">
        <v>596</v>
      </c>
      <c r="I375" s="156" t="s">
        <v>586</v>
      </c>
      <c r="J375" s="159" t="s">
        <v>1433</v>
      </c>
    </row>
    <row r="376" ht="21.6" spans="1:10">
      <c r="A376" s="155"/>
      <c r="B376" s="156" t="s">
        <v>1426</v>
      </c>
      <c r="C376" s="156" t="s">
        <v>580</v>
      </c>
      <c r="D376" s="156" t="s">
        <v>598</v>
      </c>
      <c r="E376" s="156" t="s">
        <v>599</v>
      </c>
      <c r="F376" s="156" t="s">
        <v>583</v>
      </c>
      <c r="G376" s="156" t="s">
        <v>743</v>
      </c>
      <c r="H376" s="156" t="s">
        <v>601</v>
      </c>
      <c r="I376" s="156" t="s">
        <v>586</v>
      </c>
      <c r="J376" s="159" t="s">
        <v>1434</v>
      </c>
    </row>
    <row r="377" ht="32.4" spans="1:10">
      <c r="A377" s="155"/>
      <c r="B377" s="156" t="s">
        <v>1426</v>
      </c>
      <c r="C377" s="156" t="s">
        <v>603</v>
      </c>
      <c r="D377" s="156" t="s">
        <v>604</v>
      </c>
      <c r="E377" s="156" t="s">
        <v>1272</v>
      </c>
      <c r="F377" s="156" t="s">
        <v>616</v>
      </c>
      <c r="G377" s="156" t="s">
        <v>636</v>
      </c>
      <c r="H377" s="156" t="s">
        <v>591</v>
      </c>
      <c r="I377" s="156" t="s">
        <v>586</v>
      </c>
      <c r="J377" s="159" t="s">
        <v>1435</v>
      </c>
    </row>
    <row r="378" ht="21.6" spans="1:10">
      <c r="A378" s="155"/>
      <c r="B378" s="156" t="s">
        <v>1426</v>
      </c>
      <c r="C378" s="156" t="s">
        <v>613</v>
      </c>
      <c r="D378" s="156" t="s">
        <v>614</v>
      </c>
      <c r="E378" s="156" t="s">
        <v>1436</v>
      </c>
      <c r="F378" s="156" t="s">
        <v>616</v>
      </c>
      <c r="G378" s="156" t="s">
        <v>636</v>
      </c>
      <c r="H378" s="156" t="s">
        <v>591</v>
      </c>
      <c r="I378" s="156" t="s">
        <v>586</v>
      </c>
      <c r="J378" s="159" t="s">
        <v>1437</v>
      </c>
    </row>
    <row r="379" ht="21.6" spans="1:10">
      <c r="A379" s="155" t="s">
        <v>492</v>
      </c>
      <c r="B379" s="156" t="s">
        <v>1438</v>
      </c>
      <c r="C379" s="156" t="s">
        <v>580</v>
      </c>
      <c r="D379" s="156" t="s">
        <v>581</v>
      </c>
      <c r="E379" s="156" t="s">
        <v>1439</v>
      </c>
      <c r="F379" s="156" t="s">
        <v>583</v>
      </c>
      <c r="G379" s="156" t="s">
        <v>83</v>
      </c>
      <c r="H379" s="156" t="s">
        <v>729</v>
      </c>
      <c r="I379" s="156" t="s">
        <v>586</v>
      </c>
      <c r="J379" s="159" t="s">
        <v>1440</v>
      </c>
    </row>
    <row r="380" spans="1:10">
      <c r="A380" s="155"/>
      <c r="B380" s="156" t="s">
        <v>1438</v>
      </c>
      <c r="C380" s="156" t="s">
        <v>580</v>
      </c>
      <c r="D380" s="156" t="s">
        <v>581</v>
      </c>
      <c r="E380" s="156" t="s">
        <v>1441</v>
      </c>
      <c r="F380" s="156" t="s">
        <v>583</v>
      </c>
      <c r="G380" s="156" t="s">
        <v>86</v>
      </c>
      <c r="H380" s="156" t="s">
        <v>1442</v>
      </c>
      <c r="I380" s="156" t="s">
        <v>586</v>
      </c>
      <c r="J380" s="159" t="s">
        <v>1443</v>
      </c>
    </row>
    <row r="381" spans="1:10">
      <c r="A381" s="155"/>
      <c r="B381" s="156" t="s">
        <v>1438</v>
      </c>
      <c r="C381" s="156" t="s">
        <v>580</v>
      </c>
      <c r="D381" s="156" t="s">
        <v>581</v>
      </c>
      <c r="E381" s="156" t="s">
        <v>1444</v>
      </c>
      <c r="F381" s="156" t="s">
        <v>583</v>
      </c>
      <c r="G381" s="156" t="s">
        <v>82</v>
      </c>
      <c r="H381" s="156" t="s">
        <v>729</v>
      </c>
      <c r="I381" s="156" t="s">
        <v>586</v>
      </c>
      <c r="J381" s="159" t="s">
        <v>1445</v>
      </c>
    </row>
    <row r="382" spans="1:10">
      <c r="A382" s="155"/>
      <c r="B382" s="156" t="s">
        <v>1438</v>
      </c>
      <c r="C382" s="156" t="s">
        <v>580</v>
      </c>
      <c r="D382" s="156" t="s">
        <v>588</v>
      </c>
      <c r="E382" s="156" t="s">
        <v>1446</v>
      </c>
      <c r="F382" s="156" t="s">
        <v>616</v>
      </c>
      <c r="G382" s="156" t="s">
        <v>823</v>
      </c>
      <c r="H382" s="156" t="s">
        <v>591</v>
      </c>
      <c r="I382" s="156" t="s">
        <v>586</v>
      </c>
      <c r="J382" s="159" t="s">
        <v>1447</v>
      </c>
    </row>
    <row r="383" spans="1:10">
      <c r="A383" s="155"/>
      <c r="B383" s="156" t="s">
        <v>1438</v>
      </c>
      <c r="C383" s="156" t="s">
        <v>580</v>
      </c>
      <c r="D383" s="156" t="s">
        <v>588</v>
      </c>
      <c r="E383" s="156" t="s">
        <v>1448</v>
      </c>
      <c r="F383" s="156" t="s">
        <v>616</v>
      </c>
      <c r="G383" s="156" t="s">
        <v>823</v>
      </c>
      <c r="H383" s="156" t="s">
        <v>591</v>
      </c>
      <c r="I383" s="156" t="s">
        <v>586</v>
      </c>
      <c r="J383" s="159" t="s">
        <v>1449</v>
      </c>
    </row>
    <row r="384" ht="21.6" spans="1:10">
      <c r="A384" s="155"/>
      <c r="B384" s="156" t="s">
        <v>1438</v>
      </c>
      <c r="C384" s="156" t="s">
        <v>580</v>
      </c>
      <c r="D384" s="156" t="s">
        <v>588</v>
      </c>
      <c r="E384" s="156" t="s">
        <v>1450</v>
      </c>
      <c r="F384" s="156" t="s">
        <v>583</v>
      </c>
      <c r="G384" s="156" t="s">
        <v>590</v>
      </c>
      <c r="H384" s="156" t="s">
        <v>591</v>
      </c>
      <c r="I384" s="156" t="s">
        <v>586</v>
      </c>
      <c r="J384" s="159" t="s">
        <v>1451</v>
      </c>
    </row>
    <row r="385" ht="21.6" spans="1:10">
      <c r="A385" s="155"/>
      <c r="B385" s="156" t="s">
        <v>1438</v>
      </c>
      <c r="C385" s="156" t="s">
        <v>580</v>
      </c>
      <c r="D385" s="156" t="s">
        <v>593</v>
      </c>
      <c r="E385" s="156" t="s">
        <v>1452</v>
      </c>
      <c r="F385" s="156" t="s">
        <v>616</v>
      </c>
      <c r="G385" s="156" t="s">
        <v>1453</v>
      </c>
      <c r="H385" s="156" t="s">
        <v>596</v>
      </c>
      <c r="I385" s="156" t="s">
        <v>586</v>
      </c>
      <c r="J385" s="159" t="s">
        <v>1454</v>
      </c>
    </row>
    <row r="386" ht="21.6" spans="1:10">
      <c r="A386" s="155"/>
      <c r="B386" s="156" t="s">
        <v>1438</v>
      </c>
      <c r="C386" s="156" t="s">
        <v>580</v>
      </c>
      <c r="D386" s="156" t="s">
        <v>593</v>
      </c>
      <c r="E386" s="156" t="s">
        <v>1455</v>
      </c>
      <c r="F386" s="156" t="s">
        <v>616</v>
      </c>
      <c r="G386" s="156" t="s">
        <v>1456</v>
      </c>
      <c r="H386" s="156" t="s">
        <v>596</v>
      </c>
      <c r="I386" s="156" t="s">
        <v>586</v>
      </c>
      <c r="J386" s="159" t="s">
        <v>1457</v>
      </c>
    </row>
    <row r="387" spans="1:10">
      <c r="A387" s="155"/>
      <c r="B387" s="156" t="s">
        <v>1438</v>
      </c>
      <c r="C387" s="156" t="s">
        <v>580</v>
      </c>
      <c r="D387" s="156" t="s">
        <v>598</v>
      </c>
      <c r="E387" s="156" t="s">
        <v>645</v>
      </c>
      <c r="F387" s="156" t="s">
        <v>583</v>
      </c>
      <c r="G387" s="156" t="s">
        <v>1047</v>
      </c>
      <c r="H387" s="156" t="s">
        <v>601</v>
      </c>
      <c r="I387" s="156" t="s">
        <v>586</v>
      </c>
      <c r="J387" s="159" t="s">
        <v>1458</v>
      </c>
    </row>
    <row r="388" spans="1:10">
      <c r="A388" s="155"/>
      <c r="B388" s="156" t="s">
        <v>1438</v>
      </c>
      <c r="C388" s="156" t="s">
        <v>603</v>
      </c>
      <c r="D388" s="156" t="s">
        <v>604</v>
      </c>
      <c r="E388" s="156" t="s">
        <v>1459</v>
      </c>
      <c r="F388" s="156" t="s">
        <v>583</v>
      </c>
      <c r="G388" s="156" t="s">
        <v>611</v>
      </c>
      <c r="H388" s="156" t="s">
        <v>591</v>
      </c>
      <c r="I388" s="156" t="s">
        <v>607</v>
      </c>
      <c r="J388" s="159" t="s">
        <v>1460</v>
      </c>
    </row>
    <row r="389" ht="21.6" spans="1:10">
      <c r="A389" s="155"/>
      <c r="B389" s="156" t="s">
        <v>1438</v>
      </c>
      <c r="C389" s="156" t="s">
        <v>603</v>
      </c>
      <c r="D389" s="156" t="s">
        <v>609</v>
      </c>
      <c r="E389" s="156" t="s">
        <v>1461</v>
      </c>
      <c r="F389" s="156" t="s">
        <v>583</v>
      </c>
      <c r="G389" s="156" t="s">
        <v>823</v>
      </c>
      <c r="H389" s="156" t="s">
        <v>591</v>
      </c>
      <c r="I389" s="156" t="s">
        <v>607</v>
      </c>
      <c r="J389" s="159" t="s">
        <v>1462</v>
      </c>
    </row>
    <row r="390" ht="21.6" spans="1:10">
      <c r="A390" s="155"/>
      <c r="B390" s="156" t="s">
        <v>1438</v>
      </c>
      <c r="C390" s="156" t="s">
        <v>613</v>
      </c>
      <c r="D390" s="156" t="s">
        <v>614</v>
      </c>
      <c r="E390" s="156" t="s">
        <v>1463</v>
      </c>
      <c r="F390" s="156" t="s">
        <v>616</v>
      </c>
      <c r="G390" s="156" t="s">
        <v>717</v>
      </c>
      <c r="H390" s="156" t="s">
        <v>591</v>
      </c>
      <c r="I390" s="156" t="s">
        <v>586</v>
      </c>
      <c r="J390" s="159" t="s">
        <v>1464</v>
      </c>
    </row>
    <row r="391" ht="21.6" spans="1:10">
      <c r="A391" s="155" t="s">
        <v>530</v>
      </c>
      <c r="B391" s="156" t="s">
        <v>1465</v>
      </c>
      <c r="C391" s="156" t="s">
        <v>580</v>
      </c>
      <c r="D391" s="156" t="s">
        <v>581</v>
      </c>
      <c r="E391" s="156" t="s">
        <v>1466</v>
      </c>
      <c r="F391" s="156" t="s">
        <v>583</v>
      </c>
      <c r="G391" s="156" t="s">
        <v>1467</v>
      </c>
      <c r="H391" s="156" t="s">
        <v>585</v>
      </c>
      <c r="I391" s="156" t="s">
        <v>586</v>
      </c>
      <c r="J391" s="159" t="s">
        <v>1468</v>
      </c>
    </row>
    <row r="392" ht="21.6" spans="1:10">
      <c r="A392" s="155"/>
      <c r="B392" s="156" t="s">
        <v>1465</v>
      </c>
      <c r="C392" s="156" t="s">
        <v>580</v>
      </c>
      <c r="D392" s="156" t="s">
        <v>581</v>
      </c>
      <c r="E392" s="156" t="s">
        <v>1469</v>
      </c>
      <c r="F392" s="156" t="s">
        <v>583</v>
      </c>
      <c r="G392" s="156" t="s">
        <v>88</v>
      </c>
      <c r="H392" s="156" t="s">
        <v>585</v>
      </c>
      <c r="I392" s="156" t="s">
        <v>586</v>
      </c>
      <c r="J392" s="159" t="s">
        <v>1470</v>
      </c>
    </row>
    <row r="393" spans="1:10">
      <c r="A393" s="155"/>
      <c r="B393" s="156" t="s">
        <v>1465</v>
      </c>
      <c r="C393" s="156" t="s">
        <v>580</v>
      </c>
      <c r="D393" s="156" t="s">
        <v>588</v>
      </c>
      <c r="E393" s="156" t="s">
        <v>1471</v>
      </c>
      <c r="F393" s="156" t="s">
        <v>583</v>
      </c>
      <c r="G393" s="156" t="s">
        <v>590</v>
      </c>
      <c r="H393" s="156" t="s">
        <v>591</v>
      </c>
      <c r="I393" s="156" t="s">
        <v>586</v>
      </c>
      <c r="J393" s="159" t="s">
        <v>1472</v>
      </c>
    </row>
    <row r="394" ht="21.6" spans="1:10">
      <c r="A394" s="155"/>
      <c r="B394" s="156" t="s">
        <v>1465</v>
      </c>
      <c r="C394" s="156" t="s">
        <v>580</v>
      </c>
      <c r="D394" s="156" t="s">
        <v>593</v>
      </c>
      <c r="E394" s="156" t="s">
        <v>1473</v>
      </c>
      <c r="F394" s="156" t="s">
        <v>583</v>
      </c>
      <c r="G394" s="156" t="s">
        <v>1143</v>
      </c>
      <c r="H394" s="156" t="s">
        <v>596</v>
      </c>
      <c r="I394" s="156" t="s">
        <v>586</v>
      </c>
      <c r="J394" s="159" t="s">
        <v>1474</v>
      </c>
    </row>
    <row r="395" ht="21.6" spans="1:10">
      <c r="A395" s="155"/>
      <c r="B395" s="156" t="s">
        <v>1465</v>
      </c>
      <c r="C395" s="156" t="s">
        <v>580</v>
      </c>
      <c r="D395" s="156" t="s">
        <v>598</v>
      </c>
      <c r="E395" s="156" t="s">
        <v>599</v>
      </c>
      <c r="F395" s="156" t="s">
        <v>583</v>
      </c>
      <c r="G395" s="156" t="s">
        <v>1475</v>
      </c>
      <c r="H395" s="156" t="s">
        <v>601</v>
      </c>
      <c r="I395" s="156" t="s">
        <v>586</v>
      </c>
      <c r="J395" s="159" t="s">
        <v>1476</v>
      </c>
    </row>
    <row r="396" ht="21.6" spans="1:10">
      <c r="A396" s="155"/>
      <c r="B396" s="156" t="s">
        <v>1465</v>
      </c>
      <c r="C396" s="156" t="s">
        <v>603</v>
      </c>
      <c r="D396" s="156" t="s">
        <v>604</v>
      </c>
      <c r="E396" s="156" t="s">
        <v>1477</v>
      </c>
      <c r="F396" s="156" t="s">
        <v>583</v>
      </c>
      <c r="G396" s="156" t="s">
        <v>1192</v>
      </c>
      <c r="H396" s="156" t="s">
        <v>591</v>
      </c>
      <c r="I396" s="156" t="s">
        <v>607</v>
      </c>
      <c r="J396" s="159" t="s">
        <v>1478</v>
      </c>
    </row>
    <row r="397" ht="21.6" spans="1:10">
      <c r="A397" s="155"/>
      <c r="B397" s="156" t="s">
        <v>1465</v>
      </c>
      <c r="C397" s="156" t="s">
        <v>603</v>
      </c>
      <c r="D397" s="156" t="s">
        <v>609</v>
      </c>
      <c r="E397" s="156" t="s">
        <v>1479</v>
      </c>
      <c r="F397" s="156" t="s">
        <v>583</v>
      </c>
      <c r="G397" s="156" t="s">
        <v>606</v>
      </c>
      <c r="H397" s="156" t="s">
        <v>591</v>
      </c>
      <c r="I397" s="156" t="s">
        <v>607</v>
      </c>
      <c r="J397" s="159" t="s">
        <v>1480</v>
      </c>
    </row>
    <row r="398" spans="1:10">
      <c r="A398" s="155"/>
      <c r="B398" s="156" t="s">
        <v>1465</v>
      </c>
      <c r="C398" s="156" t="s">
        <v>613</v>
      </c>
      <c r="D398" s="156" t="s">
        <v>614</v>
      </c>
      <c r="E398" s="156" t="s">
        <v>1481</v>
      </c>
      <c r="F398" s="156" t="s">
        <v>583</v>
      </c>
      <c r="G398" s="156" t="s">
        <v>606</v>
      </c>
      <c r="H398" s="156" t="s">
        <v>591</v>
      </c>
      <c r="I398" s="156" t="s">
        <v>586</v>
      </c>
      <c r="J398" s="159" t="s">
        <v>1482</v>
      </c>
    </row>
    <row r="399" ht="21.6" spans="1:10">
      <c r="A399" s="155" t="s">
        <v>498</v>
      </c>
      <c r="B399" s="156" t="s">
        <v>1483</v>
      </c>
      <c r="C399" s="156" t="s">
        <v>580</v>
      </c>
      <c r="D399" s="156" t="s">
        <v>581</v>
      </c>
      <c r="E399" s="156" t="s">
        <v>1484</v>
      </c>
      <c r="F399" s="156" t="s">
        <v>583</v>
      </c>
      <c r="G399" s="156" t="s">
        <v>84</v>
      </c>
      <c r="H399" s="156" t="s">
        <v>620</v>
      </c>
      <c r="I399" s="156" t="s">
        <v>586</v>
      </c>
      <c r="J399" s="159" t="s">
        <v>1485</v>
      </c>
    </row>
    <row r="400" ht="21.6" spans="1:10">
      <c r="A400" s="155"/>
      <c r="B400" s="156" t="s">
        <v>1483</v>
      </c>
      <c r="C400" s="156" t="s">
        <v>580</v>
      </c>
      <c r="D400" s="156" t="s">
        <v>581</v>
      </c>
      <c r="E400" s="156" t="s">
        <v>1486</v>
      </c>
      <c r="F400" s="156" t="s">
        <v>583</v>
      </c>
      <c r="G400" s="156" t="s">
        <v>82</v>
      </c>
      <c r="H400" s="156" t="s">
        <v>620</v>
      </c>
      <c r="I400" s="156" t="s">
        <v>586</v>
      </c>
      <c r="J400" s="159" t="s">
        <v>1487</v>
      </c>
    </row>
    <row r="401" spans="1:10">
      <c r="A401" s="155"/>
      <c r="B401" s="156" t="s">
        <v>1483</v>
      </c>
      <c r="C401" s="156" t="s">
        <v>580</v>
      </c>
      <c r="D401" s="156" t="s">
        <v>581</v>
      </c>
      <c r="E401" s="156" t="s">
        <v>1488</v>
      </c>
      <c r="F401" s="156" t="s">
        <v>583</v>
      </c>
      <c r="G401" s="156" t="s">
        <v>85</v>
      </c>
      <c r="H401" s="156" t="s">
        <v>820</v>
      </c>
      <c r="I401" s="156" t="s">
        <v>586</v>
      </c>
      <c r="J401" s="159" t="s">
        <v>1489</v>
      </c>
    </row>
    <row r="402" spans="1:10">
      <c r="A402" s="155"/>
      <c r="B402" s="156" t="s">
        <v>1483</v>
      </c>
      <c r="C402" s="156" t="s">
        <v>580</v>
      </c>
      <c r="D402" s="156" t="s">
        <v>581</v>
      </c>
      <c r="E402" s="156" t="s">
        <v>1490</v>
      </c>
      <c r="F402" s="156" t="s">
        <v>583</v>
      </c>
      <c r="G402" s="156" t="s">
        <v>93</v>
      </c>
      <c r="H402" s="156" t="s">
        <v>620</v>
      </c>
      <c r="I402" s="156" t="s">
        <v>586</v>
      </c>
      <c r="J402" s="159" t="s">
        <v>1491</v>
      </c>
    </row>
    <row r="403" ht="21.6" spans="1:10">
      <c r="A403" s="155"/>
      <c r="B403" s="156" t="s">
        <v>1483</v>
      </c>
      <c r="C403" s="156" t="s">
        <v>580</v>
      </c>
      <c r="D403" s="156" t="s">
        <v>588</v>
      </c>
      <c r="E403" s="156" t="s">
        <v>1492</v>
      </c>
      <c r="F403" s="156" t="s">
        <v>583</v>
      </c>
      <c r="G403" s="156" t="s">
        <v>883</v>
      </c>
      <c r="H403" s="156" t="s">
        <v>591</v>
      </c>
      <c r="I403" s="156" t="s">
        <v>607</v>
      </c>
      <c r="J403" s="159" t="s">
        <v>1493</v>
      </c>
    </row>
    <row r="404" ht="21.6" spans="1:10">
      <c r="A404" s="155"/>
      <c r="B404" s="156" t="s">
        <v>1483</v>
      </c>
      <c r="C404" s="156" t="s">
        <v>580</v>
      </c>
      <c r="D404" s="156" t="s">
        <v>588</v>
      </c>
      <c r="E404" s="156" t="s">
        <v>1494</v>
      </c>
      <c r="F404" s="156" t="s">
        <v>583</v>
      </c>
      <c r="G404" s="156" t="s">
        <v>590</v>
      </c>
      <c r="H404" s="156" t="s">
        <v>591</v>
      </c>
      <c r="I404" s="156" t="s">
        <v>607</v>
      </c>
      <c r="J404" s="159" t="s">
        <v>1495</v>
      </c>
    </row>
    <row r="405" ht="21.6" spans="1:10">
      <c r="A405" s="155"/>
      <c r="B405" s="156" t="s">
        <v>1483</v>
      </c>
      <c r="C405" s="156" t="s">
        <v>580</v>
      </c>
      <c r="D405" s="156" t="s">
        <v>588</v>
      </c>
      <c r="E405" s="156" t="s">
        <v>1496</v>
      </c>
      <c r="F405" s="156" t="s">
        <v>583</v>
      </c>
      <c r="G405" s="156" t="s">
        <v>883</v>
      </c>
      <c r="H405" s="156" t="s">
        <v>591</v>
      </c>
      <c r="I405" s="156" t="s">
        <v>607</v>
      </c>
      <c r="J405" s="159" t="s">
        <v>1497</v>
      </c>
    </row>
    <row r="406" ht="32.4" spans="1:10">
      <c r="A406" s="155"/>
      <c r="B406" s="156" t="s">
        <v>1483</v>
      </c>
      <c r="C406" s="156" t="s">
        <v>580</v>
      </c>
      <c r="D406" s="156" t="s">
        <v>588</v>
      </c>
      <c r="E406" s="156" t="s">
        <v>1498</v>
      </c>
      <c r="F406" s="156" t="s">
        <v>583</v>
      </c>
      <c r="G406" s="156" t="s">
        <v>90</v>
      </c>
      <c r="H406" s="156" t="s">
        <v>591</v>
      </c>
      <c r="I406" s="156" t="s">
        <v>607</v>
      </c>
      <c r="J406" s="159" t="s">
        <v>1499</v>
      </c>
    </row>
    <row r="407" ht="32.4" spans="1:10">
      <c r="A407" s="155"/>
      <c r="B407" s="156" t="s">
        <v>1483</v>
      </c>
      <c r="C407" s="156" t="s">
        <v>580</v>
      </c>
      <c r="D407" s="156" t="s">
        <v>593</v>
      </c>
      <c r="E407" s="156" t="s">
        <v>1500</v>
      </c>
      <c r="F407" s="156" t="s">
        <v>583</v>
      </c>
      <c r="G407" s="156" t="s">
        <v>1501</v>
      </c>
      <c r="H407" s="156" t="s">
        <v>596</v>
      </c>
      <c r="I407" s="156" t="s">
        <v>586</v>
      </c>
      <c r="J407" s="159" t="s">
        <v>1502</v>
      </c>
    </row>
    <row r="408" ht="32.4" spans="1:10">
      <c r="A408" s="155"/>
      <c r="B408" s="156" t="s">
        <v>1483</v>
      </c>
      <c r="C408" s="156" t="s">
        <v>580</v>
      </c>
      <c r="D408" s="156" t="s">
        <v>593</v>
      </c>
      <c r="E408" s="156" t="s">
        <v>1503</v>
      </c>
      <c r="F408" s="156" t="s">
        <v>583</v>
      </c>
      <c r="G408" s="156" t="s">
        <v>1504</v>
      </c>
      <c r="H408" s="156" t="s">
        <v>596</v>
      </c>
      <c r="I408" s="156" t="s">
        <v>586</v>
      </c>
      <c r="J408" s="159" t="s">
        <v>1504</v>
      </c>
    </row>
    <row r="409" spans="1:10">
      <c r="A409" s="155"/>
      <c r="B409" s="156" t="s">
        <v>1483</v>
      </c>
      <c r="C409" s="156" t="s">
        <v>580</v>
      </c>
      <c r="D409" s="156" t="s">
        <v>598</v>
      </c>
      <c r="E409" s="156" t="s">
        <v>645</v>
      </c>
      <c r="F409" s="156" t="s">
        <v>583</v>
      </c>
      <c r="G409" s="156" t="s">
        <v>1505</v>
      </c>
      <c r="H409" s="156" t="s">
        <v>601</v>
      </c>
      <c r="I409" s="156" t="s">
        <v>586</v>
      </c>
      <c r="J409" s="159" t="s">
        <v>1506</v>
      </c>
    </row>
    <row r="410" ht="21.6" spans="1:10">
      <c r="A410" s="155"/>
      <c r="B410" s="156" t="s">
        <v>1483</v>
      </c>
      <c r="C410" s="156" t="s">
        <v>603</v>
      </c>
      <c r="D410" s="156" t="s">
        <v>604</v>
      </c>
      <c r="E410" s="156" t="s">
        <v>1507</v>
      </c>
      <c r="F410" s="156" t="s">
        <v>583</v>
      </c>
      <c r="G410" s="156" t="s">
        <v>611</v>
      </c>
      <c r="H410" s="156" t="s">
        <v>591</v>
      </c>
      <c r="I410" s="156" t="s">
        <v>607</v>
      </c>
      <c r="J410" s="159" t="s">
        <v>1508</v>
      </c>
    </row>
    <row r="411" ht="21.6" spans="1:10">
      <c r="A411" s="155"/>
      <c r="B411" s="156" t="s">
        <v>1483</v>
      </c>
      <c r="C411" s="156" t="s">
        <v>603</v>
      </c>
      <c r="D411" s="156" t="s">
        <v>604</v>
      </c>
      <c r="E411" s="156" t="s">
        <v>1509</v>
      </c>
      <c r="F411" s="156" t="s">
        <v>583</v>
      </c>
      <c r="G411" s="156" t="s">
        <v>606</v>
      </c>
      <c r="H411" s="156" t="s">
        <v>591</v>
      </c>
      <c r="I411" s="156" t="s">
        <v>607</v>
      </c>
      <c r="J411" s="159" t="s">
        <v>1510</v>
      </c>
    </row>
    <row r="412" ht="21.6" spans="1:10">
      <c r="A412" s="155"/>
      <c r="B412" s="156" t="s">
        <v>1483</v>
      </c>
      <c r="C412" s="156" t="s">
        <v>603</v>
      </c>
      <c r="D412" s="156" t="s">
        <v>609</v>
      </c>
      <c r="E412" s="156" t="s">
        <v>1511</v>
      </c>
      <c r="F412" s="156" t="s">
        <v>583</v>
      </c>
      <c r="G412" s="156" t="s">
        <v>636</v>
      </c>
      <c r="H412" s="156" t="s">
        <v>591</v>
      </c>
      <c r="I412" s="156" t="s">
        <v>607</v>
      </c>
      <c r="J412" s="159" t="s">
        <v>1512</v>
      </c>
    </row>
    <row r="413" ht="21.6" spans="1:10">
      <c r="A413" s="155"/>
      <c r="B413" s="156" t="s">
        <v>1483</v>
      </c>
      <c r="C413" s="156" t="s">
        <v>613</v>
      </c>
      <c r="D413" s="156" t="s">
        <v>614</v>
      </c>
      <c r="E413" s="156" t="s">
        <v>1513</v>
      </c>
      <c r="F413" s="156" t="s">
        <v>616</v>
      </c>
      <c r="G413" s="156" t="s">
        <v>611</v>
      </c>
      <c r="H413" s="156" t="s">
        <v>591</v>
      </c>
      <c r="I413" s="156" t="s">
        <v>586</v>
      </c>
      <c r="J413" s="159" t="s">
        <v>1514</v>
      </c>
    </row>
    <row r="414" spans="1:10">
      <c r="A414" s="155" t="s">
        <v>490</v>
      </c>
      <c r="B414" s="156" t="s">
        <v>1515</v>
      </c>
      <c r="C414" s="156" t="s">
        <v>580</v>
      </c>
      <c r="D414" s="156" t="s">
        <v>581</v>
      </c>
      <c r="E414" s="156" t="s">
        <v>1516</v>
      </c>
      <c r="F414" s="156" t="s">
        <v>616</v>
      </c>
      <c r="G414" s="156" t="s">
        <v>86</v>
      </c>
      <c r="H414" s="156" t="s">
        <v>1367</v>
      </c>
      <c r="I414" s="156" t="s">
        <v>586</v>
      </c>
      <c r="J414" s="159" t="s">
        <v>1517</v>
      </c>
    </row>
    <row r="415" ht="21.6" spans="1:10">
      <c r="A415" s="155"/>
      <c r="B415" s="156" t="s">
        <v>1515</v>
      </c>
      <c r="C415" s="156" t="s">
        <v>580</v>
      </c>
      <c r="D415" s="156" t="s">
        <v>581</v>
      </c>
      <c r="E415" s="156" t="s">
        <v>1518</v>
      </c>
      <c r="F415" s="156" t="s">
        <v>616</v>
      </c>
      <c r="G415" s="156" t="s">
        <v>584</v>
      </c>
      <c r="H415" s="156" t="s">
        <v>620</v>
      </c>
      <c r="I415" s="156" t="s">
        <v>586</v>
      </c>
      <c r="J415" s="159" t="s">
        <v>1519</v>
      </c>
    </row>
    <row r="416" ht="21.6" spans="1:10">
      <c r="A416" s="155"/>
      <c r="B416" s="156" t="s">
        <v>1515</v>
      </c>
      <c r="C416" s="156" t="s">
        <v>580</v>
      </c>
      <c r="D416" s="156" t="s">
        <v>588</v>
      </c>
      <c r="E416" s="156" t="s">
        <v>1520</v>
      </c>
      <c r="F416" s="156" t="s">
        <v>616</v>
      </c>
      <c r="G416" s="156" t="s">
        <v>590</v>
      </c>
      <c r="H416" s="156" t="s">
        <v>591</v>
      </c>
      <c r="I416" s="156" t="s">
        <v>586</v>
      </c>
      <c r="J416" s="159" t="s">
        <v>1521</v>
      </c>
    </row>
    <row r="417" ht="21.6" spans="1:10">
      <c r="A417" s="155"/>
      <c r="B417" s="156" t="s">
        <v>1515</v>
      </c>
      <c r="C417" s="156" t="s">
        <v>580</v>
      </c>
      <c r="D417" s="156" t="s">
        <v>593</v>
      </c>
      <c r="E417" s="156" t="s">
        <v>1522</v>
      </c>
      <c r="F417" s="156" t="s">
        <v>583</v>
      </c>
      <c r="G417" s="156" t="s">
        <v>1523</v>
      </c>
      <c r="H417" s="156" t="s">
        <v>596</v>
      </c>
      <c r="I417" s="156" t="s">
        <v>586</v>
      </c>
      <c r="J417" s="159" t="s">
        <v>1524</v>
      </c>
    </row>
    <row r="418" ht="21.6" spans="1:10">
      <c r="A418" s="155"/>
      <c r="B418" s="156" t="s">
        <v>1515</v>
      </c>
      <c r="C418" s="156" t="s">
        <v>580</v>
      </c>
      <c r="D418" s="156" t="s">
        <v>598</v>
      </c>
      <c r="E418" s="156" t="s">
        <v>599</v>
      </c>
      <c r="F418" s="156" t="s">
        <v>583</v>
      </c>
      <c r="G418" s="156" t="s">
        <v>1047</v>
      </c>
      <c r="H418" s="156" t="s">
        <v>601</v>
      </c>
      <c r="I418" s="156" t="s">
        <v>586</v>
      </c>
      <c r="J418" s="159" t="s">
        <v>1525</v>
      </c>
    </row>
    <row r="419" spans="1:10">
      <c r="A419" s="155"/>
      <c r="B419" s="156" t="s">
        <v>1515</v>
      </c>
      <c r="C419" s="156" t="s">
        <v>603</v>
      </c>
      <c r="D419" s="156" t="s">
        <v>604</v>
      </c>
      <c r="E419" s="156" t="s">
        <v>1526</v>
      </c>
      <c r="F419" s="156" t="s">
        <v>583</v>
      </c>
      <c r="G419" s="156" t="s">
        <v>636</v>
      </c>
      <c r="H419" s="156" t="s">
        <v>591</v>
      </c>
      <c r="I419" s="156" t="s">
        <v>607</v>
      </c>
      <c r="J419" s="159" t="s">
        <v>1527</v>
      </c>
    </row>
    <row r="420" ht="21.6" spans="1:10">
      <c r="A420" s="155"/>
      <c r="B420" s="156" t="s">
        <v>1515</v>
      </c>
      <c r="C420" s="156" t="s">
        <v>613</v>
      </c>
      <c r="D420" s="156" t="s">
        <v>614</v>
      </c>
      <c r="E420" s="156" t="s">
        <v>1528</v>
      </c>
      <c r="F420" s="156" t="s">
        <v>616</v>
      </c>
      <c r="G420" s="156" t="s">
        <v>717</v>
      </c>
      <c r="H420" s="156" t="s">
        <v>591</v>
      </c>
      <c r="I420" s="156" t="s">
        <v>607</v>
      </c>
      <c r="J420" s="159" t="s">
        <v>1529</v>
      </c>
    </row>
    <row r="421" spans="1:10">
      <c r="A421" s="155" t="s">
        <v>468</v>
      </c>
      <c r="B421" s="156" t="s">
        <v>1530</v>
      </c>
      <c r="C421" s="156" t="s">
        <v>580</v>
      </c>
      <c r="D421" s="156" t="s">
        <v>581</v>
      </c>
      <c r="E421" s="156" t="s">
        <v>1531</v>
      </c>
      <c r="F421" s="156" t="s">
        <v>583</v>
      </c>
      <c r="G421" s="156" t="s">
        <v>92</v>
      </c>
      <c r="H421" s="156" t="s">
        <v>729</v>
      </c>
      <c r="I421" s="156" t="s">
        <v>586</v>
      </c>
      <c r="J421" s="159" t="s">
        <v>1532</v>
      </c>
    </row>
    <row r="422" ht="32.4" spans="1:10">
      <c r="A422" s="155"/>
      <c r="B422" s="156" t="s">
        <v>1530</v>
      </c>
      <c r="C422" s="156" t="s">
        <v>580</v>
      </c>
      <c r="D422" s="156" t="s">
        <v>581</v>
      </c>
      <c r="E422" s="156" t="s">
        <v>1533</v>
      </c>
      <c r="F422" s="156" t="s">
        <v>583</v>
      </c>
      <c r="G422" s="156" t="s">
        <v>1534</v>
      </c>
      <c r="H422" s="156" t="s">
        <v>729</v>
      </c>
      <c r="I422" s="156" t="s">
        <v>586</v>
      </c>
      <c r="J422" s="159" t="s">
        <v>1535</v>
      </c>
    </row>
    <row r="423" ht="21.6" spans="1:10">
      <c r="A423" s="155"/>
      <c r="B423" s="156" t="s">
        <v>1530</v>
      </c>
      <c r="C423" s="156" t="s">
        <v>580</v>
      </c>
      <c r="D423" s="156" t="s">
        <v>581</v>
      </c>
      <c r="E423" s="156" t="s">
        <v>1536</v>
      </c>
      <c r="F423" s="156" t="s">
        <v>583</v>
      </c>
      <c r="G423" s="156" t="s">
        <v>92</v>
      </c>
      <c r="H423" s="156" t="s">
        <v>729</v>
      </c>
      <c r="I423" s="156" t="s">
        <v>586</v>
      </c>
      <c r="J423" s="159" t="s">
        <v>1537</v>
      </c>
    </row>
    <row r="424" ht="21.6" spans="1:10">
      <c r="A424" s="155"/>
      <c r="B424" s="156" t="s">
        <v>1530</v>
      </c>
      <c r="C424" s="156" t="s">
        <v>580</v>
      </c>
      <c r="D424" s="156" t="s">
        <v>581</v>
      </c>
      <c r="E424" s="156" t="s">
        <v>1538</v>
      </c>
      <c r="F424" s="156" t="s">
        <v>583</v>
      </c>
      <c r="G424" s="156" t="s">
        <v>1539</v>
      </c>
      <c r="H424" s="156" t="s">
        <v>1540</v>
      </c>
      <c r="I424" s="156" t="s">
        <v>586</v>
      </c>
      <c r="J424" s="159" t="s">
        <v>1541</v>
      </c>
    </row>
    <row r="425" ht="21.6" spans="1:10">
      <c r="A425" s="155"/>
      <c r="B425" s="156" t="s">
        <v>1530</v>
      </c>
      <c r="C425" s="156" t="s">
        <v>580</v>
      </c>
      <c r="D425" s="156" t="s">
        <v>581</v>
      </c>
      <c r="E425" s="156" t="s">
        <v>1542</v>
      </c>
      <c r="F425" s="156" t="s">
        <v>583</v>
      </c>
      <c r="G425" s="156" t="s">
        <v>584</v>
      </c>
      <c r="H425" s="156" t="s">
        <v>620</v>
      </c>
      <c r="I425" s="156" t="s">
        <v>586</v>
      </c>
      <c r="J425" s="159" t="s">
        <v>1543</v>
      </c>
    </row>
    <row r="426" ht="21.6" spans="1:10">
      <c r="A426" s="155"/>
      <c r="B426" s="156" t="s">
        <v>1530</v>
      </c>
      <c r="C426" s="156" t="s">
        <v>580</v>
      </c>
      <c r="D426" s="156" t="s">
        <v>588</v>
      </c>
      <c r="E426" s="156" t="s">
        <v>1544</v>
      </c>
      <c r="F426" s="156" t="s">
        <v>583</v>
      </c>
      <c r="G426" s="156" t="s">
        <v>590</v>
      </c>
      <c r="H426" s="156" t="s">
        <v>591</v>
      </c>
      <c r="I426" s="156" t="s">
        <v>586</v>
      </c>
      <c r="J426" s="159" t="s">
        <v>1545</v>
      </c>
    </row>
    <row r="427" ht="21.6" spans="1:10">
      <c r="A427" s="155"/>
      <c r="B427" s="156" t="s">
        <v>1530</v>
      </c>
      <c r="C427" s="156" t="s">
        <v>580</v>
      </c>
      <c r="D427" s="156" t="s">
        <v>588</v>
      </c>
      <c r="E427" s="156" t="s">
        <v>1546</v>
      </c>
      <c r="F427" s="156" t="s">
        <v>616</v>
      </c>
      <c r="G427" s="156" t="s">
        <v>932</v>
      </c>
      <c r="H427" s="156" t="s">
        <v>591</v>
      </c>
      <c r="I427" s="156" t="s">
        <v>586</v>
      </c>
      <c r="J427" s="159" t="s">
        <v>1547</v>
      </c>
    </row>
    <row r="428" ht="21.6" spans="1:10">
      <c r="A428" s="155"/>
      <c r="B428" s="156" t="s">
        <v>1530</v>
      </c>
      <c r="C428" s="156" t="s">
        <v>580</v>
      </c>
      <c r="D428" s="156" t="s">
        <v>588</v>
      </c>
      <c r="E428" s="156" t="s">
        <v>1548</v>
      </c>
      <c r="F428" s="156" t="s">
        <v>616</v>
      </c>
      <c r="G428" s="156" t="s">
        <v>883</v>
      </c>
      <c r="H428" s="156" t="s">
        <v>591</v>
      </c>
      <c r="I428" s="156" t="s">
        <v>586</v>
      </c>
      <c r="J428" s="159" t="s">
        <v>1549</v>
      </c>
    </row>
    <row r="429" ht="32.4" spans="1:10">
      <c r="A429" s="155"/>
      <c r="B429" s="156" t="s">
        <v>1530</v>
      </c>
      <c r="C429" s="156" t="s">
        <v>580</v>
      </c>
      <c r="D429" s="156" t="s">
        <v>593</v>
      </c>
      <c r="E429" s="156" t="s">
        <v>1550</v>
      </c>
      <c r="F429" s="156" t="s">
        <v>583</v>
      </c>
      <c r="G429" s="156" t="s">
        <v>584</v>
      </c>
      <c r="H429" s="156" t="s">
        <v>596</v>
      </c>
      <c r="I429" s="156" t="s">
        <v>586</v>
      </c>
      <c r="J429" s="159" t="s">
        <v>1551</v>
      </c>
    </row>
    <row r="430" ht="21.6" spans="1:10">
      <c r="A430" s="155"/>
      <c r="B430" s="156" t="s">
        <v>1530</v>
      </c>
      <c r="C430" s="156" t="s">
        <v>580</v>
      </c>
      <c r="D430" s="156" t="s">
        <v>593</v>
      </c>
      <c r="E430" s="156" t="s">
        <v>1552</v>
      </c>
      <c r="F430" s="156" t="s">
        <v>583</v>
      </c>
      <c r="G430" s="156" t="s">
        <v>1553</v>
      </c>
      <c r="H430" s="156" t="s">
        <v>643</v>
      </c>
      <c r="I430" s="156" t="s">
        <v>586</v>
      </c>
      <c r="J430" s="159" t="s">
        <v>1554</v>
      </c>
    </row>
    <row r="431" spans="1:10">
      <c r="A431" s="155"/>
      <c r="B431" s="156" t="s">
        <v>1530</v>
      </c>
      <c r="C431" s="156" t="s">
        <v>580</v>
      </c>
      <c r="D431" s="156" t="s">
        <v>598</v>
      </c>
      <c r="E431" s="156" t="s">
        <v>645</v>
      </c>
      <c r="F431" s="156" t="s">
        <v>583</v>
      </c>
      <c r="G431" s="156" t="s">
        <v>743</v>
      </c>
      <c r="H431" s="156" t="s">
        <v>601</v>
      </c>
      <c r="I431" s="156" t="s">
        <v>586</v>
      </c>
      <c r="J431" s="159" t="s">
        <v>1555</v>
      </c>
    </row>
    <row r="432" spans="1:10">
      <c r="A432" s="155"/>
      <c r="B432" s="156" t="s">
        <v>1530</v>
      </c>
      <c r="C432" s="156" t="s">
        <v>603</v>
      </c>
      <c r="D432" s="156" t="s">
        <v>604</v>
      </c>
      <c r="E432" s="156" t="s">
        <v>1556</v>
      </c>
      <c r="F432" s="156" t="s">
        <v>616</v>
      </c>
      <c r="G432" s="156" t="s">
        <v>611</v>
      </c>
      <c r="H432" s="156" t="s">
        <v>591</v>
      </c>
      <c r="I432" s="156" t="s">
        <v>586</v>
      </c>
      <c r="J432" s="159" t="s">
        <v>1557</v>
      </c>
    </row>
    <row r="433" spans="1:10">
      <c r="A433" s="155"/>
      <c r="B433" s="156" t="s">
        <v>1530</v>
      </c>
      <c r="C433" s="156" t="s">
        <v>603</v>
      </c>
      <c r="D433" s="156" t="s">
        <v>609</v>
      </c>
      <c r="E433" s="156" t="s">
        <v>1558</v>
      </c>
      <c r="F433" s="156" t="s">
        <v>616</v>
      </c>
      <c r="G433" s="156" t="s">
        <v>590</v>
      </c>
      <c r="H433" s="156" t="s">
        <v>591</v>
      </c>
      <c r="I433" s="156" t="s">
        <v>586</v>
      </c>
      <c r="J433" s="159" t="s">
        <v>1559</v>
      </c>
    </row>
    <row r="434" spans="1:10">
      <c r="A434" s="155"/>
      <c r="B434" s="156" t="s">
        <v>1530</v>
      </c>
      <c r="C434" s="156" t="s">
        <v>613</v>
      </c>
      <c r="D434" s="156" t="s">
        <v>614</v>
      </c>
      <c r="E434" s="156" t="s">
        <v>1560</v>
      </c>
      <c r="F434" s="156" t="s">
        <v>616</v>
      </c>
      <c r="G434" s="156" t="s">
        <v>611</v>
      </c>
      <c r="H434" s="156" t="s">
        <v>591</v>
      </c>
      <c r="I434" s="156" t="s">
        <v>586</v>
      </c>
      <c r="J434" s="159" t="s">
        <v>1561</v>
      </c>
    </row>
    <row r="435" ht="21.6" spans="1:10">
      <c r="A435" s="155" t="s">
        <v>460</v>
      </c>
      <c r="B435" s="156" t="s">
        <v>1562</v>
      </c>
      <c r="C435" s="156" t="s">
        <v>580</v>
      </c>
      <c r="D435" s="156" t="s">
        <v>581</v>
      </c>
      <c r="E435" s="156" t="s">
        <v>1563</v>
      </c>
      <c r="F435" s="156" t="s">
        <v>583</v>
      </c>
      <c r="G435" s="156" t="s">
        <v>85</v>
      </c>
      <c r="H435" s="156" t="s">
        <v>1540</v>
      </c>
      <c r="I435" s="156" t="s">
        <v>586</v>
      </c>
      <c r="J435" s="159" t="s">
        <v>1564</v>
      </c>
    </row>
    <row r="436" spans="1:10">
      <c r="A436" s="155"/>
      <c r="B436" s="156" t="s">
        <v>1562</v>
      </c>
      <c r="C436" s="156" t="s">
        <v>580</v>
      </c>
      <c r="D436" s="156" t="s">
        <v>581</v>
      </c>
      <c r="E436" s="156" t="s">
        <v>1565</v>
      </c>
      <c r="F436" s="156" t="s">
        <v>583</v>
      </c>
      <c r="G436" s="156" t="s">
        <v>584</v>
      </c>
      <c r="H436" s="156" t="s">
        <v>1566</v>
      </c>
      <c r="I436" s="156" t="s">
        <v>586</v>
      </c>
      <c r="J436" s="159" t="s">
        <v>1567</v>
      </c>
    </row>
    <row r="437" ht="32.4" spans="1:10">
      <c r="A437" s="155"/>
      <c r="B437" s="156" t="s">
        <v>1562</v>
      </c>
      <c r="C437" s="156" t="s">
        <v>580</v>
      </c>
      <c r="D437" s="156" t="s">
        <v>588</v>
      </c>
      <c r="E437" s="156" t="s">
        <v>1568</v>
      </c>
      <c r="F437" s="156" t="s">
        <v>616</v>
      </c>
      <c r="G437" s="156" t="s">
        <v>1569</v>
      </c>
      <c r="H437" s="156" t="s">
        <v>591</v>
      </c>
      <c r="I437" s="156" t="s">
        <v>586</v>
      </c>
      <c r="J437" s="159" t="s">
        <v>1570</v>
      </c>
    </row>
    <row r="438" ht="86.4" spans="1:10">
      <c r="A438" s="155"/>
      <c r="B438" s="156" t="s">
        <v>1562</v>
      </c>
      <c r="C438" s="156" t="s">
        <v>580</v>
      </c>
      <c r="D438" s="156" t="s">
        <v>588</v>
      </c>
      <c r="E438" s="156" t="s">
        <v>1571</v>
      </c>
      <c r="F438" s="156" t="s">
        <v>583</v>
      </c>
      <c r="G438" s="156" t="s">
        <v>590</v>
      </c>
      <c r="H438" s="156" t="s">
        <v>591</v>
      </c>
      <c r="I438" s="156" t="s">
        <v>586</v>
      </c>
      <c r="J438" s="159" t="s">
        <v>1572</v>
      </c>
    </row>
    <row r="439" ht="32.4" spans="1:10">
      <c r="A439" s="155"/>
      <c r="B439" s="156" t="s">
        <v>1562</v>
      </c>
      <c r="C439" s="156" t="s">
        <v>580</v>
      </c>
      <c r="D439" s="156" t="s">
        <v>593</v>
      </c>
      <c r="E439" s="156" t="s">
        <v>1573</v>
      </c>
      <c r="F439" s="156" t="s">
        <v>616</v>
      </c>
      <c r="G439" s="156" t="s">
        <v>1574</v>
      </c>
      <c r="H439" s="156" t="s">
        <v>596</v>
      </c>
      <c r="I439" s="156" t="s">
        <v>586</v>
      </c>
      <c r="J439" s="159" t="s">
        <v>1575</v>
      </c>
    </row>
    <row r="440" ht="21.6" spans="1:10">
      <c r="A440" s="155"/>
      <c r="B440" s="156" t="s">
        <v>1562</v>
      </c>
      <c r="C440" s="156" t="s">
        <v>580</v>
      </c>
      <c r="D440" s="156" t="s">
        <v>593</v>
      </c>
      <c r="E440" s="156" t="s">
        <v>1576</v>
      </c>
      <c r="F440" s="156" t="s">
        <v>583</v>
      </c>
      <c r="G440" s="156" t="s">
        <v>1577</v>
      </c>
      <c r="H440" s="156" t="s">
        <v>596</v>
      </c>
      <c r="I440" s="156" t="s">
        <v>586</v>
      </c>
      <c r="J440" s="159" t="s">
        <v>1578</v>
      </c>
    </row>
    <row r="441" ht="21.6" spans="1:10">
      <c r="A441" s="155"/>
      <c r="B441" s="156" t="s">
        <v>1562</v>
      </c>
      <c r="C441" s="156" t="s">
        <v>580</v>
      </c>
      <c r="D441" s="156" t="s">
        <v>598</v>
      </c>
      <c r="E441" s="156" t="s">
        <v>645</v>
      </c>
      <c r="F441" s="156" t="s">
        <v>583</v>
      </c>
      <c r="G441" s="156" t="s">
        <v>764</v>
      </c>
      <c r="H441" s="156" t="s">
        <v>601</v>
      </c>
      <c r="I441" s="156" t="s">
        <v>586</v>
      </c>
      <c r="J441" s="159" t="s">
        <v>1579</v>
      </c>
    </row>
    <row r="442" spans="1:10">
      <c r="A442" s="155"/>
      <c r="B442" s="156" t="s">
        <v>1562</v>
      </c>
      <c r="C442" s="156" t="s">
        <v>603</v>
      </c>
      <c r="D442" s="156" t="s">
        <v>604</v>
      </c>
      <c r="E442" s="156" t="s">
        <v>1580</v>
      </c>
      <c r="F442" s="156" t="s">
        <v>616</v>
      </c>
      <c r="G442" s="156" t="s">
        <v>823</v>
      </c>
      <c r="H442" s="156" t="s">
        <v>591</v>
      </c>
      <c r="I442" s="156" t="s">
        <v>607</v>
      </c>
      <c r="J442" s="159" t="s">
        <v>1581</v>
      </c>
    </row>
    <row r="443" ht="21.6" spans="1:10">
      <c r="A443" s="155"/>
      <c r="B443" s="156" t="s">
        <v>1562</v>
      </c>
      <c r="C443" s="156" t="s">
        <v>603</v>
      </c>
      <c r="D443" s="156" t="s">
        <v>604</v>
      </c>
      <c r="E443" s="156" t="s">
        <v>1582</v>
      </c>
      <c r="F443" s="156" t="s">
        <v>583</v>
      </c>
      <c r="G443" s="156" t="s">
        <v>636</v>
      </c>
      <c r="H443" s="156" t="s">
        <v>591</v>
      </c>
      <c r="I443" s="156" t="s">
        <v>607</v>
      </c>
      <c r="J443" s="159" t="s">
        <v>1583</v>
      </c>
    </row>
    <row r="444" ht="75.6" spans="1:10">
      <c r="A444" s="155"/>
      <c r="B444" s="156" t="s">
        <v>1562</v>
      </c>
      <c r="C444" s="156" t="s">
        <v>603</v>
      </c>
      <c r="D444" s="156" t="s">
        <v>609</v>
      </c>
      <c r="E444" s="156" t="s">
        <v>1584</v>
      </c>
      <c r="F444" s="156" t="s">
        <v>583</v>
      </c>
      <c r="G444" s="156" t="s">
        <v>823</v>
      </c>
      <c r="H444" s="156" t="s">
        <v>591</v>
      </c>
      <c r="I444" s="156" t="s">
        <v>607</v>
      </c>
      <c r="J444" s="159" t="s">
        <v>1584</v>
      </c>
    </row>
    <row r="445" ht="21.6" spans="1:10">
      <c r="A445" s="155"/>
      <c r="B445" s="156" t="s">
        <v>1562</v>
      </c>
      <c r="C445" s="156" t="s">
        <v>613</v>
      </c>
      <c r="D445" s="156" t="s">
        <v>614</v>
      </c>
      <c r="E445" s="156" t="s">
        <v>1585</v>
      </c>
      <c r="F445" s="156" t="s">
        <v>616</v>
      </c>
      <c r="G445" s="156" t="s">
        <v>611</v>
      </c>
      <c r="H445" s="156" t="s">
        <v>591</v>
      </c>
      <c r="I445" s="156" t="s">
        <v>586</v>
      </c>
      <c r="J445" s="159" t="s">
        <v>1586</v>
      </c>
    </row>
    <row r="446" spans="1:10">
      <c r="A446" s="155" t="s">
        <v>486</v>
      </c>
      <c r="B446" s="156" t="s">
        <v>1587</v>
      </c>
      <c r="C446" s="156" t="s">
        <v>580</v>
      </c>
      <c r="D446" s="156" t="s">
        <v>581</v>
      </c>
      <c r="E446" s="156" t="s">
        <v>1588</v>
      </c>
      <c r="F446" s="156" t="s">
        <v>583</v>
      </c>
      <c r="G446" s="156" t="s">
        <v>92</v>
      </c>
      <c r="H446" s="156" t="s">
        <v>729</v>
      </c>
      <c r="I446" s="156" t="s">
        <v>586</v>
      </c>
      <c r="J446" s="159" t="s">
        <v>1589</v>
      </c>
    </row>
    <row r="447" spans="1:10">
      <c r="A447" s="155"/>
      <c r="B447" s="156" t="s">
        <v>1587</v>
      </c>
      <c r="C447" s="156" t="s">
        <v>580</v>
      </c>
      <c r="D447" s="156" t="s">
        <v>581</v>
      </c>
      <c r="E447" s="156" t="s">
        <v>1590</v>
      </c>
      <c r="F447" s="156" t="s">
        <v>583</v>
      </c>
      <c r="G447" s="156" t="s">
        <v>92</v>
      </c>
      <c r="H447" s="156" t="s">
        <v>1367</v>
      </c>
      <c r="I447" s="156" t="s">
        <v>586</v>
      </c>
      <c r="J447" s="159" t="s">
        <v>1591</v>
      </c>
    </row>
    <row r="448" ht="21.6" spans="1:10">
      <c r="A448" s="155"/>
      <c r="B448" s="156" t="s">
        <v>1587</v>
      </c>
      <c r="C448" s="156" t="s">
        <v>580</v>
      </c>
      <c r="D448" s="156" t="s">
        <v>581</v>
      </c>
      <c r="E448" s="156" t="s">
        <v>1592</v>
      </c>
      <c r="F448" s="156" t="s">
        <v>583</v>
      </c>
      <c r="G448" s="156" t="s">
        <v>1569</v>
      </c>
      <c r="H448" s="156" t="s">
        <v>585</v>
      </c>
      <c r="I448" s="156" t="s">
        <v>586</v>
      </c>
      <c r="J448" s="159" t="s">
        <v>1593</v>
      </c>
    </row>
    <row r="449" spans="1:10">
      <c r="A449" s="155"/>
      <c r="B449" s="156" t="s">
        <v>1587</v>
      </c>
      <c r="C449" s="156" t="s">
        <v>580</v>
      </c>
      <c r="D449" s="156" t="s">
        <v>588</v>
      </c>
      <c r="E449" s="156" t="s">
        <v>1594</v>
      </c>
      <c r="F449" s="156" t="s">
        <v>583</v>
      </c>
      <c r="G449" s="156" t="s">
        <v>590</v>
      </c>
      <c r="H449" s="156" t="s">
        <v>591</v>
      </c>
      <c r="I449" s="156" t="s">
        <v>586</v>
      </c>
      <c r="J449" s="159" t="s">
        <v>1595</v>
      </c>
    </row>
    <row r="450" spans="1:10">
      <c r="A450" s="155"/>
      <c r="B450" s="156" t="s">
        <v>1587</v>
      </c>
      <c r="C450" s="156" t="s">
        <v>580</v>
      </c>
      <c r="D450" s="156" t="s">
        <v>588</v>
      </c>
      <c r="E450" s="156" t="s">
        <v>1596</v>
      </c>
      <c r="F450" s="156" t="s">
        <v>583</v>
      </c>
      <c r="G450" s="156" t="s">
        <v>590</v>
      </c>
      <c r="H450" s="156" t="s">
        <v>591</v>
      </c>
      <c r="I450" s="156" t="s">
        <v>586</v>
      </c>
      <c r="J450" s="159" t="s">
        <v>1597</v>
      </c>
    </row>
    <row r="451" ht="21.6" spans="1:10">
      <c r="A451" s="155"/>
      <c r="B451" s="156" t="s">
        <v>1587</v>
      </c>
      <c r="C451" s="156" t="s">
        <v>580</v>
      </c>
      <c r="D451" s="156" t="s">
        <v>588</v>
      </c>
      <c r="E451" s="156" t="s">
        <v>1598</v>
      </c>
      <c r="F451" s="156" t="s">
        <v>583</v>
      </c>
      <c r="G451" s="156" t="s">
        <v>590</v>
      </c>
      <c r="H451" s="156" t="s">
        <v>591</v>
      </c>
      <c r="I451" s="156" t="s">
        <v>586</v>
      </c>
      <c r="J451" s="159" t="s">
        <v>1599</v>
      </c>
    </row>
    <row r="452" ht="43.2" spans="1:10">
      <c r="A452" s="155"/>
      <c r="B452" s="156" t="s">
        <v>1587</v>
      </c>
      <c r="C452" s="156" t="s">
        <v>580</v>
      </c>
      <c r="D452" s="156" t="s">
        <v>593</v>
      </c>
      <c r="E452" s="156" t="s">
        <v>1600</v>
      </c>
      <c r="F452" s="156" t="s">
        <v>583</v>
      </c>
      <c r="G452" s="156" t="s">
        <v>1601</v>
      </c>
      <c r="H452" s="156" t="s">
        <v>596</v>
      </c>
      <c r="I452" s="156" t="s">
        <v>586</v>
      </c>
      <c r="J452" s="159" t="s">
        <v>1602</v>
      </c>
    </row>
    <row r="453" ht="21.6" spans="1:10">
      <c r="A453" s="155"/>
      <c r="B453" s="156" t="s">
        <v>1587</v>
      </c>
      <c r="C453" s="156" t="s">
        <v>580</v>
      </c>
      <c r="D453" s="156" t="s">
        <v>593</v>
      </c>
      <c r="E453" s="156" t="s">
        <v>1603</v>
      </c>
      <c r="F453" s="156" t="s">
        <v>583</v>
      </c>
      <c r="G453" s="156" t="s">
        <v>1604</v>
      </c>
      <c r="H453" s="156" t="s">
        <v>596</v>
      </c>
      <c r="I453" s="156" t="s">
        <v>586</v>
      </c>
      <c r="J453" s="159" t="s">
        <v>1605</v>
      </c>
    </row>
    <row r="454" ht="21.6" spans="1:10">
      <c r="A454" s="155"/>
      <c r="B454" s="156" t="s">
        <v>1587</v>
      </c>
      <c r="C454" s="156" t="s">
        <v>580</v>
      </c>
      <c r="D454" s="156" t="s">
        <v>593</v>
      </c>
      <c r="E454" s="156" t="s">
        <v>1606</v>
      </c>
      <c r="F454" s="156" t="s">
        <v>583</v>
      </c>
      <c r="G454" s="156" t="s">
        <v>1607</v>
      </c>
      <c r="H454" s="156" t="s">
        <v>596</v>
      </c>
      <c r="I454" s="156" t="s">
        <v>586</v>
      </c>
      <c r="J454" s="159" t="s">
        <v>1608</v>
      </c>
    </row>
    <row r="455" spans="1:10">
      <c r="A455" s="155"/>
      <c r="B455" s="156" t="s">
        <v>1587</v>
      </c>
      <c r="C455" s="156" t="s">
        <v>580</v>
      </c>
      <c r="D455" s="156" t="s">
        <v>598</v>
      </c>
      <c r="E455" s="156" t="s">
        <v>645</v>
      </c>
      <c r="F455" s="156" t="s">
        <v>583</v>
      </c>
      <c r="G455" s="156" t="s">
        <v>1047</v>
      </c>
      <c r="H455" s="156" t="s">
        <v>601</v>
      </c>
      <c r="I455" s="156" t="s">
        <v>586</v>
      </c>
      <c r="J455" s="159" t="s">
        <v>1609</v>
      </c>
    </row>
    <row r="456" ht="21.6" spans="1:10">
      <c r="A456" s="155"/>
      <c r="B456" s="156" t="s">
        <v>1587</v>
      </c>
      <c r="C456" s="156" t="s">
        <v>580</v>
      </c>
      <c r="D456" s="156" t="s">
        <v>598</v>
      </c>
      <c r="E456" s="156" t="s">
        <v>599</v>
      </c>
      <c r="F456" s="156" t="s">
        <v>583</v>
      </c>
      <c r="G456" s="156" t="s">
        <v>1610</v>
      </c>
      <c r="H456" s="156" t="s">
        <v>601</v>
      </c>
      <c r="I456" s="156" t="s">
        <v>586</v>
      </c>
      <c r="J456" s="159" t="s">
        <v>1611</v>
      </c>
    </row>
    <row r="457" ht="32.4" spans="1:10">
      <c r="A457" s="155"/>
      <c r="B457" s="156" t="s">
        <v>1587</v>
      </c>
      <c r="C457" s="156" t="s">
        <v>603</v>
      </c>
      <c r="D457" s="156" t="s">
        <v>604</v>
      </c>
      <c r="E457" s="156" t="s">
        <v>1612</v>
      </c>
      <c r="F457" s="156" t="s">
        <v>583</v>
      </c>
      <c r="G457" s="156" t="s">
        <v>611</v>
      </c>
      <c r="H457" s="156" t="s">
        <v>591</v>
      </c>
      <c r="I457" s="156" t="s">
        <v>607</v>
      </c>
      <c r="J457" s="159" t="s">
        <v>1613</v>
      </c>
    </row>
    <row r="458" ht="21.6" spans="1:10">
      <c r="A458" s="155"/>
      <c r="B458" s="156" t="s">
        <v>1587</v>
      </c>
      <c r="C458" s="156" t="s">
        <v>603</v>
      </c>
      <c r="D458" s="156" t="s">
        <v>604</v>
      </c>
      <c r="E458" s="156" t="s">
        <v>1614</v>
      </c>
      <c r="F458" s="156" t="s">
        <v>583</v>
      </c>
      <c r="G458" s="156" t="s">
        <v>717</v>
      </c>
      <c r="H458" s="156" t="s">
        <v>591</v>
      </c>
      <c r="I458" s="156" t="s">
        <v>607</v>
      </c>
      <c r="J458" s="159" t="s">
        <v>1615</v>
      </c>
    </row>
    <row r="459" ht="43.2" spans="1:10">
      <c r="A459" s="155"/>
      <c r="B459" s="156" t="s">
        <v>1587</v>
      </c>
      <c r="C459" s="156" t="s">
        <v>603</v>
      </c>
      <c r="D459" s="156" t="s">
        <v>609</v>
      </c>
      <c r="E459" s="156" t="s">
        <v>1616</v>
      </c>
      <c r="F459" s="156" t="s">
        <v>583</v>
      </c>
      <c r="G459" s="156" t="s">
        <v>606</v>
      </c>
      <c r="H459" s="156" t="s">
        <v>591</v>
      </c>
      <c r="I459" s="156" t="s">
        <v>607</v>
      </c>
      <c r="J459" s="159" t="s">
        <v>1617</v>
      </c>
    </row>
    <row r="460" spans="1:10">
      <c r="A460" s="155"/>
      <c r="B460" s="156" t="s">
        <v>1587</v>
      </c>
      <c r="C460" s="156" t="s">
        <v>613</v>
      </c>
      <c r="D460" s="156" t="s">
        <v>614</v>
      </c>
      <c r="E460" s="156" t="s">
        <v>1618</v>
      </c>
      <c r="F460" s="156" t="s">
        <v>583</v>
      </c>
      <c r="G460" s="156" t="s">
        <v>611</v>
      </c>
      <c r="H460" s="156" t="s">
        <v>591</v>
      </c>
      <c r="I460" s="156" t="s">
        <v>586</v>
      </c>
      <c r="J460" s="159" t="s">
        <v>1619</v>
      </c>
    </row>
    <row r="461" spans="1:10">
      <c r="A461" s="155" t="s">
        <v>444</v>
      </c>
      <c r="B461" s="156" t="s">
        <v>1620</v>
      </c>
      <c r="C461" s="156" t="s">
        <v>580</v>
      </c>
      <c r="D461" s="156" t="s">
        <v>581</v>
      </c>
      <c r="E461" s="156" t="s">
        <v>1621</v>
      </c>
      <c r="F461" s="156" t="s">
        <v>583</v>
      </c>
      <c r="G461" s="156" t="s">
        <v>95</v>
      </c>
      <c r="H461" s="156" t="s">
        <v>620</v>
      </c>
      <c r="I461" s="156" t="s">
        <v>586</v>
      </c>
      <c r="J461" s="159" t="s">
        <v>1622</v>
      </c>
    </row>
    <row r="462" ht="21.6" spans="1:10">
      <c r="A462" s="155"/>
      <c r="B462" s="156" t="s">
        <v>1620</v>
      </c>
      <c r="C462" s="156" t="s">
        <v>580</v>
      </c>
      <c r="D462" s="156" t="s">
        <v>588</v>
      </c>
      <c r="E462" s="156" t="s">
        <v>1623</v>
      </c>
      <c r="F462" s="156" t="s">
        <v>583</v>
      </c>
      <c r="G462" s="156" t="s">
        <v>590</v>
      </c>
      <c r="H462" s="156" t="s">
        <v>591</v>
      </c>
      <c r="I462" s="156" t="s">
        <v>586</v>
      </c>
      <c r="J462" s="159" t="s">
        <v>1624</v>
      </c>
    </row>
    <row r="463" ht="21.6" spans="1:10">
      <c r="A463" s="155"/>
      <c r="B463" s="156" t="s">
        <v>1620</v>
      </c>
      <c r="C463" s="156" t="s">
        <v>580</v>
      </c>
      <c r="D463" s="156" t="s">
        <v>593</v>
      </c>
      <c r="E463" s="156" t="s">
        <v>1625</v>
      </c>
      <c r="F463" s="156" t="s">
        <v>583</v>
      </c>
      <c r="G463" s="156" t="s">
        <v>81</v>
      </c>
      <c r="H463" s="156" t="s">
        <v>596</v>
      </c>
      <c r="I463" s="156" t="s">
        <v>586</v>
      </c>
      <c r="J463" s="159" t="s">
        <v>1626</v>
      </c>
    </row>
    <row r="464" ht="21.6" spans="1:10">
      <c r="A464" s="155"/>
      <c r="B464" s="156" t="s">
        <v>1620</v>
      </c>
      <c r="C464" s="156" t="s">
        <v>580</v>
      </c>
      <c r="D464" s="156" t="s">
        <v>598</v>
      </c>
      <c r="E464" s="156" t="s">
        <v>599</v>
      </c>
      <c r="F464" s="156" t="s">
        <v>583</v>
      </c>
      <c r="G464" s="156" t="s">
        <v>1627</v>
      </c>
      <c r="H464" s="156" t="s">
        <v>601</v>
      </c>
      <c r="I464" s="156" t="s">
        <v>586</v>
      </c>
      <c r="J464" s="159" t="s">
        <v>1628</v>
      </c>
    </row>
    <row r="465" ht="21.6" spans="1:10">
      <c r="A465" s="155"/>
      <c r="B465" s="156" t="s">
        <v>1620</v>
      </c>
      <c r="C465" s="156" t="s">
        <v>603</v>
      </c>
      <c r="D465" s="156" t="s">
        <v>604</v>
      </c>
      <c r="E465" s="156" t="s">
        <v>1629</v>
      </c>
      <c r="F465" s="156" t="s">
        <v>583</v>
      </c>
      <c r="G465" s="156" t="s">
        <v>636</v>
      </c>
      <c r="H465" s="156" t="s">
        <v>591</v>
      </c>
      <c r="I465" s="156" t="s">
        <v>607</v>
      </c>
      <c r="J465" s="159" t="s">
        <v>1630</v>
      </c>
    </row>
    <row r="466" ht="32.4" spans="1:10">
      <c r="A466" s="155"/>
      <c r="B466" s="156" t="s">
        <v>1620</v>
      </c>
      <c r="C466" s="156" t="s">
        <v>603</v>
      </c>
      <c r="D466" s="156" t="s">
        <v>604</v>
      </c>
      <c r="E466" s="156" t="s">
        <v>1631</v>
      </c>
      <c r="F466" s="156" t="s">
        <v>583</v>
      </c>
      <c r="G466" s="156" t="s">
        <v>590</v>
      </c>
      <c r="H466" s="156" t="s">
        <v>591</v>
      </c>
      <c r="I466" s="156" t="s">
        <v>607</v>
      </c>
      <c r="J466" s="159" t="s">
        <v>1632</v>
      </c>
    </row>
    <row r="467" ht="21.6" spans="1:10">
      <c r="A467" s="155"/>
      <c r="B467" s="156" t="s">
        <v>1620</v>
      </c>
      <c r="C467" s="156" t="s">
        <v>603</v>
      </c>
      <c r="D467" s="156" t="s">
        <v>609</v>
      </c>
      <c r="E467" s="156" t="s">
        <v>1633</v>
      </c>
      <c r="F467" s="156" t="s">
        <v>583</v>
      </c>
      <c r="G467" s="156" t="s">
        <v>611</v>
      </c>
      <c r="H467" s="156" t="s">
        <v>591</v>
      </c>
      <c r="I467" s="156" t="s">
        <v>607</v>
      </c>
      <c r="J467" s="159" t="s">
        <v>1634</v>
      </c>
    </row>
    <row r="468" ht="21.6" spans="1:10">
      <c r="A468" s="155"/>
      <c r="B468" s="156" t="s">
        <v>1620</v>
      </c>
      <c r="C468" s="156" t="s">
        <v>613</v>
      </c>
      <c r="D468" s="156" t="s">
        <v>614</v>
      </c>
      <c r="E468" s="156" t="s">
        <v>1635</v>
      </c>
      <c r="F468" s="156" t="s">
        <v>616</v>
      </c>
      <c r="G468" s="156" t="s">
        <v>636</v>
      </c>
      <c r="H468" s="156" t="s">
        <v>591</v>
      </c>
      <c r="I468" s="156" t="s">
        <v>586</v>
      </c>
      <c r="J468" s="159" t="s">
        <v>1636</v>
      </c>
    </row>
    <row r="469" ht="21.6" spans="1:10">
      <c r="A469" s="155" t="s">
        <v>455</v>
      </c>
      <c r="B469" s="156" t="s">
        <v>1637</v>
      </c>
      <c r="C469" s="156" t="s">
        <v>580</v>
      </c>
      <c r="D469" s="156" t="s">
        <v>581</v>
      </c>
      <c r="E469" s="156" t="s">
        <v>1638</v>
      </c>
      <c r="F469" s="156" t="s">
        <v>583</v>
      </c>
      <c r="G469" s="156" t="s">
        <v>82</v>
      </c>
      <c r="H469" s="156" t="s">
        <v>729</v>
      </c>
      <c r="I469" s="156" t="s">
        <v>586</v>
      </c>
      <c r="J469" s="159" t="s">
        <v>1639</v>
      </c>
    </row>
    <row r="470" ht="21.6" spans="1:10">
      <c r="A470" s="155"/>
      <c r="B470" s="156" t="s">
        <v>1637</v>
      </c>
      <c r="C470" s="156" t="s">
        <v>580</v>
      </c>
      <c r="D470" s="156" t="s">
        <v>581</v>
      </c>
      <c r="E470" s="156" t="s">
        <v>1640</v>
      </c>
      <c r="F470" s="156" t="s">
        <v>583</v>
      </c>
      <c r="G470" s="156" t="s">
        <v>81</v>
      </c>
      <c r="H470" s="156" t="s">
        <v>729</v>
      </c>
      <c r="I470" s="156" t="s">
        <v>586</v>
      </c>
      <c r="J470" s="159" t="s">
        <v>1640</v>
      </c>
    </row>
    <row r="471" spans="1:10">
      <c r="A471" s="155"/>
      <c r="B471" s="156" t="s">
        <v>1637</v>
      </c>
      <c r="C471" s="156" t="s">
        <v>580</v>
      </c>
      <c r="D471" s="156" t="s">
        <v>581</v>
      </c>
      <c r="E471" s="156" t="s">
        <v>1641</v>
      </c>
      <c r="F471" s="156" t="s">
        <v>583</v>
      </c>
      <c r="G471" s="156" t="s">
        <v>85</v>
      </c>
      <c r="H471" s="156" t="s">
        <v>1642</v>
      </c>
      <c r="I471" s="156" t="s">
        <v>586</v>
      </c>
      <c r="J471" s="159" t="s">
        <v>1643</v>
      </c>
    </row>
    <row r="472" ht="32.4" spans="1:10">
      <c r="A472" s="155"/>
      <c r="B472" s="156" t="s">
        <v>1637</v>
      </c>
      <c r="C472" s="156" t="s">
        <v>580</v>
      </c>
      <c r="D472" s="156" t="s">
        <v>588</v>
      </c>
      <c r="E472" s="156" t="s">
        <v>1644</v>
      </c>
      <c r="F472" s="156" t="s">
        <v>583</v>
      </c>
      <c r="G472" s="156" t="s">
        <v>611</v>
      </c>
      <c r="H472" s="156" t="s">
        <v>591</v>
      </c>
      <c r="I472" s="156" t="s">
        <v>607</v>
      </c>
      <c r="J472" s="159" t="s">
        <v>1645</v>
      </c>
    </row>
    <row r="473" ht="43.2" spans="1:10">
      <c r="A473" s="155"/>
      <c r="B473" s="156" t="s">
        <v>1637</v>
      </c>
      <c r="C473" s="156" t="s">
        <v>580</v>
      </c>
      <c r="D473" s="156" t="s">
        <v>588</v>
      </c>
      <c r="E473" s="156" t="s">
        <v>1646</v>
      </c>
      <c r="F473" s="156" t="s">
        <v>583</v>
      </c>
      <c r="G473" s="156" t="s">
        <v>611</v>
      </c>
      <c r="H473" s="156" t="s">
        <v>591</v>
      </c>
      <c r="I473" s="156" t="s">
        <v>607</v>
      </c>
      <c r="J473" s="159" t="s">
        <v>1647</v>
      </c>
    </row>
    <row r="474" ht="32.4" spans="1:10">
      <c r="A474" s="155"/>
      <c r="B474" s="156" t="s">
        <v>1637</v>
      </c>
      <c r="C474" s="156" t="s">
        <v>580</v>
      </c>
      <c r="D474" s="156" t="s">
        <v>593</v>
      </c>
      <c r="E474" s="156" t="s">
        <v>1648</v>
      </c>
      <c r="F474" s="156" t="s">
        <v>616</v>
      </c>
      <c r="G474" s="156" t="s">
        <v>1649</v>
      </c>
      <c r="H474" s="156" t="s">
        <v>643</v>
      </c>
      <c r="I474" s="156" t="s">
        <v>586</v>
      </c>
      <c r="J474" s="159" t="s">
        <v>1650</v>
      </c>
    </row>
    <row r="475" ht="32.4" spans="1:10">
      <c r="A475" s="155"/>
      <c r="B475" s="156" t="s">
        <v>1637</v>
      </c>
      <c r="C475" s="156" t="s">
        <v>580</v>
      </c>
      <c r="D475" s="156" t="s">
        <v>598</v>
      </c>
      <c r="E475" s="156" t="s">
        <v>645</v>
      </c>
      <c r="F475" s="156" t="s">
        <v>583</v>
      </c>
      <c r="G475" s="156" t="s">
        <v>665</v>
      </c>
      <c r="H475" s="156" t="s">
        <v>601</v>
      </c>
      <c r="I475" s="156" t="s">
        <v>586</v>
      </c>
      <c r="J475" s="159" t="s">
        <v>1651</v>
      </c>
    </row>
    <row r="476" ht="43.2" spans="1:10">
      <c r="A476" s="155"/>
      <c r="B476" s="156" t="s">
        <v>1637</v>
      </c>
      <c r="C476" s="156" t="s">
        <v>603</v>
      </c>
      <c r="D476" s="156" t="s">
        <v>604</v>
      </c>
      <c r="E476" s="156" t="s">
        <v>1652</v>
      </c>
      <c r="F476" s="156" t="s">
        <v>583</v>
      </c>
      <c r="G476" s="156" t="s">
        <v>611</v>
      </c>
      <c r="H476" s="156" t="s">
        <v>591</v>
      </c>
      <c r="I476" s="156" t="s">
        <v>607</v>
      </c>
      <c r="J476" s="159" t="s">
        <v>1653</v>
      </c>
    </row>
    <row r="477" ht="43.2" spans="1:10">
      <c r="A477" s="155"/>
      <c r="B477" s="156" t="s">
        <v>1637</v>
      </c>
      <c r="C477" s="156" t="s">
        <v>603</v>
      </c>
      <c r="D477" s="156" t="s">
        <v>609</v>
      </c>
      <c r="E477" s="156" t="s">
        <v>1654</v>
      </c>
      <c r="F477" s="156" t="s">
        <v>583</v>
      </c>
      <c r="G477" s="156" t="s">
        <v>611</v>
      </c>
      <c r="H477" s="156" t="s">
        <v>591</v>
      </c>
      <c r="I477" s="156" t="s">
        <v>607</v>
      </c>
      <c r="J477" s="159" t="s">
        <v>1655</v>
      </c>
    </row>
    <row r="478" ht="21.6" spans="1:10">
      <c r="A478" s="155"/>
      <c r="B478" s="156" t="s">
        <v>1637</v>
      </c>
      <c r="C478" s="156" t="s">
        <v>613</v>
      </c>
      <c r="D478" s="156" t="s">
        <v>614</v>
      </c>
      <c r="E478" s="156" t="s">
        <v>1656</v>
      </c>
      <c r="F478" s="156" t="s">
        <v>616</v>
      </c>
      <c r="G478" s="156" t="s">
        <v>717</v>
      </c>
      <c r="H478" s="156" t="s">
        <v>591</v>
      </c>
      <c r="I478" s="156" t="s">
        <v>586</v>
      </c>
      <c r="J478" s="159" t="s">
        <v>1657</v>
      </c>
    </row>
    <row r="479" spans="1:10">
      <c r="A479" s="155" t="s">
        <v>464</v>
      </c>
      <c r="B479" s="156" t="s">
        <v>1658</v>
      </c>
      <c r="C479" s="156" t="s">
        <v>580</v>
      </c>
      <c r="D479" s="156" t="s">
        <v>581</v>
      </c>
      <c r="E479" s="156" t="s">
        <v>1659</v>
      </c>
      <c r="F479" s="156" t="s">
        <v>583</v>
      </c>
      <c r="G479" s="156" t="s">
        <v>775</v>
      </c>
      <c r="H479" s="156" t="s">
        <v>620</v>
      </c>
      <c r="I479" s="156" t="s">
        <v>586</v>
      </c>
      <c r="J479" s="159" t="s">
        <v>1660</v>
      </c>
    </row>
    <row r="480" spans="1:10">
      <c r="A480" s="155"/>
      <c r="B480" s="156" t="s">
        <v>1658</v>
      </c>
      <c r="C480" s="156" t="s">
        <v>580</v>
      </c>
      <c r="D480" s="156" t="s">
        <v>581</v>
      </c>
      <c r="E480" s="156" t="s">
        <v>1661</v>
      </c>
      <c r="F480" s="156" t="s">
        <v>583</v>
      </c>
      <c r="G480" s="156" t="s">
        <v>86</v>
      </c>
      <c r="H480" s="156" t="s">
        <v>772</v>
      </c>
      <c r="I480" s="156" t="s">
        <v>586</v>
      </c>
      <c r="J480" s="159" t="s">
        <v>1662</v>
      </c>
    </row>
    <row r="481" spans="1:10">
      <c r="A481" s="155"/>
      <c r="B481" s="156" t="s">
        <v>1658</v>
      </c>
      <c r="C481" s="156" t="s">
        <v>580</v>
      </c>
      <c r="D481" s="156" t="s">
        <v>581</v>
      </c>
      <c r="E481" s="156" t="s">
        <v>1663</v>
      </c>
      <c r="F481" s="156" t="s">
        <v>583</v>
      </c>
      <c r="G481" s="156" t="s">
        <v>1310</v>
      </c>
      <c r="H481" s="156" t="s">
        <v>729</v>
      </c>
      <c r="I481" s="156" t="s">
        <v>586</v>
      </c>
      <c r="J481" s="159" t="s">
        <v>1664</v>
      </c>
    </row>
    <row r="482" ht="21.6" spans="1:10">
      <c r="A482" s="155"/>
      <c r="B482" s="156" t="s">
        <v>1658</v>
      </c>
      <c r="C482" s="156" t="s">
        <v>580</v>
      </c>
      <c r="D482" s="156" t="s">
        <v>588</v>
      </c>
      <c r="E482" s="156" t="s">
        <v>1665</v>
      </c>
      <c r="F482" s="156" t="s">
        <v>583</v>
      </c>
      <c r="G482" s="156" t="s">
        <v>590</v>
      </c>
      <c r="H482" s="156" t="s">
        <v>591</v>
      </c>
      <c r="I482" s="156" t="s">
        <v>586</v>
      </c>
      <c r="J482" s="159" t="s">
        <v>1666</v>
      </c>
    </row>
    <row r="483" ht="21.6" spans="1:10">
      <c r="A483" s="155"/>
      <c r="B483" s="156" t="s">
        <v>1658</v>
      </c>
      <c r="C483" s="156" t="s">
        <v>580</v>
      </c>
      <c r="D483" s="156" t="s">
        <v>588</v>
      </c>
      <c r="E483" s="156" t="s">
        <v>1667</v>
      </c>
      <c r="F483" s="156" t="s">
        <v>583</v>
      </c>
      <c r="G483" s="156" t="s">
        <v>636</v>
      </c>
      <c r="H483" s="156" t="s">
        <v>591</v>
      </c>
      <c r="I483" s="156" t="s">
        <v>607</v>
      </c>
      <c r="J483" s="159" t="s">
        <v>1668</v>
      </c>
    </row>
    <row r="484" ht="21.6" spans="1:10">
      <c r="A484" s="155"/>
      <c r="B484" s="156" t="s">
        <v>1658</v>
      </c>
      <c r="C484" s="156" t="s">
        <v>580</v>
      </c>
      <c r="D484" s="156" t="s">
        <v>588</v>
      </c>
      <c r="E484" s="156" t="s">
        <v>1669</v>
      </c>
      <c r="F484" s="156" t="s">
        <v>583</v>
      </c>
      <c r="G484" s="156" t="s">
        <v>636</v>
      </c>
      <c r="H484" s="156" t="s">
        <v>591</v>
      </c>
      <c r="I484" s="156" t="s">
        <v>607</v>
      </c>
      <c r="J484" s="159" t="s">
        <v>1670</v>
      </c>
    </row>
    <row r="485" ht="21.6" spans="1:10">
      <c r="A485" s="155"/>
      <c r="B485" s="156" t="s">
        <v>1658</v>
      </c>
      <c r="C485" s="156" t="s">
        <v>580</v>
      </c>
      <c r="D485" s="156" t="s">
        <v>593</v>
      </c>
      <c r="E485" s="156" t="s">
        <v>1671</v>
      </c>
      <c r="F485" s="156" t="s">
        <v>583</v>
      </c>
      <c r="G485" s="156" t="s">
        <v>1672</v>
      </c>
      <c r="H485" s="156" t="s">
        <v>596</v>
      </c>
      <c r="I485" s="156" t="s">
        <v>586</v>
      </c>
      <c r="J485" s="159" t="s">
        <v>1673</v>
      </c>
    </row>
    <row r="486" ht="21.6" spans="1:10">
      <c r="A486" s="155"/>
      <c r="B486" s="156" t="s">
        <v>1658</v>
      </c>
      <c r="C486" s="156" t="s">
        <v>580</v>
      </c>
      <c r="D486" s="156" t="s">
        <v>593</v>
      </c>
      <c r="E486" s="156" t="s">
        <v>1674</v>
      </c>
      <c r="F486" s="156" t="s">
        <v>583</v>
      </c>
      <c r="G486" s="156" t="s">
        <v>590</v>
      </c>
      <c r="H486" s="156" t="s">
        <v>596</v>
      </c>
      <c r="I486" s="156" t="s">
        <v>586</v>
      </c>
      <c r="J486" s="159" t="s">
        <v>1675</v>
      </c>
    </row>
    <row r="487" ht="43.2" spans="1:10">
      <c r="A487" s="155"/>
      <c r="B487" s="156" t="s">
        <v>1658</v>
      </c>
      <c r="C487" s="156" t="s">
        <v>580</v>
      </c>
      <c r="D487" s="156" t="s">
        <v>598</v>
      </c>
      <c r="E487" s="156" t="s">
        <v>599</v>
      </c>
      <c r="F487" s="156" t="s">
        <v>583</v>
      </c>
      <c r="G487" s="156" t="s">
        <v>1676</v>
      </c>
      <c r="H487" s="156" t="s">
        <v>601</v>
      </c>
      <c r="I487" s="156" t="s">
        <v>586</v>
      </c>
      <c r="J487" s="159" t="s">
        <v>1677</v>
      </c>
    </row>
    <row r="488" ht="21.6" spans="1:10">
      <c r="A488" s="155"/>
      <c r="B488" s="156" t="s">
        <v>1658</v>
      </c>
      <c r="C488" s="156" t="s">
        <v>603</v>
      </c>
      <c r="D488" s="156" t="s">
        <v>604</v>
      </c>
      <c r="E488" s="156" t="s">
        <v>1678</v>
      </c>
      <c r="F488" s="156" t="s">
        <v>616</v>
      </c>
      <c r="G488" s="156" t="s">
        <v>611</v>
      </c>
      <c r="H488" s="156" t="s">
        <v>591</v>
      </c>
      <c r="I488" s="156" t="s">
        <v>586</v>
      </c>
      <c r="J488" s="159" t="s">
        <v>1679</v>
      </c>
    </row>
    <row r="489" ht="21.6" spans="1:10">
      <c r="A489" s="155"/>
      <c r="B489" s="156" t="s">
        <v>1658</v>
      </c>
      <c r="C489" s="156" t="s">
        <v>603</v>
      </c>
      <c r="D489" s="156" t="s">
        <v>604</v>
      </c>
      <c r="E489" s="156" t="s">
        <v>1680</v>
      </c>
      <c r="F489" s="156" t="s">
        <v>616</v>
      </c>
      <c r="G489" s="156" t="s">
        <v>611</v>
      </c>
      <c r="H489" s="156" t="s">
        <v>591</v>
      </c>
      <c r="I489" s="156" t="s">
        <v>607</v>
      </c>
      <c r="J489" s="159" t="s">
        <v>1681</v>
      </c>
    </row>
    <row r="490" ht="21.6" spans="1:10">
      <c r="A490" s="155"/>
      <c r="B490" s="156" t="s">
        <v>1658</v>
      </c>
      <c r="C490" s="156" t="s">
        <v>603</v>
      </c>
      <c r="D490" s="156" t="s">
        <v>609</v>
      </c>
      <c r="E490" s="156" t="s">
        <v>1682</v>
      </c>
      <c r="F490" s="156" t="s">
        <v>583</v>
      </c>
      <c r="G490" s="156" t="s">
        <v>636</v>
      </c>
      <c r="H490" s="156" t="s">
        <v>591</v>
      </c>
      <c r="I490" s="156" t="s">
        <v>607</v>
      </c>
      <c r="J490" s="159" t="s">
        <v>1683</v>
      </c>
    </row>
    <row r="491" ht="32.4" spans="1:10">
      <c r="A491" s="155"/>
      <c r="B491" s="156" t="s">
        <v>1658</v>
      </c>
      <c r="C491" s="156" t="s">
        <v>613</v>
      </c>
      <c r="D491" s="156" t="s">
        <v>614</v>
      </c>
      <c r="E491" s="156" t="s">
        <v>1684</v>
      </c>
      <c r="F491" s="156" t="s">
        <v>583</v>
      </c>
      <c r="G491" s="156" t="s">
        <v>611</v>
      </c>
      <c r="H491" s="156" t="s">
        <v>591</v>
      </c>
      <c r="I491" s="156" t="s">
        <v>607</v>
      </c>
      <c r="J491" s="159" t="s">
        <v>1685</v>
      </c>
    </row>
    <row r="492" spans="1:10">
      <c r="A492" s="155" t="s">
        <v>528</v>
      </c>
      <c r="B492" s="156" t="s">
        <v>1686</v>
      </c>
      <c r="C492" s="156" t="s">
        <v>580</v>
      </c>
      <c r="D492" s="156" t="s">
        <v>581</v>
      </c>
      <c r="E492" s="156" t="s">
        <v>1687</v>
      </c>
      <c r="F492" s="156" t="s">
        <v>583</v>
      </c>
      <c r="G492" s="156" t="s">
        <v>1688</v>
      </c>
      <c r="H492" s="156" t="s">
        <v>585</v>
      </c>
      <c r="I492" s="156" t="s">
        <v>586</v>
      </c>
      <c r="J492" s="159" t="s">
        <v>1689</v>
      </c>
    </row>
    <row r="493" ht="21.6" spans="1:10">
      <c r="A493" s="155"/>
      <c r="B493" s="156" t="s">
        <v>1686</v>
      </c>
      <c r="C493" s="156" t="s">
        <v>580</v>
      </c>
      <c r="D493" s="156" t="s">
        <v>581</v>
      </c>
      <c r="E493" s="156" t="s">
        <v>1690</v>
      </c>
      <c r="F493" s="156" t="s">
        <v>583</v>
      </c>
      <c r="G493" s="156" t="s">
        <v>82</v>
      </c>
      <c r="H493" s="156" t="s">
        <v>729</v>
      </c>
      <c r="I493" s="156" t="s">
        <v>586</v>
      </c>
      <c r="J493" s="159" t="s">
        <v>1691</v>
      </c>
    </row>
    <row r="494" ht="21.6" spans="1:10">
      <c r="A494" s="155"/>
      <c r="B494" s="156" t="s">
        <v>1686</v>
      </c>
      <c r="C494" s="156" t="s">
        <v>580</v>
      </c>
      <c r="D494" s="156" t="s">
        <v>588</v>
      </c>
      <c r="E494" s="156" t="s">
        <v>1692</v>
      </c>
      <c r="F494" s="156" t="s">
        <v>583</v>
      </c>
      <c r="G494" s="156" t="s">
        <v>590</v>
      </c>
      <c r="H494" s="156" t="s">
        <v>591</v>
      </c>
      <c r="I494" s="156" t="s">
        <v>586</v>
      </c>
      <c r="J494" s="159" t="s">
        <v>1693</v>
      </c>
    </row>
    <row r="495" ht="21.6" spans="1:10">
      <c r="A495" s="155"/>
      <c r="B495" s="156" t="s">
        <v>1686</v>
      </c>
      <c r="C495" s="156" t="s">
        <v>580</v>
      </c>
      <c r="D495" s="156" t="s">
        <v>588</v>
      </c>
      <c r="E495" s="156" t="s">
        <v>1694</v>
      </c>
      <c r="F495" s="156" t="s">
        <v>583</v>
      </c>
      <c r="G495" s="156" t="s">
        <v>590</v>
      </c>
      <c r="H495" s="156" t="s">
        <v>591</v>
      </c>
      <c r="I495" s="156" t="s">
        <v>586</v>
      </c>
      <c r="J495" s="159" t="s">
        <v>1695</v>
      </c>
    </row>
    <row r="496" ht="21.6" spans="1:10">
      <c r="A496" s="155"/>
      <c r="B496" s="156" t="s">
        <v>1686</v>
      </c>
      <c r="C496" s="156" t="s">
        <v>580</v>
      </c>
      <c r="D496" s="156" t="s">
        <v>593</v>
      </c>
      <c r="E496" s="156" t="s">
        <v>1696</v>
      </c>
      <c r="F496" s="156" t="s">
        <v>583</v>
      </c>
      <c r="G496" s="156" t="s">
        <v>1697</v>
      </c>
      <c r="H496" s="156" t="s">
        <v>684</v>
      </c>
      <c r="I496" s="156" t="s">
        <v>607</v>
      </c>
      <c r="J496" s="159" t="s">
        <v>1698</v>
      </c>
    </row>
    <row r="497" ht="21.6" spans="1:10">
      <c r="A497" s="155"/>
      <c r="B497" s="156" t="s">
        <v>1686</v>
      </c>
      <c r="C497" s="156" t="s">
        <v>580</v>
      </c>
      <c r="D497" s="156" t="s">
        <v>598</v>
      </c>
      <c r="E497" s="156" t="s">
        <v>599</v>
      </c>
      <c r="F497" s="156" t="s">
        <v>583</v>
      </c>
      <c r="G497" s="156" t="s">
        <v>1699</v>
      </c>
      <c r="H497" s="156" t="s">
        <v>601</v>
      </c>
      <c r="I497" s="156" t="s">
        <v>586</v>
      </c>
      <c r="J497" s="159" t="s">
        <v>1700</v>
      </c>
    </row>
    <row r="498" ht="43.2" spans="1:10">
      <c r="A498" s="155"/>
      <c r="B498" s="156" t="s">
        <v>1686</v>
      </c>
      <c r="C498" s="156" t="s">
        <v>603</v>
      </c>
      <c r="D498" s="156" t="s">
        <v>604</v>
      </c>
      <c r="E498" s="156" t="s">
        <v>1701</v>
      </c>
      <c r="F498" s="156" t="s">
        <v>583</v>
      </c>
      <c r="G498" s="156" t="s">
        <v>590</v>
      </c>
      <c r="H498" s="156" t="s">
        <v>591</v>
      </c>
      <c r="I498" s="156" t="s">
        <v>607</v>
      </c>
      <c r="J498" s="159" t="s">
        <v>1702</v>
      </c>
    </row>
    <row r="499" ht="32.4" spans="1:10">
      <c r="A499" s="155"/>
      <c r="B499" s="156" t="s">
        <v>1686</v>
      </c>
      <c r="C499" s="156" t="s">
        <v>603</v>
      </c>
      <c r="D499" s="156" t="s">
        <v>609</v>
      </c>
      <c r="E499" s="156" t="s">
        <v>1703</v>
      </c>
      <c r="F499" s="156" t="s">
        <v>583</v>
      </c>
      <c r="G499" s="156" t="s">
        <v>590</v>
      </c>
      <c r="H499" s="156" t="s">
        <v>591</v>
      </c>
      <c r="I499" s="156" t="s">
        <v>607</v>
      </c>
      <c r="J499" s="159" t="s">
        <v>1704</v>
      </c>
    </row>
    <row r="500" spans="1:10">
      <c r="A500" s="155"/>
      <c r="B500" s="156" t="s">
        <v>1686</v>
      </c>
      <c r="C500" s="156" t="s">
        <v>613</v>
      </c>
      <c r="D500" s="156" t="s">
        <v>614</v>
      </c>
      <c r="E500" s="156" t="s">
        <v>1705</v>
      </c>
      <c r="F500" s="156" t="s">
        <v>583</v>
      </c>
      <c r="G500" s="156" t="s">
        <v>606</v>
      </c>
      <c r="H500" s="156" t="s">
        <v>591</v>
      </c>
      <c r="I500" s="156" t="s">
        <v>586</v>
      </c>
      <c r="J500" s="159" t="s">
        <v>1706</v>
      </c>
    </row>
    <row r="501" spans="1:10">
      <c r="A501" s="155" t="s">
        <v>514</v>
      </c>
      <c r="B501" s="156" t="s">
        <v>1707</v>
      </c>
      <c r="C501" s="156" t="s">
        <v>580</v>
      </c>
      <c r="D501" s="156" t="s">
        <v>581</v>
      </c>
      <c r="E501" s="156" t="s">
        <v>1708</v>
      </c>
      <c r="F501" s="156" t="s">
        <v>583</v>
      </c>
      <c r="G501" s="156" t="s">
        <v>1709</v>
      </c>
      <c r="H501" s="156" t="s">
        <v>585</v>
      </c>
      <c r="I501" s="156" t="s">
        <v>586</v>
      </c>
      <c r="J501" s="159" t="s">
        <v>1710</v>
      </c>
    </row>
    <row r="502" spans="1:10">
      <c r="A502" s="155"/>
      <c r="B502" s="156" t="s">
        <v>1707</v>
      </c>
      <c r="C502" s="156" t="s">
        <v>580</v>
      </c>
      <c r="D502" s="156" t="s">
        <v>581</v>
      </c>
      <c r="E502" s="156" t="s">
        <v>1711</v>
      </c>
      <c r="F502" s="156" t="s">
        <v>583</v>
      </c>
      <c r="G502" s="156" t="s">
        <v>1709</v>
      </c>
      <c r="H502" s="156" t="s">
        <v>585</v>
      </c>
      <c r="I502" s="156" t="s">
        <v>586</v>
      </c>
      <c r="J502" s="159" t="s">
        <v>1712</v>
      </c>
    </row>
    <row r="503" spans="1:10">
      <c r="A503" s="155"/>
      <c r="B503" s="156" t="s">
        <v>1707</v>
      </c>
      <c r="C503" s="156" t="s">
        <v>580</v>
      </c>
      <c r="D503" s="156" t="s">
        <v>581</v>
      </c>
      <c r="E503" s="156" t="s">
        <v>1713</v>
      </c>
      <c r="F503" s="156" t="s">
        <v>583</v>
      </c>
      <c r="G503" s="156" t="s">
        <v>82</v>
      </c>
      <c r="H503" s="156" t="s">
        <v>729</v>
      </c>
      <c r="I503" s="156" t="s">
        <v>586</v>
      </c>
      <c r="J503" s="159" t="s">
        <v>1714</v>
      </c>
    </row>
    <row r="504" ht="21.6" spans="1:10">
      <c r="A504" s="155"/>
      <c r="B504" s="156" t="s">
        <v>1707</v>
      </c>
      <c r="C504" s="156" t="s">
        <v>580</v>
      </c>
      <c r="D504" s="156" t="s">
        <v>588</v>
      </c>
      <c r="E504" s="156" t="s">
        <v>1715</v>
      </c>
      <c r="F504" s="156" t="s">
        <v>583</v>
      </c>
      <c r="G504" s="156" t="s">
        <v>1716</v>
      </c>
      <c r="H504" s="156" t="s">
        <v>591</v>
      </c>
      <c r="I504" s="156" t="s">
        <v>586</v>
      </c>
      <c r="J504" s="159" t="s">
        <v>1717</v>
      </c>
    </row>
    <row r="505" ht="21.6" spans="1:10">
      <c r="A505" s="155"/>
      <c r="B505" s="156" t="s">
        <v>1707</v>
      </c>
      <c r="C505" s="156" t="s">
        <v>580</v>
      </c>
      <c r="D505" s="156" t="s">
        <v>588</v>
      </c>
      <c r="E505" s="156" t="s">
        <v>1718</v>
      </c>
      <c r="F505" s="156" t="s">
        <v>583</v>
      </c>
      <c r="G505" s="156" t="s">
        <v>1166</v>
      </c>
      <c r="H505" s="156" t="s">
        <v>591</v>
      </c>
      <c r="I505" s="156" t="s">
        <v>586</v>
      </c>
      <c r="J505" s="159" t="s">
        <v>1719</v>
      </c>
    </row>
    <row r="506" ht="21.6" spans="1:10">
      <c r="A506" s="155"/>
      <c r="B506" s="156" t="s">
        <v>1707</v>
      </c>
      <c r="C506" s="156" t="s">
        <v>580</v>
      </c>
      <c r="D506" s="156" t="s">
        <v>588</v>
      </c>
      <c r="E506" s="156" t="s">
        <v>1720</v>
      </c>
      <c r="F506" s="156" t="s">
        <v>583</v>
      </c>
      <c r="G506" s="156" t="s">
        <v>636</v>
      </c>
      <c r="H506" s="156" t="s">
        <v>591</v>
      </c>
      <c r="I506" s="156" t="s">
        <v>586</v>
      </c>
      <c r="J506" s="159" t="s">
        <v>1721</v>
      </c>
    </row>
    <row r="507" ht="21.6" spans="1:10">
      <c r="A507" s="155"/>
      <c r="B507" s="156" t="s">
        <v>1707</v>
      </c>
      <c r="C507" s="156" t="s">
        <v>580</v>
      </c>
      <c r="D507" s="156" t="s">
        <v>593</v>
      </c>
      <c r="E507" s="156" t="s">
        <v>1722</v>
      </c>
      <c r="F507" s="156" t="s">
        <v>583</v>
      </c>
      <c r="G507" s="156" t="s">
        <v>1723</v>
      </c>
      <c r="H507" s="156" t="s">
        <v>806</v>
      </c>
      <c r="I507" s="156" t="s">
        <v>586</v>
      </c>
      <c r="J507" s="159" t="s">
        <v>1724</v>
      </c>
    </row>
    <row r="508" ht="21.6" spans="1:10">
      <c r="A508" s="155"/>
      <c r="B508" s="156" t="s">
        <v>1707</v>
      </c>
      <c r="C508" s="156" t="s">
        <v>580</v>
      </c>
      <c r="D508" s="156" t="s">
        <v>593</v>
      </c>
      <c r="E508" s="156" t="s">
        <v>1725</v>
      </c>
      <c r="F508" s="156" t="s">
        <v>583</v>
      </c>
      <c r="G508" s="156" t="s">
        <v>1726</v>
      </c>
      <c r="H508" s="156" t="s">
        <v>806</v>
      </c>
      <c r="I508" s="156" t="s">
        <v>586</v>
      </c>
      <c r="J508" s="159" t="s">
        <v>1727</v>
      </c>
    </row>
    <row r="509" ht="21.6" spans="1:10">
      <c r="A509" s="155"/>
      <c r="B509" s="156" t="s">
        <v>1707</v>
      </c>
      <c r="C509" s="156" t="s">
        <v>580</v>
      </c>
      <c r="D509" s="156" t="s">
        <v>593</v>
      </c>
      <c r="E509" s="156" t="s">
        <v>1728</v>
      </c>
      <c r="F509" s="156" t="s">
        <v>583</v>
      </c>
      <c r="G509" s="156" t="s">
        <v>1729</v>
      </c>
      <c r="H509" s="156" t="s">
        <v>806</v>
      </c>
      <c r="I509" s="156" t="s">
        <v>586</v>
      </c>
      <c r="J509" s="159" t="s">
        <v>1730</v>
      </c>
    </row>
    <row r="510" ht="21.6" spans="1:10">
      <c r="A510" s="155"/>
      <c r="B510" s="156" t="s">
        <v>1707</v>
      </c>
      <c r="C510" s="156" t="s">
        <v>580</v>
      </c>
      <c r="D510" s="156" t="s">
        <v>598</v>
      </c>
      <c r="E510" s="156" t="s">
        <v>645</v>
      </c>
      <c r="F510" s="156" t="s">
        <v>583</v>
      </c>
      <c r="G510" s="156" t="s">
        <v>764</v>
      </c>
      <c r="H510" s="156" t="s">
        <v>601</v>
      </c>
      <c r="I510" s="156" t="s">
        <v>586</v>
      </c>
      <c r="J510" s="159" t="s">
        <v>1731</v>
      </c>
    </row>
    <row r="511" ht="21.6" spans="1:10">
      <c r="A511" s="155"/>
      <c r="B511" s="156" t="s">
        <v>1707</v>
      </c>
      <c r="C511" s="156" t="s">
        <v>603</v>
      </c>
      <c r="D511" s="156" t="s">
        <v>604</v>
      </c>
      <c r="E511" s="156" t="s">
        <v>1732</v>
      </c>
      <c r="F511" s="156" t="s">
        <v>583</v>
      </c>
      <c r="G511" s="156" t="s">
        <v>1716</v>
      </c>
      <c r="H511" s="156" t="s">
        <v>591</v>
      </c>
      <c r="I511" s="156" t="s">
        <v>607</v>
      </c>
      <c r="J511" s="159" t="s">
        <v>1733</v>
      </c>
    </row>
    <row r="512" ht="21.6" spans="1:10">
      <c r="A512" s="155"/>
      <c r="B512" s="156" t="s">
        <v>1707</v>
      </c>
      <c r="C512" s="156" t="s">
        <v>603</v>
      </c>
      <c r="D512" s="156" t="s">
        <v>609</v>
      </c>
      <c r="E512" s="156" t="s">
        <v>1734</v>
      </c>
      <c r="F512" s="156" t="s">
        <v>583</v>
      </c>
      <c r="G512" s="156" t="s">
        <v>1716</v>
      </c>
      <c r="H512" s="156" t="s">
        <v>591</v>
      </c>
      <c r="I512" s="156" t="s">
        <v>607</v>
      </c>
      <c r="J512" s="159" t="s">
        <v>1735</v>
      </c>
    </row>
    <row r="513" ht="21.6" spans="1:10">
      <c r="A513" s="155"/>
      <c r="B513" s="156" t="s">
        <v>1707</v>
      </c>
      <c r="C513" s="156" t="s">
        <v>613</v>
      </c>
      <c r="D513" s="156" t="s">
        <v>614</v>
      </c>
      <c r="E513" s="156" t="s">
        <v>1736</v>
      </c>
      <c r="F513" s="156" t="s">
        <v>583</v>
      </c>
      <c r="G513" s="156" t="s">
        <v>611</v>
      </c>
      <c r="H513" s="156" t="s">
        <v>591</v>
      </c>
      <c r="I513" s="156" t="s">
        <v>586</v>
      </c>
      <c r="J513" s="159" t="s">
        <v>1737</v>
      </c>
    </row>
    <row r="514" spans="1:10">
      <c r="A514" s="155" t="s">
        <v>504</v>
      </c>
      <c r="B514" s="160" t="s">
        <v>900</v>
      </c>
      <c r="C514" s="156" t="s">
        <v>580</v>
      </c>
      <c r="D514" s="156" t="s">
        <v>581</v>
      </c>
      <c r="E514" s="156" t="s">
        <v>1738</v>
      </c>
      <c r="F514" s="156" t="s">
        <v>583</v>
      </c>
      <c r="G514" s="156" t="s">
        <v>1739</v>
      </c>
      <c r="H514" s="156" t="s">
        <v>620</v>
      </c>
      <c r="I514" s="156" t="s">
        <v>586</v>
      </c>
      <c r="J514" s="159" t="s">
        <v>1740</v>
      </c>
    </row>
    <row r="515" ht="118.8" spans="1:10">
      <c r="A515" s="155"/>
      <c r="B515" s="161"/>
      <c r="C515" s="156" t="s">
        <v>580</v>
      </c>
      <c r="D515" s="156" t="s">
        <v>588</v>
      </c>
      <c r="E515" s="156" t="s">
        <v>1741</v>
      </c>
      <c r="F515" s="156" t="s">
        <v>583</v>
      </c>
      <c r="G515" s="156" t="s">
        <v>1716</v>
      </c>
      <c r="H515" s="156" t="s">
        <v>591</v>
      </c>
      <c r="I515" s="156" t="s">
        <v>586</v>
      </c>
      <c r="J515" s="159" t="s">
        <v>1742</v>
      </c>
    </row>
    <row r="516" ht="118.8" spans="1:10">
      <c r="A516" s="155"/>
      <c r="B516" s="161"/>
      <c r="C516" s="156" t="s">
        <v>580</v>
      </c>
      <c r="D516" s="156" t="s">
        <v>588</v>
      </c>
      <c r="E516" s="156" t="s">
        <v>1743</v>
      </c>
      <c r="F516" s="156" t="s">
        <v>616</v>
      </c>
      <c r="G516" s="156" t="s">
        <v>611</v>
      </c>
      <c r="H516" s="156" t="s">
        <v>591</v>
      </c>
      <c r="I516" s="156" t="s">
        <v>586</v>
      </c>
      <c r="J516" s="159" t="s">
        <v>1744</v>
      </c>
    </row>
    <row r="517" ht="118.8" spans="1:10">
      <c r="A517" s="155"/>
      <c r="B517" s="161"/>
      <c r="C517" s="156" t="s">
        <v>580</v>
      </c>
      <c r="D517" s="156" t="s">
        <v>593</v>
      </c>
      <c r="E517" s="156" t="s">
        <v>1745</v>
      </c>
      <c r="F517" s="156" t="s">
        <v>583</v>
      </c>
      <c r="G517" s="156" t="s">
        <v>1746</v>
      </c>
      <c r="H517" s="156" t="s">
        <v>1311</v>
      </c>
      <c r="I517" s="156" t="s">
        <v>586</v>
      </c>
      <c r="J517" s="159" t="s">
        <v>1747</v>
      </c>
    </row>
    <row r="518" ht="118.8" spans="1:10">
      <c r="A518" s="155"/>
      <c r="B518" s="161"/>
      <c r="C518" s="156" t="s">
        <v>580</v>
      </c>
      <c r="D518" s="156" t="s">
        <v>593</v>
      </c>
      <c r="E518" s="156" t="s">
        <v>1748</v>
      </c>
      <c r="F518" s="156" t="s">
        <v>583</v>
      </c>
      <c r="G518" s="156" t="s">
        <v>1749</v>
      </c>
      <c r="H518" s="156" t="s">
        <v>1311</v>
      </c>
      <c r="I518" s="156" t="s">
        <v>586</v>
      </c>
      <c r="J518" s="159" t="s">
        <v>1750</v>
      </c>
    </row>
    <row r="519" ht="118.8" spans="1:10">
      <c r="A519" s="155"/>
      <c r="B519" s="161"/>
      <c r="C519" s="156" t="s">
        <v>580</v>
      </c>
      <c r="D519" s="156" t="s">
        <v>598</v>
      </c>
      <c r="E519" s="156" t="s">
        <v>599</v>
      </c>
      <c r="F519" s="156" t="s">
        <v>583</v>
      </c>
      <c r="G519" s="156" t="s">
        <v>1751</v>
      </c>
      <c r="H519" s="156" t="s">
        <v>601</v>
      </c>
      <c r="I519" s="156" t="s">
        <v>586</v>
      </c>
      <c r="J519" s="159" t="s">
        <v>1752</v>
      </c>
    </row>
    <row r="520" ht="118.8" spans="1:10">
      <c r="A520" s="155"/>
      <c r="B520" s="161"/>
      <c r="C520" s="156" t="s">
        <v>603</v>
      </c>
      <c r="D520" s="156" t="s">
        <v>604</v>
      </c>
      <c r="E520" s="156" t="s">
        <v>1753</v>
      </c>
      <c r="F520" s="156" t="s">
        <v>616</v>
      </c>
      <c r="G520" s="156" t="s">
        <v>636</v>
      </c>
      <c r="H520" s="156" t="s">
        <v>591</v>
      </c>
      <c r="I520" s="156" t="s">
        <v>607</v>
      </c>
      <c r="J520" s="159" t="s">
        <v>1754</v>
      </c>
    </row>
    <row r="521" ht="118.8" spans="1:10">
      <c r="A521" s="155"/>
      <c r="B521" s="161"/>
      <c r="C521" s="156" t="s">
        <v>603</v>
      </c>
      <c r="D521" s="156" t="s">
        <v>609</v>
      </c>
      <c r="E521" s="156" t="s">
        <v>1755</v>
      </c>
      <c r="F521" s="156" t="s">
        <v>616</v>
      </c>
      <c r="G521" s="156" t="s">
        <v>883</v>
      </c>
      <c r="H521" s="156" t="s">
        <v>591</v>
      </c>
      <c r="I521" s="156" t="s">
        <v>607</v>
      </c>
      <c r="J521" s="159" t="s">
        <v>1756</v>
      </c>
    </row>
    <row r="522" ht="118.8" spans="1:10">
      <c r="A522" s="155"/>
      <c r="B522" s="162"/>
      <c r="C522" s="156" t="s">
        <v>613</v>
      </c>
      <c r="D522" s="156" t="s">
        <v>614</v>
      </c>
      <c r="E522" s="156" t="s">
        <v>1757</v>
      </c>
      <c r="F522" s="156" t="s">
        <v>616</v>
      </c>
      <c r="G522" s="156" t="s">
        <v>823</v>
      </c>
      <c r="H522" s="156" t="s">
        <v>591</v>
      </c>
      <c r="I522" s="156" t="s">
        <v>586</v>
      </c>
      <c r="J522" s="159" t="s">
        <v>1758</v>
      </c>
    </row>
    <row r="523" ht="21.6" spans="1:10">
      <c r="A523" s="155" t="s">
        <v>452</v>
      </c>
      <c r="B523" s="156" t="s">
        <v>1759</v>
      </c>
      <c r="C523" s="156" t="s">
        <v>580</v>
      </c>
      <c r="D523" s="156" t="s">
        <v>581</v>
      </c>
      <c r="E523" s="156" t="s">
        <v>1760</v>
      </c>
      <c r="F523" s="156" t="s">
        <v>583</v>
      </c>
      <c r="G523" s="156" t="s">
        <v>1761</v>
      </c>
      <c r="H523" s="156" t="s">
        <v>585</v>
      </c>
      <c r="I523" s="156" t="s">
        <v>586</v>
      </c>
      <c r="J523" s="159" t="s">
        <v>1762</v>
      </c>
    </row>
    <row r="524" ht="21.6" spans="1:10">
      <c r="A524" s="155"/>
      <c r="B524" s="156" t="s">
        <v>1759</v>
      </c>
      <c r="C524" s="156" t="s">
        <v>580</v>
      </c>
      <c r="D524" s="156" t="s">
        <v>588</v>
      </c>
      <c r="E524" s="156" t="s">
        <v>1763</v>
      </c>
      <c r="F524" s="156" t="s">
        <v>583</v>
      </c>
      <c r="G524" s="156" t="s">
        <v>590</v>
      </c>
      <c r="H524" s="156" t="s">
        <v>591</v>
      </c>
      <c r="I524" s="156" t="s">
        <v>586</v>
      </c>
      <c r="J524" s="159" t="s">
        <v>1764</v>
      </c>
    </row>
    <row r="525" ht="54" spans="1:10">
      <c r="A525" s="155"/>
      <c r="B525" s="156" t="s">
        <v>1759</v>
      </c>
      <c r="C525" s="156" t="s">
        <v>580</v>
      </c>
      <c r="D525" s="156" t="s">
        <v>593</v>
      </c>
      <c r="E525" s="156" t="s">
        <v>1765</v>
      </c>
      <c r="F525" s="156" t="s">
        <v>583</v>
      </c>
      <c r="G525" s="156" t="s">
        <v>1766</v>
      </c>
      <c r="H525" s="156" t="s">
        <v>596</v>
      </c>
      <c r="I525" s="156" t="s">
        <v>586</v>
      </c>
      <c r="J525" s="159" t="s">
        <v>1767</v>
      </c>
    </row>
    <row r="526" ht="21.6" spans="1:10">
      <c r="A526" s="155"/>
      <c r="B526" s="156" t="s">
        <v>1759</v>
      </c>
      <c r="C526" s="156" t="s">
        <v>580</v>
      </c>
      <c r="D526" s="156" t="s">
        <v>598</v>
      </c>
      <c r="E526" s="156" t="s">
        <v>599</v>
      </c>
      <c r="F526" s="156" t="s">
        <v>583</v>
      </c>
      <c r="G526" s="156" t="s">
        <v>1627</v>
      </c>
      <c r="H526" s="156" t="s">
        <v>601</v>
      </c>
      <c r="I526" s="156" t="s">
        <v>586</v>
      </c>
      <c r="J526" s="159" t="s">
        <v>1768</v>
      </c>
    </row>
    <row r="527" ht="32.4" spans="1:10">
      <c r="A527" s="155"/>
      <c r="B527" s="156" t="s">
        <v>1759</v>
      </c>
      <c r="C527" s="156" t="s">
        <v>603</v>
      </c>
      <c r="D527" s="156" t="s">
        <v>604</v>
      </c>
      <c r="E527" s="156" t="s">
        <v>1272</v>
      </c>
      <c r="F527" s="156" t="s">
        <v>583</v>
      </c>
      <c r="G527" s="156" t="s">
        <v>611</v>
      </c>
      <c r="H527" s="156" t="s">
        <v>591</v>
      </c>
      <c r="I527" s="156" t="s">
        <v>607</v>
      </c>
      <c r="J527" s="159" t="s">
        <v>1769</v>
      </c>
    </row>
    <row r="528" spans="1:10">
      <c r="A528" s="155"/>
      <c r="B528" s="156" t="s">
        <v>1759</v>
      </c>
      <c r="C528" s="156" t="s">
        <v>613</v>
      </c>
      <c r="D528" s="156" t="s">
        <v>614</v>
      </c>
      <c r="E528" s="156" t="s">
        <v>1436</v>
      </c>
      <c r="F528" s="156" t="s">
        <v>616</v>
      </c>
      <c r="G528" s="156" t="s">
        <v>611</v>
      </c>
      <c r="H528" s="156" t="s">
        <v>591</v>
      </c>
      <c r="I528" s="156" t="s">
        <v>586</v>
      </c>
      <c r="J528" s="159" t="s">
        <v>1436</v>
      </c>
    </row>
  </sheetData>
  <mergeCells count="110">
    <mergeCell ref="A3:J3"/>
    <mergeCell ref="A4:H4"/>
    <mergeCell ref="A7:A13"/>
    <mergeCell ref="A14:A27"/>
    <mergeCell ref="A28:A35"/>
    <mergeCell ref="A36:A45"/>
    <mergeCell ref="A46:A58"/>
    <mergeCell ref="A59:A69"/>
    <mergeCell ref="A70:A76"/>
    <mergeCell ref="A77:A88"/>
    <mergeCell ref="A89:A94"/>
    <mergeCell ref="A95:A106"/>
    <mergeCell ref="A107:A119"/>
    <mergeCell ref="A120:A125"/>
    <mergeCell ref="A126:A131"/>
    <mergeCell ref="A132:A141"/>
    <mergeCell ref="A142:A148"/>
    <mergeCell ref="A149:A163"/>
    <mergeCell ref="A164:A169"/>
    <mergeCell ref="A170:A181"/>
    <mergeCell ref="A182:A188"/>
    <mergeCell ref="A189:A194"/>
    <mergeCell ref="A195:A200"/>
    <mergeCell ref="A201:A214"/>
    <mergeCell ref="A215:A225"/>
    <mergeCell ref="A226:A235"/>
    <mergeCell ref="A236:A244"/>
    <mergeCell ref="A245:A252"/>
    <mergeCell ref="A253:A266"/>
    <mergeCell ref="A267:A275"/>
    <mergeCell ref="A276:A285"/>
    <mergeCell ref="A286:A295"/>
    <mergeCell ref="A296:A302"/>
    <mergeCell ref="A303:A310"/>
    <mergeCell ref="A311:A324"/>
    <mergeCell ref="A325:A330"/>
    <mergeCell ref="A331:A337"/>
    <mergeCell ref="A338:A343"/>
    <mergeCell ref="A344:A350"/>
    <mergeCell ref="A351:A361"/>
    <mergeCell ref="A362:A372"/>
    <mergeCell ref="A373:A378"/>
    <mergeCell ref="A379:A390"/>
    <mergeCell ref="A391:A398"/>
    <mergeCell ref="A399:A413"/>
    <mergeCell ref="A414:A420"/>
    <mergeCell ref="A421:A434"/>
    <mergeCell ref="A435:A445"/>
    <mergeCell ref="A446:A460"/>
    <mergeCell ref="A461:A468"/>
    <mergeCell ref="A469:A478"/>
    <mergeCell ref="A479:A491"/>
    <mergeCell ref="A492:A500"/>
    <mergeCell ref="A501:A513"/>
    <mergeCell ref="A514:A522"/>
    <mergeCell ref="A523:A528"/>
    <mergeCell ref="B7:B13"/>
    <mergeCell ref="B14:B27"/>
    <mergeCell ref="B28:B35"/>
    <mergeCell ref="B36:B45"/>
    <mergeCell ref="B46:B58"/>
    <mergeCell ref="B59:B69"/>
    <mergeCell ref="B70:B76"/>
    <mergeCell ref="B77:B88"/>
    <mergeCell ref="B89:B94"/>
    <mergeCell ref="B95:B106"/>
    <mergeCell ref="B107:B119"/>
    <mergeCell ref="B120:B125"/>
    <mergeCell ref="B126:B131"/>
    <mergeCell ref="B132:B141"/>
    <mergeCell ref="B142:B148"/>
    <mergeCell ref="B149:B163"/>
    <mergeCell ref="B164:B169"/>
    <mergeCell ref="B170:B181"/>
    <mergeCell ref="B182:B188"/>
    <mergeCell ref="B189:B194"/>
    <mergeCell ref="B195:B200"/>
    <mergeCell ref="B201:B214"/>
    <mergeCell ref="B215:B225"/>
    <mergeCell ref="B226:B235"/>
    <mergeCell ref="B236:B244"/>
    <mergeCell ref="B245:B252"/>
    <mergeCell ref="B253:B266"/>
    <mergeCell ref="B267:B275"/>
    <mergeCell ref="B276:B285"/>
    <mergeCell ref="B286:B295"/>
    <mergeCell ref="B296:B302"/>
    <mergeCell ref="B303:B310"/>
    <mergeCell ref="B311:B324"/>
    <mergeCell ref="B325:B330"/>
    <mergeCell ref="B331:B337"/>
    <mergeCell ref="B338:B343"/>
    <mergeCell ref="B344:B350"/>
    <mergeCell ref="B351:B361"/>
    <mergeCell ref="B362:B372"/>
    <mergeCell ref="B373:B378"/>
    <mergeCell ref="B379:B390"/>
    <mergeCell ref="B391:B398"/>
    <mergeCell ref="B399:B413"/>
    <mergeCell ref="B414:B420"/>
    <mergeCell ref="B421:B434"/>
    <mergeCell ref="B435:B445"/>
    <mergeCell ref="B446:B460"/>
    <mergeCell ref="B461:B468"/>
    <mergeCell ref="B469:B478"/>
    <mergeCell ref="B479:B491"/>
    <mergeCell ref="B492:B500"/>
    <mergeCell ref="B501:B513"/>
    <mergeCell ref="B514:B522"/>
    <mergeCell ref="B523:B52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2025-04-07T10:08:32Z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