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tabRatio="894" firstSheet="7"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_FilterDatabase" localSheetId="8" hidden="1">'部门项目支出绩效目标表05-2'!$A$5:$J$155</definedName>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<sst xmlns="http://schemas.openxmlformats.org/spreadsheetml/2006/main" count="2436" uniqueCount="714">
  <si>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</si>
  <si>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</si>
  <si>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</si>
  <si>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</si>
  <si>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</si>
  <si>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</si>
  <si>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</si>
  <si>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</si>
  <si>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</si>
  <si>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</si>
  <si>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</si>
  <si>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</si>
  <si>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</si>
  <si>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</si>
  <si>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</si>
  <si>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</si>
  <si>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</si>
  <si>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</si>
  <si>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</si>
  <si>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</si>
  <si>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</si>
  <si>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</si>
  <si>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</si>
  <si>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</si>
  <si>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</si>
  <si>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</si>
  <si>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</si>
  <si>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</si>
  <si>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</si>
  <si>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</si>
  <si>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</si>
  <si>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</si>
  <si>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</si>
  <si>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</si>
  <si>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</si>
  <si>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</si>
  <si>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</si>
  <si>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</si>
  <si>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</si>
  <si>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</si>
  <si>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</si>
  <si>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</si>
  <si>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</si>
  <si>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</si>
  <si>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</si>
  <si>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</si>
  <si>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</si>
  <si>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</si>
  <si>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</si>
  <si>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</si>
  <si>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</si>
  <si>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</si>
  <si>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</si>
  <si>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</si>
  <si>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</si>
  <si>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</si>
  <si>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</si>
  <si>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</si>
  <si>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</si>
  <si>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</si>
  <si>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</si>
  <si>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</si>
  <si>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</si>
  <si>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</si>
  <si>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</si>
  <si>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</si>
  <si>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</si>
  <si>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</si>
  <si>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</si>
  <si>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189</t>
  </si>
  <si>
    <t>中共昆明市西山区委宣传部</t>
  </si>
  <si>
    <t>189001</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</si>
  <si>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</si>
  <si>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</si>
  <si>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</si>
  <si>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</si>
  <si>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</si>
  <si>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</si>
  <si>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</si>
  <si>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</si>
  <si>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</si>
  <si>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</si>
  <si>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</si>
  <si>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</si>
  <si>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</si>
  <si>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</si>
  <si>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</si>
  <si>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</si>
  <si>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</si>
  <si>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</si>
  <si>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</si>
  <si>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</si>
  <si>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</si>
  <si>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</si>
  <si>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</si>
  <si>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</si>
  <si>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</si>
  <si>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</si>
  <si>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201</t>
  </si>
  <si>
    <t>一般公共服务支出</t>
  </si>
  <si>
    <t>20133</t>
  </si>
  <si>
    <t>宣传事务</t>
  </si>
  <si>
    <t>2013301</t>
  </si>
  <si>
    <t>行政运行</t>
  </si>
  <si>
    <t>2013302</t>
  </si>
  <si>
    <t>一般行政管理事务</t>
  </si>
  <si>
    <t>20199</t>
  </si>
  <si>
    <t>其他一般公共服务支出</t>
  </si>
  <si>
    <t>2019999</t>
  </si>
  <si>
    <t>207</t>
  </si>
  <si>
    <t>文化旅游体育与传媒支出</t>
  </si>
  <si>
    <t>20706</t>
  </si>
  <si>
    <t>新闻出版电影</t>
  </si>
  <si>
    <t>2070601</t>
  </si>
  <si>
    <t>2070602</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</si>
  <si>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</si>
  <si>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</si>
  <si>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</si>
  <si>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</si>
  <si>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</si>
  <si>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</si>
  <si>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</si>
  <si>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</si>
  <si>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</si>
  <si>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</si>
  <si>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</si>
  <si>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</si>
  <si>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</si>
  <si>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</si>
  <si>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</si>
  <si>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</si>
  <si>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</si>
  <si>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</si>
  <si>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</si>
  <si>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</si>
  <si>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</si>
  <si>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</si>
  <si>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</si>
  <si>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</si>
  <si>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</si>
  <si>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</si>
  <si>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</si>
  <si>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</si>
  <si>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</si>
  <si>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</si>
  <si>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</si>
  <si>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</si>
  <si>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</si>
  <si>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</si>
  <si>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</si>
  <si>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</si>
  <si>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</si>
  <si>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</si>
  <si>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</si>
  <si>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</si>
  <si>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</si>
  <si>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</si>
  <si>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</si>
  <si>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</si>
  <si>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</si>
  <si>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</si>
  <si>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</si>
  <si>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</si>
  <si>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</si>
  <si>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</si>
  <si>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</si>
  <si>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</si>
  <si>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</si>
  <si>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</si>
  <si>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</si>
  <si>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</si>
  <si>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</si>
  <si>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</si>
  <si>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</si>
  <si>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</si>
  <si>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</si>
  <si>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</si>
  <si>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</si>
  <si>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</si>
  <si>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</si>
  <si>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</si>
  <si>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</si>
  <si>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</si>
  <si>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</si>
  <si>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</si>
  <si>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</si>
  <si>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</si>
  <si>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</si>
  <si>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</si>
  <si>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</si>
  <si>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</si>
  <si>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</si>
  <si>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</si>
  <si>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</si>
  <si>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</si>
  <si>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</si>
  <si>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</si>
  <si>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</si>
  <si>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</si>
  <si>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</si>
  <si>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</si>
  <si>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</si>
  <si>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</si>
  <si>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</si>
  <si>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</si>
  <si>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</si>
  <si>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</si>
  <si>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</si>
  <si>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</si>
  <si>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</si>
  <si>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530112231100001414572</t>
  </si>
  <si>
    <t>事业政府综合目标奖</t>
  </si>
  <si>
    <t>30103</t>
  </si>
  <si>
    <t>奖金</t>
  </si>
  <si>
    <t>事业绩效奖励（2017提高部分）</t>
  </si>
  <si>
    <t>30107</t>
  </si>
  <si>
    <t>绩效工资</t>
  </si>
  <si>
    <t>530112241100002203982</t>
  </si>
  <si>
    <t>文体部门临聘人员保险</t>
  </si>
  <si>
    <t>30199</t>
  </si>
  <si>
    <t>其他工资福利支出</t>
  </si>
  <si>
    <t>文体部门临聘人员工资</t>
  </si>
  <si>
    <t>530112210000000004597</t>
  </si>
  <si>
    <t>公务交通补贴（事业）</t>
  </si>
  <si>
    <t>30239</t>
  </si>
  <si>
    <t>其他交通费用</t>
  </si>
  <si>
    <t>530112210000000002560</t>
  </si>
  <si>
    <t>养老保险</t>
  </si>
  <si>
    <t>30108</t>
  </si>
  <si>
    <t>机关事业单位基本养老保险缴费</t>
  </si>
  <si>
    <t>基本医疗保险（行政）</t>
  </si>
  <si>
    <t>30110</t>
  </si>
  <si>
    <t>职工基本医疗保险缴费</t>
  </si>
  <si>
    <t>公务员医疗统筹</t>
  </si>
  <si>
    <t>30111</t>
  </si>
  <si>
    <t>公务员医疗补助缴费</t>
  </si>
  <si>
    <t>失业保险</t>
  </si>
  <si>
    <t>30112</t>
  </si>
  <si>
    <t>其他社会保障缴费</t>
  </si>
  <si>
    <t>重特病医疗统筹</t>
  </si>
  <si>
    <t>工伤保险</t>
  </si>
  <si>
    <t>基本医疗保险（事业）</t>
  </si>
  <si>
    <t>530112210000000002558</t>
  </si>
  <si>
    <t>行政基本工资</t>
  </si>
  <si>
    <t>30101</t>
  </si>
  <si>
    <t>基本工资</t>
  </si>
  <si>
    <t>行政2017改革性补贴</t>
  </si>
  <si>
    <t>30102</t>
  </si>
  <si>
    <t>津贴补贴</t>
  </si>
  <si>
    <t>行政津贴补贴</t>
  </si>
  <si>
    <t>行政年终一次性奖金</t>
  </si>
  <si>
    <t>530112241100002204014</t>
  </si>
  <si>
    <t>30217</t>
  </si>
  <si>
    <t>530112210000000002559</t>
  </si>
  <si>
    <t>事业基本工资</t>
  </si>
  <si>
    <t>事业津贴补贴</t>
  </si>
  <si>
    <t>事业年终一次性奖金</t>
  </si>
  <si>
    <t>基础性绩效工资</t>
  </si>
  <si>
    <t>奖励性绩效工资</t>
  </si>
  <si>
    <t>530112210000000002564</t>
  </si>
  <si>
    <t>公务交通补贴</t>
  </si>
  <si>
    <t>530112231100001414546</t>
  </si>
  <si>
    <t>行政政府综合目标奖</t>
  </si>
  <si>
    <t>公务员基础绩效奖</t>
  </si>
  <si>
    <t>530112210000000002561</t>
  </si>
  <si>
    <t>30113</t>
  </si>
  <si>
    <t>530112210000000002563</t>
  </si>
  <si>
    <t>公务用车运行维护费（汽车）</t>
  </si>
  <si>
    <t>30231</t>
  </si>
  <si>
    <t>公务用车运行维护费</t>
  </si>
  <si>
    <t>530112210000000002568</t>
  </si>
  <si>
    <t>办公费</t>
  </si>
  <si>
    <t>30201</t>
  </si>
  <si>
    <t>行政单位饮用水费（行政部分）</t>
  </si>
  <si>
    <t>30205</t>
  </si>
  <si>
    <t>水费</t>
  </si>
  <si>
    <t>行政单位邮电费（行政部分）</t>
  </si>
  <si>
    <t>30207</t>
  </si>
  <si>
    <t>邮电费</t>
  </si>
  <si>
    <t>行政单位差旅费（行政部分）</t>
  </si>
  <si>
    <t>30211</t>
  </si>
  <si>
    <t>差旅费</t>
  </si>
  <si>
    <t>行政部门在职职工福利费（行政部分）</t>
  </si>
  <si>
    <t>30229</t>
  </si>
  <si>
    <t>福利费</t>
  </si>
  <si>
    <t>公共交通专项经费</t>
  </si>
  <si>
    <t>行政单位会议费</t>
  </si>
  <si>
    <t>30215</t>
  </si>
  <si>
    <t>会议费</t>
  </si>
  <si>
    <t>行政单位培训费（行政部分）</t>
  </si>
  <si>
    <t>30216</t>
  </si>
  <si>
    <t>培训费</t>
  </si>
  <si>
    <t>行政单位维修（护）费（行政部分）</t>
  </si>
  <si>
    <t>30213</t>
  </si>
  <si>
    <t>维修（护）费</t>
  </si>
  <si>
    <t>印刷费</t>
  </si>
  <si>
    <t>30202</t>
  </si>
  <si>
    <t>行政单位饮用水费（事业部分）</t>
  </si>
  <si>
    <t>行政单位邮电费（事业部分）</t>
  </si>
  <si>
    <t>行政单位差旅费（事业部分）</t>
  </si>
  <si>
    <t>行政单位维修（护）费（事业部分）</t>
  </si>
  <si>
    <t>行政单位培训费（事业部分）</t>
  </si>
  <si>
    <t>行政部门在职职工福利费（事业部分）</t>
  </si>
  <si>
    <t>530112231100001241142</t>
  </si>
  <si>
    <t>遗属补助</t>
  </si>
  <si>
    <t>30305</t>
  </si>
  <si>
    <t>生活补助</t>
  </si>
  <si>
    <t>530112251100003726928</t>
  </si>
  <si>
    <t>残疾人就业保障金</t>
  </si>
  <si>
    <t>30299</t>
  </si>
  <si>
    <t>其他商品和服务支出</t>
  </si>
  <si>
    <t>530112210000000002567</t>
  </si>
  <si>
    <t>退休人员公用经费</t>
  </si>
  <si>
    <t>530112231100001241141</t>
  </si>
  <si>
    <t>退休人员生活补助</t>
  </si>
  <si>
    <t>530112231100001414588</t>
  </si>
  <si>
    <t>离退休人员福利费</t>
  </si>
  <si>
    <t>530112210000000002566</t>
  </si>
  <si>
    <t>行政工会经费</t>
  </si>
  <si>
    <t>30228</t>
  </si>
  <si>
    <t>工会经费</t>
  </si>
  <si>
    <t>事业工会经费</t>
  </si>
  <si>
    <t>预算05-1表</t>
  </si>
  <si>
    <t>项目分类</t>
  </si>
  <si>
    <t>项目单位</t>
  </si>
  <si>
    <t>经济科目编码</t>
  </si>
  <si>
    <t>经济科目名称</t>
  </si>
  <si>
    <t>本年拨款</t>
  </si>
  <si>
    <t>其中：本次下达</t>
  </si>
  <si>
    <t>专项业务类</t>
  </si>
  <si>
    <t>530112210000000002119</t>
  </si>
  <si>
    <t>媒体宣传经费</t>
  </si>
  <si>
    <t>30227</t>
  </si>
  <si>
    <t>委托业务费</t>
  </si>
  <si>
    <t>30226</t>
  </si>
  <si>
    <t>劳务费</t>
  </si>
  <si>
    <t>530112210000000002123</t>
  </si>
  <si>
    <t>专题片制作专项经费</t>
  </si>
  <si>
    <t>530112210000000002665</t>
  </si>
  <si>
    <t>精神文明创建及相关活动经费</t>
  </si>
  <si>
    <t>530112210000000003051</t>
  </si>
  <si>
    <t>西山区“扫黄打非”工作经费</t>
  </si>
  <si>
    <t>530112210000000003109</t>
  </si>
  <si>
    <t>理论教育经费</t>
  </si>
  <si>
    <t>530112210000000003125</t>
  </si>
  <si>
    <t>西山区延安精神研究会工作经费</t>
  </si>
  <si>
    <t>530112210000000004571</t>
  </si>
  <si>
    <t>社会宣传及网信工作经费</t>
  </si>
  <si>
    <t>530112221100000252266</t>
  </si>
  <si>
    <t>西山区创建全国文明城市专项经费</t>
  </si>
  <si>
    <t>530112221100000258022</t>
  </si>
  <si>
    <t>购买文产服务经费</t>
  </si>
  <si>
    <t>530112221100000258139</t>
  </si>
  <si>
    <t>西山区文学艺术界联合会工作经费</t>
  </si>
  <si>
    <t>530112251100003859925</t>
  </si>
  <si>
    <t>法律顾问项目经费</t>
  </si>
  <si>
    <t>事业发展类</t>
  </si>
  <si>
    <t>530112251100003860148</t>
  </si>
  <si>
    <t>会计代理记账经费</t>
  </si>
  <si>
    <t>530112251100003871676</t>
  </si>
  <si>
    <t>西山区网络舆情监测巡查处置经费</t>
  </si>
  <si>
    <t>预算05-2表</t>
  </si>
  <si>
    <t>项目年度绩效目标</t>
  </si>
  <si>
    <t>一级指标</t>
  </si>
  <si>
    <t>二级指标</t>
  </si>
  <si>
    <t>三级指标</t>
  </si>
  <si>
    <t>指标性质</t>
  </si>
  <si>
    <t>指标值</t>
  </si>
  <si>
    <t>度量单位</t>
  </si>
  <si>
    <t>指标属性</t>
  </si>
  <si>
    <t>指标内容</t>
  </si>
  <si>
    <t>（1）经双方协商确定，甲方应向乙方支付服务费用为每年共计人民币：肆拾万元整（￥300000.00元），服务费用每年结算一次。本费用为乙方接受委托履行本合同约定事宜的全部费用，除双方另有书面约定外，甲方不再向乙方支付任何其他费用。
（2）甲方应向乙方支付90%的项目服务费，即人民币：贰拾万元整（￥200000.00元）作为项目资金。
（3）12月31日前甲方对乙方全年工作进行评审，乙方服务达到甲方要求的，甲方一次性向乙方支付剩余10%的项目合同款，人民币：贰拾万元整（￥200000.00元）。</t>
  </si>
  <si>
    <t>产出指标</t>
  </si>
  <si>
    <t>数量指标</t>
  </si>
  <si>
    <t>引进新签约产业项目</t>
  </si>
  <si>
    <t>=</t>
  </si>
  <si>
    <t>个</t>
  </si>
  <si>
    <t>定量指标</t>
  </si>
  <si>
    <t>重点文化产业项目招商</t>
  </si>
  <si>
    <t>达到规模以上、年度入库企业数</t>
  </si>
  <si>
    <t>户</t>
  </si>
  <si>
    <t>园区（基地）提档升级</t>
  </si>
  <si>
    <t>1.00</t>
  </si>
  <si>
    <t>家</t>
  </si>
  <si>
    <t>质量指标</t>
  </si>
  <si>
    <t>协助做好市场主体培育相关工作，推动企业升规入库。</t>
  </si>
  <si>
    <t>&gt;</t>
  </si>
  <si>
    <t>协助开展文化产业活动，促进企业发展。</t>
  </si>
  <si>
    <t>次</t>
  </si>
  <si>
    <t>时效指标</t>
  </si>
  <si>
    <t>于合同签订之日起，履行历时一年的工作职责。</t>
  </si>
  <si>
    <t>自2025年4月1日至2026年3月31日止</t>
  </si>
  <si>
    <t>年</t>
  </si>
  <si>
    <t>成本指标</t>
  </si>
  <si>
    <t>经济成本指标</t>
  </si>
  <si>
    <t>&lt;=</t>
  </si>
  <si>
    <t>40</t>
  </si>
  <si>
    <t>万元</t>
  </si>
  <si>
    <t>根据2025年预算批复执行情况进行评价。</t>
  </si>
  <si>
    <t>效益指标</t>
  </si>
  <si>
    <t>社会效益</t>
  </si>
  <si>
    <t>社会治安稳定</t>
  </si>
  <si>
    <t>定性指标</t>
  </si>
  <si>
    <t>坚持政治建设为引领，增强“四个意识”，坚定“四个自信”，做到“两个维护”紧密结合意识形态责任制，把稳政法队伍政治方向；紧密结合党风廉政建设责任制，正风肃纪，锻造绝对忠诚、绝对纯洁、绝对可靠政法队伍业</t>
  </si>
  <si>
    <t>可持续影响</t>
  </si>
  <si>
    <t>通过购买文产服务工作，厘清文化产业发展现状，建立畅通有序的文产交流合作机制，持续帮助文化企业发展。</t>
  </si>
  <si>
    <t>满意度指标</t>
  </si>
  <si>
    <t>服务对象满意度</t>
  </si>
  <si>
    <t>群众满意度</t>
  </si>
  <si>
    <t>&gt;=</t>
  </si>
  <si>
    <t>98</t>
  </si>
  <si>
    <t>%</t>
  </si>
  <si>
    <t>辖区文化创意企业满意度、群众满意度</t>
  </si>
  <si>
    <t>根据全国、省、市、区“扫黄打非”工作安排部署，净化文化市场和网络文化环境、制止政治学非法出版物和清除网上违法有害信息、打击非法报刊和盗版出版物，营造有利于未成年人健康成长的良好氛围。</t>
  </si>
  <si>
    <t>宣传氛围营造</t>
  </si>
  <si>
    <t>“扫黄打非”宣传氛围营造次数</t>
  </si>
  <si>
    <t>活动工作推进</t>
  </si>
  <si>
    <t>“扫黄打非”活动工作推进次数</t>
  </si>
  <si>
    <t>定期不定期组织、参加工作推进会、培训会、开展专项活动</t>
  </si>
  <si>
    <t>100%</t>
  </si>
  <si>
    <t>区委宣传部主要工作目标任务</t>
  </si>
  <si>
    <t>“扫黄打非”宣传品制作</t>
  </si>
  <si>
    <t>100%覆盖基层站点</t>
  </si>
  <si>
    <t>.按要求做好“扫黄打非”社会氛围营造。</t>
  </si>
  <si>
    <t>按计划12月底完成</t>
  </si>
  <si>
    <t>月</t>
  </si>
  <si>
    <t>“扫黄打非”专项活动</t>
  </si>
  <si>
    <t>为继续开展“扫黄打非”进基层工作，更好地发挥“扫黄打非”在维护意识形态安全和文化安全中的重要作用,深入推进“扫黄打非”进农村、进社区、进企业、进学校、进景点，夯实“扫黄打非”的工作基础，使“扫黄打非”工作扎根基层，做到有人抓、有人管、有成效，有力弘扬社会主义核心价值观，服务精神文明建设，抵御有害思想和文化的侵袭，占领基层宣传思想阵地，营造健康向上、规范有序的文化环境。</t>
  </si>
  <si>
    <t>为继续开展“扫黄打非”进基层工作，更好地发挥“扫黄打非”在维</t>
  </si>
  <si>
    <t>使“扫黄打非”工作扎根基层,维护意识形态安全和文化安全，夯实维护社会稳定的思想和文化基础。净化文化市场和网络文化环境、制止政治学非法出版物和清除网上违法有害信息、打击非法报刊和盗版出版物，给未成年人健康成长营造有利的良好氛围。</t>
  </si>
  <si>
    <t>给未成年人健康成长营造有利的良好氛围</t>
  </si>
  <si>
    <t>"扫黄打非"进基层所辖社区将受益群众60余万人、企业职工10余万人、学校学生5余万人、景区游客20余万人、图书馆读者5万余人，共计达100余万人，提高辖区群众对“扫黄打非”工作的认知度和满意度。</t>
  </si>
  <si>
    <t>严格落实党委（党组）理论中心组学习制度，加强领导班子思想政治建设提高领导干部的理论水平和工作能力。按照每年不少于8次的学习安排，认真组织学习，将习近平新时代中国特色社会主义思想和党的二十大精神，及中央、省、市、区委重要文件精神纳入中心组学习内容，推进区委中心组学习的规范化、制度化、常态化。为深深入学习贯彻习近平新时代中国特色社会主义思想和党的二十大精神，认真贯彻落实意识形态工作责任制，开展意识形态分析研判和督查工作，进行意识形态工作培训工作。常态化开展 理论宣传宣讲，组织群众性理论学习活动，确保党的创新理论深入人心，进一步凝聚共识。</t>
  </si>
  <si>
    <t>召开全区意识形态工作培训</t>
  </si>
  <si>
    <t>组织召开专题培训不少于2场次</t>
  </si>
  <si>
    <t>组织区级宣讲活动</t>
  </si>
  <si>
    <t>5.00</t>
  </si>
  <si>
    <t>场</t>
  </si>
  <si>
    <t>组织开展区级宣讲不少于5场次</t>
  </si>
  <si>
    <t>每年开展不少于8次的中心组学习</t>
  </si>
  <si>
    <t>区委理论中心组全年学习不少于8场次</t>
  </si>
  <si>
    <t>邀请专家学者进行授课</t>
  </si>
  <si>
    <t>结合理论学习邀请省、市专家教授开展培训授课费</t>
  </si>
  <si>
    <t>组织部门和街道宣讲</t>
  </si>
  <si>
    <t>30</t>
  </si>
  <si>
    <t>组织街道社区开展走基层宣讲不少于30场次</t>
  </si>
  <si>
    <t>按照习近平新时代中国特色社会主义思想宣讲的内容进行验收，验收合格率</t>
  </si>
  <si>
    <t>95</t>
  </si>
  <si>
    <t>按照市级要求完成宣讲任务</t>
  </si>
  <si>
    <t>按照区委办下发《意识形态工作责任制实施细则》开展意识形态工作，验收合格率</t>
  </si>
  <si>
    <t>按照工作细则全年组织学习</t>
  </si>
  <si>
    <t>组织专题培训，全面提升基层意识形态工作人员能力素质</t>
  </si>
  <si>
    <t>全区意识形态工作上半年培训</t>
  </si>
  <si>
    <t>50</t>
  </si>
  <si>
    <t>结合意识形态最新理论、最新工作要求对全区意识形态分管领导、工作人员进行专题培训1次。</t>
  </si>
  <si>
    <t>全区意识形态工作下半年培训</t>
  </si>
  <si>
    <t>50%</t>
  </si>
  <si>
    <t>结合意识形态工作要求及实际工作中研判、处置等内容对街道、社区工作人员开展专题培训1次。</t>
  </si>
  <si>
    <t>将习近平新时代中国特色社会主义思想和党的二十大精神，及中央、省、市、区委重要文件精神纳入中心组学习内容，推进区委中心组学习的规范化、制度化、常态化。</t>
  </si>
  <si>
    <t>将习近平新时代中国特色社会主义思想和党的二十大精神，及中央</t>
  </si>
  <si>
    <t>昆明度落实意识形态工作责任制书</t>
  </si>
  <si>
    <t>学习人员认知满意度</t>
  </si>
  <si>
    <t>上级部门满意度</t>
  </si>
  <si>
    <t>保障2025年延安精神研究会的正常工作开展，组织宣讲报告会、组织开展文艺演出宣传活动不少于4次，提高全体党员干部和人民群众的思想政治觉悟，认真贯彻党的各项方针、政策，增强践行社会主义核心价值观的能力。各项工作在全市保持领先水平。</t>
  </si>
  <si>
    <t>组织宣讲报告会</t>
  </si>
  <si>
    <t>全年不少于4次</t>
  </si>
  <si>
    <t>编印研究会通讯和宣传资料</t>
  </si>
  <si>
    <t>全年不少于2000份</t>
  </si>
  <si>
    <t>份</t>
  </si>
  <si>
    <t>组织开展文艺演出宣传活动</t>
  </si>
  <si>
    <t>完成省市研究会交办的各项稿件</t>
  </si>
  <si>
    <t>全年不低于20篇</t>
  </si>
  <si>
    <t>篇</t>
  </si>
  <si>
    <t>开展延安精神进机关、学习、社区、农村、企业的“五进”活动</t>
  </si>
  <si>
    <t>全年不低于10次</t>
  </si>
  <si>
    <t>组织宣讲报告会完成率</t>
  </si>
  <si>
    <t>100</t>
  </si>
  <si>
    <t>编印研究会通讯和宣传资料完成率</t>
  </si>
  <si>
    <t>组织开展文艺演出宣传活动完成率</t>
  </si>
  <si>
    <t>报送省市研究会交办的各项稿件完成率</t>
  </si>
  <si>
    <t>开展延安精神进机关、学习、社区、农村、企业的“五进”活动完成率</t>
  </si>
  <si>
    <t>各项工作任务完成时间</t>
  </si>
  <si>
    <t>2025年1-12月</t>
  </si>
  <si>
    <t>提高全体党员干部和人民群众的思想政治觉悟</t>
  </si>
  <si>
    <t>提高全体党员干部和人民群众的思想政治觉悟，认真贯彻党的各项方</t>
  </si>
  <si>
    <t>提高思想政治觉悟，推动全区和谐社会建设。</t>
  </si>
  <si>
    <t>全区党员干部满意率</t>
  </si>
  <si>
    <t>2025年内对全区网络舆情进行全网全年365天7*24小时监测分析研判28万，形成舆情日报365期，月报12期，半年报1期，年报1期6万；召开网信委会议、舆情联席研判会相关费用及重大舆情处置费用2万。具体工作要求根据实际需要开展，以便做好省、市、区委要求的舆情引导工作。</t>
  </si>
  <si>
    <t>召开网信委会议1次，舆情联席研判会一年12次</t>
  </si>
  <si>
    <t>形成舆情日报365期，月报12期，半年报1期，年报1期</t>
  </si>
  <si>
    <t>379</t>
  </si>
  <si>
    <t>期</t>
  </si>
  <si>
    <t>对全区网络舆情进行全网7*24小时巡查监测分析研判覆盖率</t>
  </si>
  <si>
    <t>对全区网络舆情进行全网7*24小时监测分析研判准确率</t>
  </si>
  <si>
    <t>90</t>
  </si>
  <si>
    <t>对全区网络舆情进行全网监测分析研判时效率</t>
  </si>
  <si>
    <t>36</t>
  </si>
  <si>
    <t>小时</t>
  </si>
  <si>
    <t>对全区网络舆情进行全网监测分析研判时效</t>
  </si>
  <si>
    <t>西山区网络舆情监测巡查处置经费使用情况</t>
  </si>
  <si>
    <t>借助专业机构、专业人员力量，对全区网站、客户端、微信微博等网络媒体，做好网络舆情信息监测巡查工作，为各单位提供科学性、指导性和实践性建议，切实保障辖区网络舆情信息平稳有序，重大舆情发生次数不多。</t>
  </si>
  <si>
    <t>辖区网络环境持续平稳可控，不发生重大持续舆情事件。</t>
  </si>
  <si>
    <t>辖区群众对网络环境满意度</t>
  </si>
  <si>
    <t>辖区群众对网络环境满意度。</t>
  </si>
  <si>
    <t>确保2025年西山区创文工作正常运转，顺利完成各项全国文明城市常态长效建设牵头工作，各项任务在验收、质量、任务合格率达到100%，在市、区级全国文明城市常态长效建设检查督查中取得较好成绩。</t>
  </si>
  <si>
    <t>1.创建全国文明城市总指挥部办公室耗材、设备购置、消防记录卡片、会议材料印刷等各项办公费用。2.开展文明城市创建问卷调查应知应会内容宣传培训活动、开展军民携手共创文明城市活动、保护“母亲湖”志愿者在行动等各类文明城市常态长效建设群众性活动。3.开展西山区各类别新时代文明实践志愿服务活动。</t>
  </si>
  <si>
    <t>71</t>
  </si>
  <si>
    <t>1.创建全国文明城市总指挥部办公室耗材、设备购置、消防记录卡片、会议材料印刷等各项办公费用。2.开展文明城市创建问卷调查应知应会内容宣传培训活动4次、保护“母亲湖”志愿者在行动4次、开展各民族携手共创文明城市活动4次、学雷锋广场志愿服务活动4次、“礼让斑马线 文明我先行”活动4次、创建全国文明城市“诚信经营示范街(店)”活动1次、创建全国文明城市“市民文明积分”活动4次。3.开展3.5学雷锋纪念日活动1次、12.5志愿者日活动1次、三月三耍西山活动1次。4.开展全区文明城市常态长效建设志愿者服务活动6次。5.开展月度例行检查督查12次、创文指标相关培训3次。6.创文示范点位对标整改90个，老旧社区环境整治8个，背街小巷微改造15条，规范停车划线，分类垃圾桶购买配置，绿化补植。7.户外创文公益广告和宣传展板的制作和更换、创文专题片制作、宣传品（小喇叭、宣传册、无纺布袋、马甲、创文入户宣传小礼品等）制作及发放。8.西山区创建全国文明城市巡检系统的维护和运行。9.开展西山区新时代文明实践中心志愿活动12次，西山区新时代文明实践中心日常运行维护工作。</t>
  </si>
  <si>
    <t>验收合格率</t>
  </si>
  <si>
    <t>1.保障2025年创建全国文明城市总指挥部办公室正常运转，各项任务在验收、质量、任务合格率达到100%。2.积极开展各种志愿服务活动，按照全域建设标准，提升完善全区各点位人员及软硬件配置。</t>
  </si>
  <si>
    <t>工作完成时间</t>
  </si>
  <si>
    <t>2025年全年</t>
  </si>
  <si>
    <t>2025年1月至2024年12月</t>
  </si>
  <si>
    <t>有效改善城市主体环境，营造良好的社会氛围，激发市民的主观能动性从而充分调动起积极性、参与性，引导广大人民群众争做共创文明城市的支持者、倡导者和践行者，共同塑造文明和谐的昆明新形象，全面提升城乡文明程度。</t>
  </si>
  <si>
    <t>生态效益</t>
  </si>
  <si>
    <t>有效改善城乡生态环境，显著提升市民人居环境水平，助力滇池、河道及红嘴鸥保护工作，激发市民的主观能动性从而充分调动起积极性、参与性，引导广大人民群众争做生态环境保护的支持者、倡导者和践行者，共同塑造美丽和谐宜居的昆明新形象，全面提升城乡生态环境水平。</t>
  </si>
  <si>
    <t>创建全国文明城市实质上是在更高层次、更高水平上推动城市发展。是贯彻落实科学发展观的具体实践，创建全国文明城市即是构建和谐社会的重要载体，也是构建和谐社会的重要推动力。</t>
  </si>
  <si>
    <t>群众满意度较高，上级满意度较高</t>
  </si>
  <si>
    <t>开展写送春联、传统文化“五进”、“我们的节日”、“我们的中国梦—文化进万家”等文艺志愿服务活动至少30次；门的广泛联系与合作，促进全区文学艺术事业的发展，加强宣传介绍我区社会主义现代化建设情况，加强对文艺家和专业人员的联络、服务，反映他们的意愿和要求，关心他们的工作和生活，依法维护他们的合法权益等。</t>
  </si>
  <si>
    <t>开展写送春联、传统文化“五进”、“我们的节日”、“我们的中国梦—文化进万家”等文艺志愿服务活动。</t>
  </si>
  <si>
    <t>根据文联职能采取多种形式和方法，开展群众文化文艺活动，通过活动扩大宣传文化知识。</t>
  </si>
  <si>
    <t>98%</t>
  </si>
  <si>
    <t>写送春联、传统文化“五进”活动按时完成。</t>
  </si>
  <si>
    <t>春节前、按工作计划要求时限完成。</t>
  </si>
  <si>
    <t>"通过开展各项活动，会员创作水平进一步提升，群众的业余文化生活更加丰富。中华传统文化内涵得以广泛宣传。
"</t>
  </si>
  <si>
    <t>对传统文化传播、丰富群众业余文化生活效果明显</t>
  </si>
  <si>
    <t>通过开展各项活动，会员创作水平进一步提升，群众的业余文化生活更加丰富。中华传统文化内涵得以广泛宣传</t>
  </si>
  <si>
    <t>对传承中华文脉，提升人民群众文化素养，提升会员创作能力和水平，增强国家软实力意义重大，具有持续影响。</t>
  </si>
  <si>
    <t>增强国家软实力意义重大，具有持续影响</t>
  </si>
  <si>
    <t>协会会员满意度</t>
  </si>
  <si>
    <t>协会会员、服务艺术家满意度</t>
  </si>
  <si>
    <t>服务群众满意度</t>
  </si>
  <si>
    <t>开展新闻发布会4次，开展网络评论员培训及队伍建设，开展网络文化节及网络安全宣传周5万，具体工作要求根据实际需要开展，以便做好省、市、区委要求的舆情引导工作，营造良好的舆论氛围。</t>
  </si>
  <si>
    <t>投放公益广告</t>
  </si>
  <si>
    <t>预计投入公益广告设计、制作、版权注册及投放等，具体宣传内容根据实际工作需要开展，以便做好省、市、区委要求的宣传工作，营造良好的社会宣传氛围。</t>
  </si>
  <si>
    <t>召开新闻发布会</t>
  </si>
  <si>
    <t>全年将召开至少4次新闻发布会</t>
  </si>
  <si>
    <t>网络评论员队伍建设</t>
  </si>
  <si>
    <t>全年开展一次网络评论员队伍培训</t>
  </si>
  <si>
    <t>网络文化节</t>
  </si>
  <si>
    <t>全年开展一次网络文化节</t>
  </si>
  <si>
    <t>网络安全宣传周</t>
  </si>
  <si>
    <t>全年开展一次网络安全宣传周</t>
  </si>
  <si>
    <t>宣传覆盖率</t>
  </si>
  <si>
    <t>将全年不定期开展宣传工作，具体宣传内容、时间、次数根据实际工作需要确定；</t>
  </si>
  <si>
    <t>全部工作于2025年内完成</t>
  </si>
  <si>
    <t>全年将不定期开展宣传工作，具体宣传内容、时间、次数根据实际工作需要确定；</t>
  </si>
  <si>
    <t>召开至少4次新闻发布会</t>
  </si>
  <si>
    <t>2025年召开至少4次新闻发布会</t>
  </si>
  <si>
    <t>20</t>
  </si>
  <si>
    <t>1.通过制作、投放相关主题的公益广告，不断增加网信办在对外宣传工作上的影响力和覆盖面。2.持续宣传好区委网信办的各项中心工作开展情况，不断增加区委网信办在对外宣传工作上的影响力和覆盖面。3.通过召开新闻发布会向全社会发布、解读政府政策，不断增加西山区在对外宣传工作上的影响力和覆盖面。4.通过开展网络评论员培训，不断增加网信办在舆情引导工作上的影响力和覆盖面。</t>
  </si>
  <si>
    <t>增加网信办在对外宣传工作上的影响力和覆盖面、</t>
  </si>
  <si>
    <t>基层社会宣传阵地建设工作得到良好的开展，加大了社会宣传工作力度，为网信办树立良好、正面的形象。舆情引导工作得到良好的开展，有利于营造清朗的网络舆论空间，为网信办树立良好、正面的形象。</t>
  </si>
  <si>
    <t>营造清朗的网络舆论空间，为网信办树立良好、正面的形象。</t>
  </si>
  <si>
    <t>社会群众满意度</t>
  </si>
  <si>
    <t>为了优化单位的财务流程，帮助单位规避财务风险，保障单位稳定发展完成财务综合服务，完成完成财务相关包括账务处理、从政府财务报告填报、决算、预算等几项工作。</t>
  </si>
  <si>
    <t>完成财务相关工作</t>
  </si>
  <si>
    <t>项</t>
  </si>
  <si>
    <t>反映财务工作相项数。</t>
  </si>
  <si>
    <t>任务完成率</t>
  </si>
  <si>
    <t>反映工作的执行情况。
任务完成率=实际完成任务数/计划完成任务数*100%</t>
  </si>
  <si>
    <t>财务工作完成时间</t>
  </si>
  <si>
    <t>2025年12月31日</t>
  </si>
  <si>
    <t>维护单位利益和长远发展。识别与评估财务风险</t>
  </si>
  <si>
    <t>反映服务对象对整体满意情况。</t>
  </si>
  <si>
    <t>2025年聘请法律顾问对单位所需的舆情处置和部分工作提供法律依据和处理意见，也对签订的合同进行审核、修改及提出法律意见，每年审核合同数量不少于40份，咨询服务次数不少于100次，以适应法治政府建设的需要，加强依法行政工作，强化法治宣传观念，切实保障宣传工作依法依规健康发展。提高法律顾问服务的及时性和有效性，确保政府重大涉法事务依法合规处理；提升基层法律服务水平；通过精准的法律建议和风险评估，降低政府决策的法律风险；同时，维持高水准的服务对象满意度，确保法律顾问工作得到广泛认可和支持。</t>
  </si>
  <si>
    <t>法律顾问合同审查</t>
  </si>
  <si>
    <t>法律顾问合同审数量</t>
  </si>
  <si>
    <t>完成法律顾问咨询次数</t>
  </si>
  <si>
    <t>法律顾问咨询次数</t>
  </si>
  <si>
    <t>法律顾问经费使用情况</t>
  </si>
  <si>
    <t>增强各类行政及业务行为的合法性；强化法律意识，为单位依法行政提高法律参谋，是加强法治队伍建设规范和监督行政活动的一项重要保障。</t>
  </si>
  <si>
    <t>增强各类行政及业务行为的合法性</t>
  </si>
  <si>
    <t>单位内部相关人员满意度</t>
  </si>
  <si>
    <t>反映服务对象对工作的整体满意情况。</t>
  </si>
  <si>
    <t>制作30分钟得《西山区政府形象片》一个。</t>
  </si>
  <si>
    <t>专题片时间</t>
  </si>
  <si>
    <t>分钟</t>
  </si>
  <si>
    <t>按照合同签订的内容进行验收，验收合格率</t>
  </si>
  <si>
    <t>根据区委区政府具体工作安排进行开展。</t>
  </si>
  <si>
    <t>2025年1月-12月</t>
  </si>
  <si>
    <t>经济效益</t>
  </si>
  <si>
    <t>通过专题片制作宣传，提高西山区的影响力和知名度，助力西山区招商引资，助力经济的发展。</t>
  </si>
  <si>
    <t>通过专题片和专版的制作播放及刊登，对内对外宣传西山区在政治、经济、文化、社会、民生、生态等方面取得的成效，弘扬主旋律，传播正能量为加快建设美好新西山营造了良好舆论氛围</t>
  </si>
  <si>
    <t>通过专题片和专版的制作播放及刊登，对内对外宣传西山区在政治、</t>
  </si>
  <si>
    <t>通过项目的实施，把事关西山区经济社会发展、群众普遍关注的问题向社会各界人士进行宣传，让群众知晓西山区经济各方面的发展进步，为西山区经济社会全面发展奠定了基础</t>
  </si>
  <si>
    <t>通过项目的实施，把事关西山区经济社会发展、群众普遍关注的问题</t>
  </si>
  <si>
    <t>1.通过开展7个传统的“我们的节日”引导市民和广大未成年人正确认识和理解中华民族优良传统，培养良好的道德情操，更好地弘扬中华民族优秀传统文化。2.为了落实中央、省市关于进一步加强道德模范评选、表彰、管理的有关精神组织开展此项活动。为进一步弘扬社会正气，充分发挥道德模范的示范引领作用，在全社会树立人人学习道德模范、争当道德模范、关爱道德模范的良好氛围，给予道德模范崇高的社会礼遇，对生活困难道德模范进行帮扶。持续推出“最美家庭”典型，引导人们继承传统美德，树立家国情怀，推动全社会形成注重家庭、注重家教、注重家风的共识，为昆明经济社会发展提供良好的社会环境与精神支撑。3.通过开展文明校园创建、“传承红色基因 争做时代新人明祭英烈”、扣好人生第一粒扣子、开展新时代好少年评选推荐活动等学习教育实践活动，引导广大未成年人向上向善、孝老爱亲，忠于祖国、忠于人民，从小立志向、有梦想，爱学习、爱劳动、爱祖国，努力成长为担当民族复兴大任的时代新人。4.通过开展“3.5”学雷锋志愿者、“12.5”国际志愿者日的志愿服务活动，意在关爱留守儿童、“空巢老人”、红嘴鸥以及保护环境，动员引导市民群众以更昂扬的姿态，积极投身学雷锋志愿服务活动，达到“人人参与、人人志愿、人人关爱”的目的。　　</t>
  </si>
  <si>
    <t>开展“我们的节日”活动</t>
  </si>
  <si>
    <t>7个传统节日</t>
  </si>
  <si>
    <t>开展“新时代好少年”学习宣传活动1次；开展“扣好人生第一粒扣子”主题教育实践活动1次；组织开展传承红色基因 争做时代新人明祭英烈”题教育活动1次</t>
  </si>
  <si>
    <t>3次</t>
  </si>
  <si>
    <t>选出并宣传“西山好人”、开展“西山好人”巡讲活动、“道德模范 身边好人”现场交流会3场；帮扶和关爱“道德模范 西山好人1场；选出并宣传“文明家庭”、培育好家风 好家训、企业精神、乡贤文化、开展新时代“十星级文明户”创建活动2次；西山区“红土地之歌”演讲比赛1次</t>
  </si>
  <si>
    <t>7次</t>
  </si>
  <si>
    <t>开展“3.5”学雷锋志愿者日志愿服务活动1次、“12.5”国际志愿者日志愿服务活动1次</t>
  </si>
  <si>
    <t>2个</t>
  </si>
  <si>
    <t>活动完成率</t>
  </si>
  <si>
    <t>“我们的节日”活动</t>
  </si>
  <si>
    <t>春节、元宵、清明、端午、七夕、中秋、重阳等七个传统节日</t>
  </si>
  <si>
    <t>“新时代好少年”学习宣传活动、“扣好人生第一粒扣子”主题教育实践活动、传承红色基因 争做时代新人明祭英烈”题教育活动</t>
  </si>
  <si>
    <t>3-10月</t>
  </si>
  <si>
    <t>5-11月</t>
  </si>
  <si>
    <t>志愿服务活动</t>
  </si>
  <si>
    <t>3月5日、12月5日</t>
  </si>
  <si>
    <t>精神文明创建及相关活动经费使用情况</t>
  </si>
  <si>
    <t>通过开展7个传统的“我们的节日”引导市民和广大未成年人正确认识和理解中华民族优良传统，培养良好的道德情操，更好地弘扬中华民族优秀传统文化。通过开展2个“学雷锋志愿日”活动，动员引导市民群众以更昂扬的姿态，积极投身学雷锋志愿服务活动。文明单位创建，按照“管理先进、服务优良、内外和谐、积极创新、群众满意”的要求，着力提升广大干部职工的文明素质和单位的文明程度，全面促进单位各项工作全面发展；文明社区创建，提升社区居民文明素质和社区文明程度，提高文明社区创建工作的规范化、制度化、常态化。</t>
  </si>
  <si>
    <t>坚持弘扬社会主义核心价值观，坚持继承和发扬中华民族优秀传统文化，坚持贴近实际、贴近生活、贴近群众，坚持立足当地、以传统习俗、节日活动、文化娱乐和体育健身为载体，发动城乡群众广泛参与“我们的节日”主题活动，创新节日活动形式和载体，挖掘传承传统文化内涵，强化节日廉政文化建设，着力营造文明、和谐、幸福的节日氛围，为发挥我区“当龙头、促跨越、上水平、惠民生、奔小康”的战略要求提供思想保证、精神动力。文明单位创建，按照“管理先进、服务优良、内外和谐、积极创新、群众满意”的要求，着力提升广大干部职工的文明素质和单位的文明程度，全面促进单位各项工作全面发展；文明社区创建，提升社区居民文明素质和社区文明程度，</t>
  </si>
  <si>
    <t>坚持弘扬社会主义核心价值观，坚持继承和发扬中华民族优秀传统文</t>
  </si>
  <si>
    <t>在中国网、人民网云南频道、云南日报、云南网微信公众平台、学习强国西山融媒号、春城晚报、昆明信息港、今日头条、云上西山app等新媒体平台上推送西山区的相关信息，发布稿件全年不少于100篇，每月不少于8条，做好西山区的宣传报道。通过全媒体新闻报道反应西山区委区政府的中心工作，做好西山区党务政务信息的发布、推送、政务新媒体建设、讲好西山故事、传播好西山声音，营造良好的社会宣传氛围。</t>
  </si>
  <si>
    <t>掌上春城融媒体中心基础运营服务</t>
  </si>
  <si>
    <t>技术系统维护保障项目、基础功能、APP基础服务若干次</t>
  </si>
  <si>
    <t>云南网</t>
  </si>
  <si>
    <t>提供融媒体技 术服务</t>
  </si>
  <si>
    <t>传语文化短视频类专栏</t>
  </si>
  <si>
    <t>32</t>
  </si>
  <si>
    <t>围绕《西山发布》微信公众号做重点策划、定制化内容打造，具体内容为：短视频类专栏，共32期</t>
  </si>
  <si>
    <t>人民网宣传</t>
  </si>
  <si>
    <t>条</t>
  </si>
  <si>
    <t>在人民网设立“大观西山”专栏对西山区进行宣传，平均每月10条。</t>
  </si>
  <si>
    <t>中国网</t>
  </si>
  <si>
    <t>100.00</t>
  </si>
  <si>
    <t>发布稿件全年不少于100条</t>
  </si>
  <si>
    <t>视频彩铃服务</t>
  </si>
  <si>
    <t>540</t>
  </si>
  <si>
    <t>人</t>
  </si>
  <si>
    <t>为我区科级以上领导干部约540人定制视频彩铃服务</t>
  </si>
  <si>
    <t>春城晚报</t>
  </si>
  <si>
    <t>发布稿件全年不少于100篇</t>
  </si>
  <si>
    <t>云南日报</t>
  </si>
  <si>
    <t>发布稿件全年不少于50篇</t>
  </si>
  <si>
    <t>昆明日报</t>
  </si>
  <si>
    <t>版</t>
  </si>
  <si>
    <t>不定期专版</t>
  </si>
  <si>
    <t>都市时报</t>
  </si>
  <si>
    <t>200.00</t>
  </si>
  <si>
    <t>发布稿件全年不少于200篇</t>
  </si>
  <si>
    <t>昆明广播电视台</t>
  </si>
  <si>
    <t>80</t>
  </si>
  <si>
    <t>《昆明新闻》播出不少于80条；推送不少于300条，及时选送上级媒体</t>
  </si>
  <si>
    <t>昆明信息港</t>
  </si>
  <si>
    <t>300.00</t>
  </si>
  <si>
    <t>全年不低于300条，微信公众平台发布频率为一周七次,每次默认推送8条内容及其他服务</t>
  </si>
  <si>
    <t>学习强国</t>
  </si>
  <si>
    <t>负责“学习强国”西山区融媒体中心号新闻稿件的编辑、包装、审校</t>
  </si>
  <si>
    <t>西融传媒</t>
  </si>
  <si>
    <t>制作图文、H5产品100条</t>
  </si>
  <si>
    <t>刊载完成率</t>
  </si>
  <si>
    <t>社会覆盖率</t>
  </si>
  <si>
    <t>将全年不定期开展新闻宣传工作</t>
  </si>
  <si>
    <t>140</t>
  </si>
  <si>
    <t>推进党务、政务信息公开，优化全区政务环境、投资环境，吸引国内外企业到西山区投资，为西山区经济发展奠定基础</t>
  </si>
  <si>
    <t>'推进党务、政务信息公开，优化全区政务环境、投资环境，吸引国</t>
  </si>
  <si>
    <t>通过完成预定的新闻宣传报道和目标任务，积极宣传好区委区政府的各项中心工作开展情况，不断增加西山区在对外宣传工作上的影响李和覆盖面</t>
  </si>
  <si>
    <t>通过完成预定的新闻宣传报道和目标任务，积极宣传好区委区政府的</t>
  </si>
  <si>
    <t>让生态文明建设理念、观念、信念进一步深入人心，对保护西山区生态环境起到宣传引导作用。</t>
  </si>
  <si>
    <t>让生态文明建设理念、观念、信念进一步深入人心，对保护西山区生</t>
  </si>
  <si>
    <t>通过信息公开、网络宣传，推动了”阳光政府“法治政府”建设，为推进全区经济，社会，生态文明的可持续，永续发展营造了良好的网络舆论氛围，为西山区全面发展起到了一定的影响。</t>
  </si>
  <si>
    <t>为“云南政治中心服务承载区、山水都市品质区、现代服务业活力区</t>
  </si>
  <si>
    <t>95%</t>
  </si>
  <si>
    <t>预算06表</t>
  </si>
  <si>
    <t>政府性基金预算支出预算表</t>
  </si>
  <si>
    <t>单位名称：昆明市发展和改革委员会</t>
  </si>
  <si>
    <t>政府性基金预算支出</t>
  </si>
  <si>
    <t>中共昆明市西山区委宣传部无政府性基金预算支出，此表无数据</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</si>
  <si>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</si>
  <si>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</si>
  <si>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</si>
  <si>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</si>
  <si>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</si>
  <si>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</si>
  <si>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</si>
  <si>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</si>
  <si>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</si>
  <si>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</si>
  <si>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</si>
  <si>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公车购置及运维费</t>
  </si>
  <si>
    <t>车辆维修和保养服务</t>
  </si>
  <si>
    <t>机动车保险服务</t>
  </si>
  <si>
    <t>一般公用经费支出</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</si>
  <si>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</si>
  <si>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</si>
  <si>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</si>
  <si>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</si>
  <si>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</si>
  <si>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</si>
  <si>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</si>
  <si>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</si>
  <si>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</si>
  <si>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</si>
  <si>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B1101 维修保养服务</t>
  </si>
  <si>
    <t>B 政府履职辅助性服务</t>
  </si>
  <si>
    <t>201 一般公共服务支出</t>
  </si>
  <si>
    <t>预算09-1表</t>
  </si>
  <si>
    <t>单位名称（项目）</t>
  </si>
  <si>
    <t>地区</t>
  </si>
  <si>
    <t>中共昆明市西山区委宣传部无上级转移支付，此表无数据</t>
  </si>
  <si>
    <t>预算09-2表</t>
  </si>
  <si>
    <t xml:space="preserve">预算10表
</t>
  </si>
  <si>
    <t>资产类别</t>
  </si>
  <si>
    <t>资产分类代码.名称</t>
  </si>
  <si>
    <t>资产名称</t>
  </si>
  <si>
    <t>计量单位</t>
  </si>
  <si>
    <t>财政部门批复数（元）</t>
  </si>
  <si>
    <t>单价</t>
  </si>
  <si>
    <t>金额</t>
  </si>
  <si>
    <t>中共昆明市西山区委宣传部无新增资产配置，此表无数据</t>
  </si>
  <si>
    <t>预算11表</t>
  </si>
  <si>
    <t>上级补助</t>
  </si>
  <si>
    <t>中共昆明市西山区委宣传部无上级转移支付补助项目支出，此表无数据</t>
  </si>
  <si>
    <t>预算12表</t>
  </si>
  <si>
    <t>项目级次</t>
  </si>
  <si>
    <t>311 专项业务类</t>
  </si>
  <si>
    <t>本级</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</si>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</sst>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38">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1"/>
      <name val="仿宋_GB2312"/>
      <charset val="134"/>
    </font>
    <font>
      <sz val="10"/>
      <color rgb="FF000000"/>
      <name val="Arial"/>
      <charset val="134"/>
    </font>
    <font>
      <b/>
      <sz val="23.95"/>
      <color rgb="FF000000"/>
      <name val="宋体"/>
      <charset val="134"/>
    </font>
    <font>
      <b/>
      <sz val="22"/>
      <color rgb="FF000000"/>
      <name val="宋体"/>
      <charset val="134"/>
    </font>
    <font>
      <sz val="11.25"/>
      <color rgb="FF000000"/>
      <name val="宋体"/>
      <charset val="134"/>
    </font>
    <font>
      <sz val="10"/>
      <color rgb="FFFFFFFF"/>
      <name val="宋体"/>
      <charset val="134"/>
    </font>
    <font>
      <b/>
      <sz val="21"/>
      <color rgb="FF000000"/>
      <name val="宋体"/>
      <charset val="134"/>
    </font>
    <font>
      <sz val="9"/>
      <name val="宋体"/>
      <charset val="134"/>
    </font>
    <font>
      <b/>
      <sz val="18"/>
      <color rgb="FF000000"/>
      <name val="宋体"/>
      <charset val="134"/>
    </font>
    <font>
      <sz val="9.75"/>
      <color rgb="FF000000"/>
      <name val="SimSun"/>
      <charset val="134"/>
    </font>
    <font>
      <b/>
      <sz val="9"/>
      <color rgb="FF000000"/>
      <name val="宋体"/>
      <charset val="134"/>
    </font>
    <font>
      <b/>
      <sz val="11"/>
      <color theme="1"/>
      <name val="宋体"/>
      <charset val="134"/>
      <scheme val="minor"/>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16"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7" applyNumberFormat="0" applyFill="0" applyAlignment="0" applyProtection="0">
      <alignment vertical="center"/>
    </xf>
    <xf numFmtId="0" fontId="25" fillId="0" borderId="17" applyNumberFormat="0" applyFill="0" applyAlignment="0" applyProtection="0">
      <alignment vertical="center"/>
    </xf>
    <xf numFmtId="0" fontId="26" fillId="0" borderId="18" applyNumberFormat="0" applyFill="0" applyAlignment="0" applyProtection="0">
      <alignment vertical="center"/>
    </xf>
    <xf numFmtId="0" fontId="26" fillId="0" borderId="0" applyNumberFormat="0" applyFill="0" applyBorder="0" applyAlignment="0" applyProtection="0">
      <alignment vertical="center"/>
    </xf>
    <xf numFmtId="0" fontId="27" fillId="4" borderId="19" applyNumberFormat="0" applyAlignment="0" applyProtection="0">
      <alignment vertical="center"/>
    </xf>
    <xf numFmtId="0" fontId="28" fillId="5" borderId="20" applyNumberFormat="0" applyAlignment="0" applyProtection="0">
      <alignment vertical="center"/>
    </xf>
    <xf numFmtId="0" fontId="29" fillId="5" borderId="19" applyNumberFormat="0" applyAlignment="0" applyProtection="0">
      <alignment vertical="center"/>
    </xf>
    <xf numFmtId="0" fontId="30" fillId="6" borderId="21" applyNumberFormat="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176" fontId="13" fillId="0" borderId="7">
      <alignment horizontal="right" vertical="center"/>
    </xf>
    <xf numFmtId="177" fontId="13" fillId="0" borderId="7">
      <alignment horizontal="right" vertical="center"/>
    </xf>
    <xf numFmtId="10" fontId="13" fillId="0" borderId="7">
      <alignment horizontal="right" vertical="center"/>
    </xf>
    <xf numFmtId="178" fontId="13" fillId="0" borderId="7">
      <alignment horizontal="right" vertical="center"/>
    </xf>
    <xf numFmtId="49" fontId="13" fillId="0" borderId="7">
      <alignment horizontal="left" vertical="center" wrapText="1"/>
    </xf>
    <xf numFmtId="178" fontId="13" fillId="0" borderId="7">
      <alignment horizontal="right" vertical="center"/>
    </xf>
    <xf numFmtId="179" fontId="13" fillId="0" borderId="7">
      <alignment horizontal="right" vertical="center"/>
    </xf>
    <xf numFmtId="180" fontId="13" fillId="0" borderId="7">
      <alignment horizontal="right" vertical="center"/>
    </xf>
  </cellStyleXfs>
  <cellXfs count="264">
    <xf numFmtId="0" fontId="0" fillId="0" borderId="0" xfId="0" applyFont="1" applyBorder="1"/>
    <xf numFmtId="0" fontId="0" fillId="0" borderId="0" xfId="0" applyFill="1"/>
    <xf numFmtId="0" fontId="0" fillId="0" borderId="0" xfId="0" applyFont="1" applyFill="1" applyBorder="1"/>
    <xf numFmtId="0" fontId="0" fillId="0" borderId="0" xfId="0" applyFont="1" applyFill="1" applyBorder="1" applyAlignment="1">
      <alignment horizontal="center" vertical="center"/>
    </xf>
    <xf numFmtId="49" fontId="1" fillId="0" borderId="0" xfId="0" applyNumberFormat="1" applyFont="1" applyFill="1" applyBorder="1"/>
    <xf numFmtId="0" fontId="2" fillId="0" borderId="0" xfId="0" applyFont="1" applyFill="1" applyBorder="1" applyAlignment="1" applyProtection="1">
      <alignment horizontal="right" vertical="center"/>
      <protection locked="0"/>
    </xf>
    <xf numFmtId="0" fontId="3" fillId="0" borderId="0" xfId="0" applyFont="1" applyFill="1" applyBorder="1" applyAlignment="1">
      <alignment horizontal="center" vertical="center"/>
    </xf>
    <xf numFmtId="0" fontId="2" fillId="0" borderId="0" xfId="0" applyFont="1" applyFill="1" applyBorder="1" applyAlignment="1" applyProtection="1">
      <alignment horizontal="left" vertical="center"/>
      <protection locked="0"/>
    </xf>
    <xf numFmtId="0" fontId="4" fillId="0" borderId="0" xfId="0" applyFont="1" applyFill="1" applyBorder="1" applyAlignment="1">
      <alignment horizontal="left" vertical="center"/>
    </xf>
    <xf numFmtId="0" fontId="4" fillId="0" borderId="0" xfId="0" applyFont="1" applyFill="1" applyBorder="1"/>
    <xf numFmtId="0" fontId="2" fillId="0" borderId="0" xfId="0" applyFont="1" applyFill="1" applyBorder="1" applyAlignment="1" applyProtection="1">
      <alignment horizontal="right"/>
      <protection locked="0"/>
    </xf>
    <xf numFmtId="0" fontId="4" fillId="0" borderId="1" xfId="0" applyFont="1" applyFill="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pplyProtection="1">
      <alignment horizontal="center" vertical="center" wrapText="1"/>
      <protection locked="0"/>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6" xfId="0" applyFont="1" applyFill="1" applyBorder="1" applyAlignment="1" applyProtection="1">
      <alignment horizontal="center" vertical="center" wrapText="1"/>
      <protection locked="0"/>
    </xf>
    <xf numFmtId="0" fontId="4"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1" fillId="0" borderId="7" xfId="0" applyFont="1" applyFill="1" applyBorder="1" applyAlignment="1">
      <alignment horizontal="center" vertical="center"/>
    </xf>
    <xf numFmtId="178" fontId="5" fillId="0" borderId="7" xfId="54" applyFont="1" applyFill="1" applyAlignment="1">
      <alignment horizontal="left" vertical="center"/>
    </xf>
    <xf numFmtId="178" fontId="5" fillId="0" borderId="7" xfId="54" applyFont="1" applyFill="1">
      <alignment horizontal="right" vertical="center"/>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178" fontId="5" fillId="0" borderId="7" xfId="0" applyNumberFormat="1" applyFont="1" applyFill="1" applyBorder="1" applyAlignment="1">
      <alignment horizontal="right" vertical="center"/>
    </xf>
    <xf numFmtId="49" fontId="5" fillId="0" borderId="7" xfId="53" applyFont="1" applyFill="1">
      <alignment horizontal="left" vertical="center" wrapText="1"/>
    </xf>
    <xf numFmtId="0" fontId="2" fillId="0" borderId="2"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protection locked="0"/>
    </xf>
    <xf numFmtId="0" fontId="0" fillId="0" borderId="0" xfId="0" applyFont="1" applyFill="1" applyBorder="1" applyAlignment="1">
      <alignment vertical="center"/>
    </xf>
    <xf numFmtId="0" fontId="4" fillId="0" borderId="5" xfId="0" applyFont="1" applyFill="1" applyBorder="1" applyAlignment="1">
      <alignment horizontal="center" vertical="center"/>
    </xf>
    <xf numFmtId="0" fontId="2" fillId="0" borderId="7" xfId="0" applyFont="1" applyFill="1" applyBorder="1" applyAlignment="1">
      <alignment horizontal="left" vertical="center" wrapText="1"/>
    </xf>
    <xf numFmtId="4" fontId="2" fillId="0" borderId="7" xfId="0" applyNumberFormat="1" applyFont="1" applyFill="1" applyBorder="1" applyAlignment="1">
      <alignment horizontal="right" vertical="center" wrapText="1"/>
    </xf>
    <xf numFmtId="4" fontId="2" fillId="0" borderId="7" xfId="0" applyNumberFormat="1" applyFont="1" applyFill="1" applyBorder="1" applyAlignment="1" applyProtection="1">
      <alignment horizontal="right" vertical="center" wrapText="1"/>
      <protection locked="0"/>
    </xf>
    <xf numFmtId="0" fontId="1" fillId="0" borderId="2" xfId="0" applyFont="1" applyFill="1" applyBorder="1" applyAlignment="1" applyProtection="1">
      <alignment horizontal="center" vertical="center" wrapText="1"/>
      <protection locked="0"/>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6" fillId="0" borderId="0" xfId="0" applyFont="1" applyAlignment="1">
      <alignment horizontal="left" vertical="center"/>
    </xf>
    <xf numFmtId="0" fontId="1" fillId="0" borderId="7" xfId="0" applyFont="1" applyFill="1" applyBorder="1" applyAlignment="1" applyProtection="1">
      <alignment horizontal="center" vertical="center"/>
      <protection locked="0"/>
    </xf>
    <xf numFmtId="4" fontId="5" fillId="0" borderId="7" xfId="54" applyNumberFormat="1" applyFont="1" applyFill="1" applyBorder="1">
      <alignment horizontal="right" vertical="center"/>
    </xf>
    <xf numFmtId="0" fontId="2" fillId="0" borderId="0" xfId="0" applyFont="1" applyFill="1" applyBorder="1" applyAlignment="1" applyProtection="1">
      <alignment horizontal="right" vertical="center" wrapText="1"/>
      <protection locked="0"/>
    </xf>
    <xf numFmtId="0" fontId="7" fillId="0" borderId="0" xfId="0" applyFont="1" applyFill="1" applyBorder="1" applyAlignment="1" applyProtection="1">
      <alignment vertical="center"/>
      <protection locked="0"/>
    </xf>
    <xf numFmtId="0" fontId="7" fillId="0" borderId="0" xfId="0" applyFont="1" applyFill="1" applyBorder="1" applyAlignment="1">
      <alignment vertical="center"/>
    </xf>
    <xf numFmtId="0" fontId="8"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1" fillId="0" borderId="0" xfId="0" applyFont="1" applyFill="1" applyBorder="1" applyAlignment="1" applyProtection="1">
      <alignment horizontal="right" vertical="center"/>
      <protection locked="0"/>
    </xf>
    <xf numFmtId="0" fontId="1" fillId="0" borderId="0" xfId="0" applyFont="1" applyFill="1" applyBorder="1" applyAlignment="1" applyProtection="1">
      <alignment horizontal="right" vertical="center" wrapText="1"/>
      <protection locked="0"/>
    </xf>
    <xf numFmtId="0" fontId="1" fillId="0" borderId="7" xfId="0" applyFont="1" applyFill="1" applyBorder="1" applyAlignment="1" applyProtection="1">
      <alignment horizontal="center" vertical="center" wrapText="1"/>
      <protection locked="0"/>
    </xf>
    <xf numFmtId="0" fontId="1" fillId="0" borderId="7" xfId="0" applyFont="1" applyFill="1" applyBorder="1" applyAlignment="1" applyProtection="1">
      <alignment horizontal="right" vertical="center"/>
      <protection locked="0"/>
    </xf>
    <xf numFmtId="0" fontId="1" fillId="0" borderId="7" xfId="0" applyFont="1" applyFill="1" applyBorder="1" applyAlignment="1" applyProtection="1">
      <alignment horizontal="right" vertical="center" wrapText="1"/>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vertical="center"/>
      <protection locked="0"/>
    </xf>
    <xf numFmtId="0" fontId="2" fillId="0" borderId="7" xfId="0" applyFont="1" applyFill="1" applyBorder="1" applyAlignment="1" applyProtection="1">
      <alignment horizontal="center" vertical="center" wrapText="1"/>
      <protection locked="0"/>
    </xf>
    <xf numFmtId="3" fontId="2" fillId="0" borderId="7" xfId="0" applyNumberFormat="1" applyFont="1" applyFill="1" applyBorder="1" applyAlignment="1" applyProtection="1">
      <alignment horizontal="right" vertical="center"/>
      <protection locked="0"/>
    </xf>
    <xf numFmtId="4" fontId="2" fillId="0" borderId="7" xfId="0" applyNumberFormat="1" applyFont="1" applyFill="1" applyBorder="1" applyAlignment="1" applyProtection="1">
      <alignment horizontal="right" vertical="center"/>
      <protection locked="0"/>
    </xf>
    <xf numFmtId="0" fontId="2" fillId="0" borderId="7" xfId="0" applyFont="1" applyFill="1" applyBorder="1" applyAlignment="1">
      <alignment horizontal="center" vertical="center"/>
    </xf>
    <xf numFmtId="0" fontId="2" fillId="0" borderId="7" xfId="0" applyFont="1" applyFill="1" applyBorder="1" applyAlignment="1">
      <alignment horizontal="left" vertical="center"/>
    </xf>
    <xf numFmtId="0" fontId="2" fillId="0" borderId="7" xfId="0" applyFont="1" applyFill="1" applyBorder="1" applyAlignment="1">
      <alignment horizontal="right" vertical="center"/>
    </xf>
    <xf numFmtId="0" fontId="9" fillId="0" borderId="0" xfId="0" applyFont="1" applyFill="1" applyBorder="1" applyAlignment="1">
      <alignment horizontal="center" vertical="center"/>
    </xf>
    <xf numFmtId="0" fontId="3" fillId="0" borderId="0" xfId="0" applyFont="1" applyFill="1" applyBorder="1" applyAlignment="1" applyProtection="1">
      <alignment horizontal="center" vertical="center"/>
      <protection locked="0"/>
    </xf>
    <xf numFmtId="0" fontId="4" fillId="0" borderId="7" xfId="0" applyFont="1" applyFill="1" applyBorder="1" applyAlignment="1">
      <alignment horizontal="center" vertical="center" wrapText="1"/>
    </xf>
    <xf numFmtId="0" fontId="4" fillId="0" borderId="7" xfId="0" applyFont="1" applyFill="1" applyBorder="1" applyAlignment="1" applyProtection="1">
      <alignment horizontal="center" vertical="center"/>
      <protection locked="0"/>
    </xf>
    <xf numFmtId="0" fontId="2" fillId="0" borderId="7" xfId="0" applyFont="1" applyFill="1" applyBorder="1" applyAlignment="1">
      <alignment vertical="center" wrapText="1"/>
    </xf>
    <xf numFmtId="0" fontId="1" fillId="0" borderId="0" xfId="0" applyFont="1" applyFill="1" applyBorder="1" applyAlignment="1">
      <alignment horizontal="right" vertical="center"/>
    </xf>
    <xf numFmtId="0" fontId="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4" fillId="0" borderId="0" xfId="0" applyFont="1" applyFill="1" applyBorder="1" applyAlignment="1">
      <alignment vertical="center" wrapText="1"/>
    </xf>
    <xf numFmtId="0" fontId="1" fillId="0" borderId="0" xfId="0" applyFont="1" applyFill="1" applyBorder="1" applyAlignment="1">
      <alignment horizontal="right" vertical="center" wrapText="1"/>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wrapText="1"/>
    </xf>
    <xf numFmtId="0" fontId="1" fillId="0" borderId="2" xfId="0" applyFont="1" applyFill="1" applyBorder="1" applyAlignment="1">
      <alignment horizontal="center" vertical="center"/>
    </xf>
    <xf numFmtId="0" fontId="1" fillId="0" borderId="6" xfId="0" applyFont="1" applyFill="1" applyBorder="1" applyAlignment="1" applyProtection="1">
      <alignment horizontal="center" vertical="center"/>
      <protection locked="0"/>
    </xf>
    <xf numFmtId="0" fontId="0" fillId="0" borderId="0" xfId="0" applyFont="1" applyBorder="1" applyAlignment="1">
      <alignment horizontal="center" vertical="center"/>
    </xf>
    <xf numFmtId="0" fontId="1" fillId="0" borderId="0" xfId="0" applyFont="1" applyBorder="1" applyAlignment="1">
      <alignment wrapText="1"/>
    </xf>
    <xf numFmtId="0" fontId="1" fillId="0" borderId="0" xfId="0" applyFont="1" applyBorder="1" applyProtection="1">
      <protection locked="0"/>
    </xf>
    <xf numFmtId="0" fontId="9" fillId="0" borderId="0" xfId="0" applyFont="1" applyBorder="1" applyAlignment="1">
      <alignment horizontal="center" vertical="center" wrapText="1"/>
    </xf>
    <xf numFmtId="0" fontId="3" fillId="0" borderId="0" xfId="0" applyFont="1" applyBorder="1" applyAlignment="1" applyProtection="1">
      <alignment horizontal="center" vertical="center"/>
      <protection locked="0"/>
    </xf>
    <xf numFmtId="0" fontId="3"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Protection="1">
      <protection locked="0"/>
    </xf>
    <xf numFmtId="0" fontId="4" fillId="0" borderId="0" xfId="0" applyFont="1" applyBorder="1" applyAlignment="1">
      <alignment wrapText="1"/>
    </xf>
    <xf numFmtId="0" fontId="4" fillId="0" borderId="1"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pplyProtection="1">
      <alignment horizontal="center" vertical="center"/>
      <protection locked="0"/>
    </xf>
    <xf numFmtId="0" fontId="4" fillId="0" borderId="12" xfId="0" applyFont="1" applyBorder="1" applyAlignment="1">
      <alignment horizontal="center" vertical="center" wrapText="1"/>
    </xf>
    <xf numFmtId="0" fontId="4" fillId="0" borderId="6" xfId="0" applyFont="1" applyBorder="1" applyAlignment="1">
      <alignment horizontal="center" vertical="center"/>
    </xf>
    <xf numFmtId="0" fontId="2" fillId="0" borderId="7" xfId="0" applyFont="1" applyBorder="1" applyAlignment="1">
      <alignment horizontal="left" vertical="center" wrapText="1"/>
    </xf>
    <xf numFmtId="0" fontId="2" fillId="0" borderId="7"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10" fillId="0" borderId="7"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pplyProtection="1">
      <alignment horizontal="left" vertical="center"/>
      <protection locked="0"/>
    </xf>
    <xf numFmtId="0" fontId="2" fillId="0" borderId="14"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4" fillId="0" borderId="14"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4" fontId="10" fillId="0" borderId="7" xfId="0" applyNumberFormat="1" applyFont="1" applyBorder="1" applyAlignment="1">
      <alignment horizontal="right" vertical="center"/>
    </xf>
    <xf numFmtId="178" fontId="5" fillId="0" borderId="7" xfId="0" applyNumberFormat="1" applyFont="1" applyBorder="1" applyAlignment="1">
      <alignment horizontal="right" vertical="center"/>
    </xf>
    <xf numFmtId="0" fontId="2" fillId="2" borderId="12"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1" fillId="0" borderId="0" xfId="0" applyFont="1" applyFill="1" applyBorder="1" applyProtection="1">
      <protection locked="0"/>
    </xf>
    <xf numFmtId="0" fontId="2" fillId="0" borderId="0" xfId="0" applyFont="1" applyFill="1" applyBorder="1" applyAlignment="1">
      <alignment horizontal="left" vertical="center"/>
    </xf>
    <xf numFmtId="0" fontId="4" fillId="0" borderId="0" xfId="0" applyFont="1" applyFill="1" applyBorder="1" applyProtection="1">
      <protection locked="0"/>
    </xf>
    <xf numFmtId="0" fontId="4" fillId="0" borderId="10" xfId="0" applyFont="1" applyFill="1" applyBorder="1" applyAlignment="1" applyProtection="1">
      <alignment horizontal="center" vertical="center"/>
      <protection locked="0"/>
    </xf>
    <xf numFmtId="0" fontId="4" fillId="0" borderId="10" xfId="0" applyFont="1" applyFill="1" applyBorder="1" applyAlignment="1">
      <alignment horizontal="center" vertical="center" wrapText="1"/>
    </xf>
    <xf numFmtId="0" fontId="4" fillId="0" borderId="11" xfId="0" applyFont="1" applyFill="1" applyBorder="1" applyAlignment="1" applyProtection="1">
      <alignment horizontal="center" vertical="center"/>
      <protection locked="0"/>
    </xf>
    <xf numFmtId="0" fontId="4" fillId="0" borderId="11" xfId="0" applyFont="1" applyFill="1" applyBorder="1" applyAlignment="1">
      <alignment horizontal="center" vertical="center" wrapText="1"/>
    </xf>
    <xf numFmtId="0" fontId="4" fillId="0" borderId="12" xfId="0" applyFont="1" applyFill="1" applyBorder="1" applyAlignment="1" applyProtection="1">
      <alignment horizontal="center" vertical="center"/>
      <protection locked="0"/>
    </xf>
    <xf numFmtId="0" fontId="4" fillId="0" borderId="12" xfId="0" applyFont="1" applyFill="1" applyBorder="1" applyAlignment="1">
      <alignment horizontal="center" vertical="center" wrapText="1"/>
    </xf>
    <xf numFmtId="180" fontId="5" fillId="0" borderId="7" xfId="56" applyNumberFormat="1" applyFont="1" applyFill="1" applyBorder="1" applyAlignment="1">
      <alignment horizontal="center" vertical="center"/>
    </xf>
    <xf numFmtId="180" fontId="5" fillId="0" borderId="7" xfId="0" applyNumberFormat="1" applyFont="1" applyFill="1" applyBorder="1" applyAlignment="1">
      <alignment horizontal="center" vertical="center"/>
    </xf>
    <xf numFmtId="3" fontId="2" fillId="0" borderId="7" xfId="0" applyNumberFormat="1" applyFont="1" applyFill="1" applyBorder="1" applyAlignment="1">
      <alignment horizontal="right" vertical="center"/>
    </xf>
    <xf numFmtId="4" fontId="2" fillId="0" borderId="7" xfId="0" applyNumberFormat="1" applyFont="1" applyFill="1" applyBorder="1" applyAlignment="1">
      <alignment horizontal="right" vertical="center"/>
    </xf>
    <xf numFmtId="0" fontId="2" fillId="0" borderId="13" xfId="0" applyFont="1" applyFill="1" applyBorder="1" applyAlignment="1">
      <alignment horizontal="center" vertical="center"/>
    </xf>
    <xf numFmtId="0" fontId="2" fillId="0" borderId="14" xfId="0" applyFont="1" applyFill="1" applyBorder="1" applyAlignment="1" applyProtection="1">
      <alignment horizontal="left" vertical="center"/>
      <protection locked="0"/>
    </xf>
    <xf numFmtId="0" fontId="2" fillId="0" borderId="14" xfId="0" applyFont="1" applyFill="1" applyBorder="1" applyAlignment="1">
      <alignment horizontal="left" vertical="center"/>
    </xf>
    <xf numFmtId="0" fontId="2" fillId="0" borderId="12" xfId="0" applyFont="1" applyFill="1" applyBorder="1" applyAlignment="1">
      <alignment horizontal="right" vertical="center"/>
    </xf>
    <xf numFmtId="178" fontId="5" fillId="0" borderId="0" xfId="0" applyNumberFormat="1" applyFont="1" applyFill="1" applyBorder="1" applyAlignment="1">
      <alignment horizontal="left" vertical="center"/>
    </xf>
    <xf numFmtId="4" fontId="0" fillId="0" borderId="0" xfId="0" applyNumberFormat="1" applyFont="1" applyFill="1" applyBorder="1"/>
    <xf numFmtId="0" fontId="4" fillId="0" borderId="3" xfId="0" applyFont="1" applyFill="1" applyBorder="1" applyAlignment="1">
      <alignment horizontal="center" vertical="center" wrapText="1"/>
    </xf>
    <xf numFmtId="0" fontId="4" fillId="0" borderId="3" xfId="0" applyFont="1" applyFill="1" applyBorder="1" applyAlignment="1" applyProtection="1">
      <alignment horizontal="center" vertical="center" wrapText="1"/>
      <protection locked="0"/>
    </xf>
    <xf numFmtId="0" fontId="4" fillId="0" borderId="3" xfId="0" applyFont="1" applyFill="1" applyBorder="1" applyAlignment="1" applyProtection="1">
      <alignment horizontal="center" vertical="center"/>
      <protection locked="0"/>
    </xf>
    <xf numFmtId="0" fontId="4" fillId="0" borderId="11" xfId="0" applyFont="1" applyFill="1" applyBorder="1" applyAlignment="1" applyProtection="1">
      <alignment horizontal="center" vertical="center" wrapText="1"/>
      <protection locked="0"/>
    </xf>
    <xf numFmtId="0" fontId="4" fillId="0" borderId="14" xfId="0" applyFont="1" applyFill="1" applyBorder="1" applyAlignment="1">
      <alignment horizontal="center" vertical="center" wrapText="1"/>
    </xf>
    <xf numFmtId="0" fontId="4" fillId="0" borderId="14" xfId="0" applyFont="1" applyFill="1" applyBorder="1" applyAlignment="1" applyProtection="1">
      <alignment horizontal="center" vertical="center"/>
      <protection locked="0"/>
    </xf>
    <xf numFmtId="0" fontId="4" fillId="0" borderId="12" xfId="0" applyFont="1" applyFill="1" applyBorder="1" applyAlignment="1" applyProtection="1">
      <alignment horizontal="center" vertical="center" wrapText="1"/>
      <protection locked="0"/>
    </xf>
    <xf numFmtId="0" fontId="2" fillId="0" borderId="0" xfId="0" applyFont="1" applyFill="1" applyBorder="1" applyAlignment="1">
      <alignment horizontal="right"/>
    </xf>
    <xf numFmtId="0" fontId="4" fillId="0" borderId="4" xfId="0" applyFont="1" applyFill="1" applyBorder="1" applyAlignment="1" applyProtection="1">
      <alignment horizontal="center" vertical="center"/>
      <protection locked="0"/>
    </xf>
    <xf numFmtId="0" fontId="4" fillId="0" borderId="14" xfId="0" applyFont="1" applyFill="1" applyBorder="1" applyAlignment="1" applyProtection="1">
      <alignment horizontal="center" vertical="center" wrapText="1"/>
      <protection locked="0"/>
    </xf>
    <xf numFmtId="0" fontId="11" fillId="0" borderId="0" xfId="0" applyFont="1" applyFill="1" applyBorder="1" applyAlignment="1" applyProtection="1">
      <alignment horizontal="right"/>
      <protection locked="0"/>
    </xf>
    <xf numFmtId="49" fontId="11" fillId="0" borderId="0" xfId="0" applyNumberFormat="1" applyFont="1" applyFill="1" applyBorder="1" applyProtection="1">
      <protection locked="0"/>
    </xf>
    <xf numFmtId="0" fontId="1" fillId="0" borderId="0" xfId="0" applyFont="1" applyFill="1" applyBorder="1" applyAlignment="1">
      <alignment horizontal="right"/>
    </xf>
    <xf numFmtId="0" fontId="12" fillId="0" borderId="0"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4" fillId="0" borderId="1" xfId="0" applyFont="1" applyFill="1" applyBorder="1" applyAlignment="1" applyProtection="1">
      <alignment horizontal="center" vertical="center"/>
      <protection locked="0"/>
    </xf>
    <xf numFmtId="49" fontId="4" fillId="0" borderId="1" xfId="0" applyNumberFormat="1" applyFont="1" applyFill="1" applyBorder="1" applyAlignment="1" applyProtection="1">
      <alignment horizontal="center" vertical="center" wrapText="1"/>
      <protection locked="0"/>
    </xf>
    <xf numFmtId="0" fontId="4" fillId="0" borderId="5" xfId="0" applyFont="1" applyFill="1" applyBorder="1" applyAlignment="1" applyProtection="1">
      <alignment horizontal="center" vertical="center"/>
      <protection locked="0"/>
    </xf>
    <xf numFmtId="49" fontId="4" fillId="0" borderId="5" xfId="0" applyNumberFormat="1" applyFont="1" applyFill="1" applyBorder="1" applyAlignment="1" applyProtection="1">
      <alignment horizontal="center" vertical="center" wrapText="1"/>
      <protection locked="0"/>
    </xf>
    <xf numFmtId="49" fontId="4" fillId="0" borderId="7" xfId="0" applyNumberFormat="1" applyFont="1" applyFill="1" applyBorder="1" applyAlignment="1" applyProtection="1">
      <alignment horizontal="center" vertical="center"/>
      <protection locked="0"/>
    </xf>
    <xf numFmtId="0" fontId="4" fillId="0" borderId="7" xfId="0" applyFont="1" applyFill="1" applyBorder="1" applyAlignment="1">
      <alignment horizontal="center" vertical="center"/>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7" xfId="0" applyFont="1" applyFill="1" applyBorder="1" applyAlignment="1">
      <alignment horizontal="center" vertical="center" wrapText="1"/>
    </xf>
    <xf numFmtId="0" fontId="2" fillId="0" borderId="7" xfId="0" applyFont="1" applyFill="1" applyBorder="1" applyAlignment="1">
      <alignment horizontal="left" vertical="center" wrapText="1" indent="1"/>
    </xf>
    <xf numFmtId="49" fontId="5" fillId="0" borderId="7" xfId="53" applyFont="1" applyFill="1" applyAlignment="1">
      <alignment horizontal="left" vertical="center" wrapText="1" indent="2"/>
    </xf>
    <xf numFmtId="49" fontId="5" fillId="0" borderId="7" xfId="53" applyFont="1" applyFill="1" applyBorder="1" applyAlignment="1">
      <alignment horizontal="center" vertical="center" wrapText="1"/>
    </xf>
    <xf numFmtId="49" fontId="5" fillId="0" borderId="7" xfId="53" applyFont="1" applyFill="1" applyBorder="1" applyAlignment="1">
      <alignment horizontal="center" vertical="center" wrapText="1"/>
    </xf>
    <xf numFmtId="49" fontId="5" fillId="0" borderId="7" xfId="53" applyFont="1" applyFill="1" applyBorder="1" applyAlignment="1">
      <alignment horizontal="center" vertical="center" wrapText="1"/>
    </xf>
    <xf numFmtId="0" fontId="1" fillId="0" borderId="0" xfId="0" applyFont="1" applyFill="1" applyBorder="1" applyAlignment="1">
      <alignment vertical="top"/>
    </xf>
    <xf numFmtId="0" fontId="0" fillId="0" borderId="8" xfId="0" applyFont="1" applyFill="1" applyBorder="1" applyAlignment="1">
      <alignment horizontal="left"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3" xfId="0" applyFont="1" applyFill="1" applyBorder="1" applyAlignment="1" applyProtection="1">
      <alignment horizontal="center" vertical="center" wrapText="1"/>
      <protection locked="0"/>
    </xf>
    <xf numFmtId="0" fontId="4" fillId="0" borderId="12" xfId="0" applyFont="1" applyFill="1" applyBorder="1" applyAlignment="1">
      <alignment horizontal="center" vertical="center"/>
    </xf>
    <xf numFmtId="0" fontId="2" fillId="0" borderId="0" xfId="0" applyFont="1" applyFill="1" applyBorder="1" applyAlignment="1">
      <alignment horizontal="right" vertical="center"/>
    </xf>
    <xf numFmtId="0" fontId="1" fillId="0" borderId="1" xfId="0" applyFont="1" applyFill="1" applyBorder="1" applyAlignment="1">
      <alignment horizontal="center" vertical="center"/>
    </xf>
    <xf numFmtId="4" fontId="2" fillId="0" borderId="2" xfId="0" applyNumberFormat="1" applyFont="1" applyFill="1" applyBorder="1" applyAlignment="1" applyProtection="1">
      <alignment horizontal="right" vertical="center"/>
      <protection locked="0"/>
    </xf>
    <xf numFmtId="0" fontId="0" fillId="0" borderId="8" xfId="0" applyFill="1" applyBorder="1"/>
    <xf numFmtId="0" fontId="0" fillId="0" borderId="0" xfId="0"/>
    <xf numFmtId="0" fontId="1" fillId="0" borderId="0" xfId="0" applyFont="1" applyBorder="1" applyAlignment="1">
      <alignment vertical="top"/>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applyProtection="1">
      <alignment horizontal="left" vertical="center"/>
      <protection locked="0"/>
    </xf>
    <xf numFmtId="0" fontId="4" fillId="0" borderId="1"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xf>
    <xf numFmtId="0" fontId="4" fillId="0" borderId="5"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3" fillId="0" borderId="7" xfId="0" applyFont="1" applyBorder="1" applyAlignment="1" applyProtection="1">
      <alignment horizontal="left" vertical="center"/>
      <protection locked="0"/>
    </xf>
    <xf numFmtId="0" fontId="4" fillId="0" borderId="0" xfId="0" applyFont="1" applyBorder="1"/>
    <xf numFmtId="0" fontId="4" fillId="0" borderId="2" xfId="0" applyFont="1" applyBorder="1" applyAlignment="1" applyProtection="1">
      <alignment horizontal="center" vertical="center"/>
      <protection locked="0"/>
    </xf>
    <xf numFmtId="0" fontId="4" fillId="0" borderId="3" xfId="0" applyFont="1" applyBorder="1" applyAlignment="1">
      <alignment horizontal="center" vertical="center"/>
    </xf>
    <xf numFmtId="0" fontId="4" fillId="0" borderId="1" xfId="0" applyFont="1" applyBorder="1" applyAlignment="1" applyProtection="1">
      <alignment horizontal="center" vertical="center"/>
      <protection locked="0"/>
    </xf>
    <xf numFmtId="0" fontId="4" fillId="0" borderId="2" xfId="0" applyFont="1" applyBorder="1" applyAlignment="1">
      <alignment horizontal="center" vertical="center"/>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178" fontId="13" fillId="0" borderId="7" xfId="54" applyProtection="1">
      <alignment horizontal="right" vertical="center"/>
      <protection locked="0"/>
    </xf>
    <xf numFmtId="0" fontId="2" fillId="0" borderId="0" xfId="0" applyFont="1" applyBorder="1" applyAlignment="1" applyProtection="1">
      <alignment horizontal="right" vertical="center"/>
      <protection locked="0"/>
    </xf>
    <xf numFmtId="0" fontId="4" fillId="0" borderId="4" xfId="0" applyFont="1" applyBorder="1" applyAlignment="1">
      <alignment horizontal="center" vertical="center"/>
    </xf>
    <xf numFmtId="0" fontId="4" fillId="0" borderId="4" xfId="0" applyFont="1" applyBorder="1" applyAlignment="1" applyProtection="1">
      <alignment horizontal="center" vertical="center" wrapText="1"/>
      <protection locked="0"/>
    </xf>
    <xf numFmtId="178" fontId="13" fillId="0" borderId="2" xfId="54" applyBorder="1" applyProtection="1">
      <alignment horizontal="right" vertical="center"/>
      <protection locked="0"/>
    </xf>
    <xf numFmtId="0" fontId="0" fillId="0" borderId="15" xfId="0" applyBorder="1"/>
    <xf numFmtId="0" fontId="0" fillId="0" borderId="8" xfId="0" applyBorder="1"/>
    <xf numFmtId="0" fontId="13" fillId="0" borderId="7" xfId="0" applyFont="1" applyBorder="1" applyAlignment="1" applyProtection="1">
      <alignment horizontal="center" vertical="center"/>
      <protection locked="0"/>
    </xf>
    <xf numFmtId="0" fontId="7" fillId="0" borderId="0" xfId="0" applyFont="1" applyFill="1" applyBorder="1"/>
    <xf numFmtId="0" fontId="7" fillId="0" borderId="0" xfId="0" applyFont="1" applyFill="1" applyBorder="1" applyProtection="1">
      <protection locked="0"/>
    </xf>
    <xf numFmtId="0" fontId="2" fillId="0" borderId="0" xfId="0" applyFont="1" applyFill="1" applyBorder="1" applyAlignment="1">
      <alignment horizontal="right" vertical="center" wrapText="1"/>
    </xf>
    <xf numFmtId="0" fontId="14" fillId="0" borderId="0" xfId="0" applyFont="1" applyFill="1" applyBorder="1" applyAlignment="1">
      <alignment horizontal="center" vertical="center"/>
    </xf>
    <xf numFmtId="0" fontId="1" fillId="0" borderId="0" xfId="0" applyFont="1" applyFill="1" applyBorder="1" applyAlignment="1" applyProtection="1">
      <alignment horizontal="left" vertical="center" wrapText="1"/>
      <protection locked="0"/>
    </xf>
    <xf numFmtId="0" fontId="7" fillId="0" borderId="7" xfId="0" applyFont="1" applyFill="1" applyBorder="1" applyAlignment="1" applyProtection="1">
      <alignment vertical="top" wrapText="1"/>
      <protection locked="0"/>
    </xf>
    <xf numFmtId="4" fontId="2" fillId="0" borderId="7" xfId="0" applyNumberFormat="1" applyFont="1" applyFill="1" applyBorder="1" applyAlignment="1">
      <alignment horizontal="right" vertical="top"/>
    </xf>
    <xf numFmtId="49" fontId="4" fillId="0" borderId="2"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4" fillId="0" borderId="2" xfId="0" applyFont="1" applyFill="1" applyBorder="1" applyAlignment="1" applyProtection="1">
      <alignment horizontal="center" vertical="center"/>
      <protection locked="0"/>
    </xf>
    <xf numFmtId="49" fontId="4" fillId="0" borderId="7" xfId="0" applyNumberFormat="1" applyFont="1" applyFill="1" applyBorder="1" applyAlignment="1">
      <alignment horizontal="center" vertical="center"/>
    </xf>
    <xf numFmtId="4" fontId="2" fillId="0" borderId="7" xfId="0" applyNumberFormat="1" applyFont="1" applyBorder="1" applyAlignment="1" applyProtection="1">
      <alignment horizontal="righ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7" xfId="0" applyFont="1" applyBorder="1" applyAlignment="1">
      <alignment horizontal="center" vertical="center"/>
    </xf>
    <xf numFmtId="0" fontId="7" fillId="0" borderId="0" xfId="0" applyFont="1" applyFill="1" applyBorder="1" applyAlignment="1">
      <alignment horizontal="left" vertical="center"/>
    </xf>
    <xf numFmtId="0" fontId="15" fillId="0" borderId="7" xfId="0" applyFont="1" applyFill="1" applyBorder="1" applyAlignment="1" applyProtection="1">
      <alignment horizontal="center" vertical="center" wrapText="1"/>
      <protection locked="0"/>
    </xf>
    <xf numFmtId="0" fontId="15"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4" fontId="2" fillId="0" borderId="7" xfId="0" applyNumberFormat="1" applyFont="1" applyBorder="1" applyAlignment="1" applyProtection="1">
      <alignment horizontal="right" vertical="center"/>
      <protection locked="0"/>
    </xf>
    <xf numFmtId="4" fontId="2" fillId="0" borderId="7" xfId="0" applyNumberFormat="1" applyFont="1" applyBorder="1" applyAlignment="1">
      <alignment horizontal="right" vertical="center"/>
    </xf>
    <xf numFmtId="0" fontId="16" fillId="0" borderId="7" xfId="0" applyFont="1" applyFill="1" applyBorder="1" applyAlignment="1">
      <alignment horizontal="center" vertical="center"/>
    </xf>
    <xf numFmtId="0" fontId="16" fillId="0" borderId="7" xfId="0" applyFont="1" applyBorder="1" applyAlignment="1">
      <alignment horizontal="right" vertical="center"/>
    </xf>
    <xf numFmtId="0" fontId="2" fillId="0" borderId="7" xfId="0" applyFont="1" applyBorder="1" applyAlignment="1">
      <alignment horizontal="right" vertical="center"/>
    </xf>
    <xf numFmtId="0" fontId="16" fillId="0" borderId="7" xfId="0" applyFont="1" applyFill="1" applyBorder="1" applyAlignment="1" applyProtection="1">
      <alignment horizontal="center" vertical="center" wrapText="1"/>
      <protection locked="0"/>
    </xf>
    <xf numFmtId="4" fontId="16" fillId="0" borderId="7" xfId="0" applyNumberFormat="1" applyFont="1" applyBorder="1" applyAlignment="1" applyProtection="1">
      <alignment horizontal="right" vertical="center"/>
      <protection locked="0"/>
    </xf>
    <xf numFmtId="0" fontId="15" fillId="0" borderId="1" xfId="0" applyFont="1" applyFill="1" applyBorder="1" applyAlignment="1">
      <alignment horizontal="center" vertical="center"/>
    </xf>
    <xf numFmtId="0" fontId="15" fillId="0" borderId="2" xfId="0" applyFont="1" applyFill="1" applyBorder="1" applyAlignment="1" applyProtection="1">
      <alignment horizontal="center" vertical="center"/>
      <protection locked="0"/>
    </xf>
    <xf numFmtId="0" fontId="15" fillId="0" borderId="3" xfId="0" applyFont="1" applyFill="1" applyBorder="1" applyAlignment="1" applyProtection="1">
      <alignment horizontal="center" vertical="center"/>
      <protection locked="0"/>
    </xf>
    <xf numFmtId="0" fontId="15" fillId="0" borderId="4" xfId="0" applyFont="1" applyFill="1" applyBorder="1" applyAlignment="1" applyProtection="1">
      <alignment horizontal="center" vertical="center"/>
      <protection locked="0"/>
    </xf>
    <xf numFmtId="0" fontId="15" fillId="0" borderId="1" xfId="0" applyFont="1" applyFill="1" applyBorder="1" applyAlignment="1" applyProtection="1">
      <alignment horizontal="center" vertical="center"/>
      <protection locked="0"/>
    </xf>
    <xf numFmtId="0" fontId="15" fillId="0" borderId="6" xfId="0" applyFont="1" applyFill="1" applyBorder="1" applyAlignment="1" applyProtection="1">
      <alignment horizontal="center" vertical="center" wrapText="1"/>
      <protection locked="0"/>
    </xf>
    <xf numFmtId="0" fontId="15" fillId="0" borderId="6" xfId="0" applyFont="1" applyFill="1" applyBorder="1" applyAlignment="1" applyProtection="1">
      <alignment horizontal="center" vertical="center"/>
      <protection locked="0"/>
    </xf>
    <xf numFmtId="0" fontId="15" fillId="0" borderId="7" xfId="0" applyFont="1" applyFill="1" applyBorder="1" applyAlignment="1" applyProtection="1">
      <alignment horizontal="center" vertical="center"/>
      <protection locked="0"/>
    </xf>
    <xf numFmtId="0" fontId="2" fillId="0" borderId="7" xfId="0" applyFont="1" applyFill="1" applyBorder="1" applyAlignment="1">
      <alignment horizontal="left" vertical="center" wrapText="1" indent="2"/>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 fillId="0" borderId="1"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2" xfId="0" applyFont="1" applyFill="1" applyBorder="1" applyAlignment="1">
      <alignment horizontal="left" vertical="center"/>
    </xf>
    <xf numFmtId="0" fontId="2" fillId="0" borderId="7" xfId="0" applyFont="1" applyFill="1" applyBorder="1" applyAlignment="1" applyProtection="1">
      <alignment horizontal="left" vertical="center" wrapText="1" indent="1"/>
      <protection locked="0"/>
    </xf>
    <xf numFmtId="49" fontId="5" fillId="0" borderId="7" xfId="53" applyFont="1" applyFill="1" applyAlignment="1">
      <alignment horizontal="center" vertical="center" wrapText="1"/>
    </xf>
    <xf numFmtId="0" fontId="1" fillId="0" borderId="4" xfId="0" applyFont="1" applyFill="1" applyBorder="1" applyAlignment="1" applyProtection="1">
      <alignment horizontal="center" vertical="center" wrapText="1"/>
      <protection locked="0"/>
    </xf>
    <xf numFmtId="0" fontId="1" fillId="0" borderId="14" xfId="0" applyFont="1" applyFill="1" applyBorder="1" applyAlignment="1" applyProtection="1">
      <alignment horizontal="center" vertical="center"/>
      <protection locked="0"/>
    </xf>
    <xf numFmtId="0" fontId="1" fillId="0" borderId="14" xfId="0" applyFont="1" applyFill="1" applyBorder="1" applyAlignment="1" applyProtection="1">
      <alignment horizontal="center" vertical="center" wrapText="1"/>
      <protection locked="0"/>
    </xf>
    <xf numFmtId="0" fontId="1" fillId="0" borderId="12" xfId="0" applyFont="1" applyFill="1" applyBorder="1" applyAlignment="1" applyProtection="1">
      <alignment horizontal="center" vertical="center" wrapText="1"/>
      <protection locked="0"/>
    </xf>
    <xf numFmtId="0" fontId="2" fillId="0" borderId="12" xfId="0" applyFont="1" applyFill="1" applyBorder="1" applyAlignment="1" applyProtection="1">
      <alignment horizontal="right" vertical="center"/>
      <protection locked="0"/>
    </xf>
    <xf numFmtId="0" fontId="17" fillId="0" borderId="0" xfId="0" applyFont="1" applyFill="1" applyBorder="1"/>
    <xf numFmtId="0" fontId="2" fillId="0" borderId="7" xfId="0" applyFont="1" applyFill="1" applyBorder="1" applyAlignment="1" applyProtection="1">
      <alignment vertical="center"/>
      <protection locked="0"/>
    </xf>
    <xf numFmtId="4" fontId="16" fillId="0" borderId="7" xfId="0" applyNumberFormat="1" applyFont="1" applyBorder="1" applyAlignment="1">
      <alignment horizontal="right" vertical="center"/>
    </xf>
    <xf numFmtId="178" fontId="18" fillId="0" borderId="7" xfId="0" applyNumberFormat="1" applyFont="1" applyFill="1" applyBorder="1" applyAlignment="1">
      <alignment horizontal="righ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55"/>
  <sheetViews>
    <sheetView showGridLines="0" showZeros="0" workbookViewId="0">
      <pane ySplit="1" topLeftCell="A2" activePane="bottomLeft" state="frozen"/>
      <selection/>
      <selection pane="bottomLeft" activeCell="C11" sqref="C11"/>
    </sheetView>
  </sheetViews>
  <sheetFormatPr defaultColWidth="8.57407407407407" defaultRowHeight="12.75" customHeight="1" outlineLevelCol="3"/>
  <cols>
    <col min="1" max="4" width="41" style="2" customWidth="1"/>
    <col min="5" max="16384" width="8.57407407407407" style="2"/>
  </cols>
  <sheetData>
    <row r="1" customHeight="1" spans="1:4">
      <c r="A1" s="3"/>
      <c r="B1" s="3"/>
      <c r="C1" s="3"/>
      <c r="D1" s="3"/>
    </row>
    <row r="2" ht="15" customHeight="1" spans="1:4">
      <c r="A2" s="49"/>
      <c r="B2" s="49"/>
      <c r="C2" s="49"/>
      <c r="D2" s="43" t="s">
        <v>0</v>
      </c>
    </row>
    <row r="3" ht="41.25" customHeight="1" spans="1:1">
      <c r="A3" s="46" t="str">
        <f>"2025"&amp;"年部门财务收支预算总表"</f>
        <v>2025年部门财务收支预算总表</v>
      </c>
    </row>
    <row r="4" ht="17.25" customHeight="1" spans="1:4">
      <c r="A4" s="47" t="str">
        <f>"单位名称："&amp;"中共昆明市西山区委宣传部"</f>
        <v>单位名称：中共昆明市西山区委宣传部</v>
      </c>
      <c r="B4" s="224"/>
      <c r="D4" s="173" t="s">
        <v>1</v>
      </c>
    </row>
    <row r="5" ht="23.25" customHeight="1" spans="1:4">
      <c r="A5" s="225" t="s">
        <v>2</v>
      </c>
      <c r="B5" s="226"/>
      <c r="C5" s="225" t="s">
        <v>3</v>
      </c>
      <c r="D5" s="226"/>
    </row>
    <row r="6" ht="24" customHeight="1" spans="1:4">
      <c r="A6" s="225" t="s">
        <v>4</v>
      </c>
      <c r="B6" s="225" t="s">
        <v>5</v>
      </c>
      <c r="C6" s="225" t="s">
        <v>6</v>
      </c>
      <c r="D6" s="225" t="s">
        <v>5</v>
      </c>
    </row>
    <row r="7" ht="17.25" customHeight="1" spans="1:4">
      <c r="A7" s="227" t="s">
        <v>7</v>
      </c>
      <c r="B7" s="228">
        <v>12880052.76</v>
      </c>
      <c r="C7" s="227" t="s">
        <v>8</v>
      </c>
      <c r="D7" s="228">
        <v>4888380.12</v>
      </c>
    </row>
    <row r="8" ht="17.25" customHeight="1" spans="1:4">
      <c r="A8" s="227" t="s">
        <v>9</v>
      </c>
      <c r="B8" s="228"/>
      <c r="C8" s="227" t="s">
        <v>10</v>
      </c>
      <c r="D8" s="228"/>
    </row>
    <row r="9" ht="17.25" customHeight="1" spans="1:4">
      <c r="A9" s="227" t="s">
        <v>11</v>
      </c>
      <c r="B9" s="228"/>
      <c r="C9" s="261" t="s">
        <v>12</v>
      </c>
      <c r="D9" s="228"/>
    </row>
    <row r="10" ht="17.25" customHeight="1" spans="1:4">
      <c r="A10" s="227" t="s">
        <v>13</v>
      </c>
      <c r="B10" s="228"/>
      <c r="C10" s="261" t="s">
        <v>14</v>
      </c>
      <c r="D10" s="228"/>
    </row>
    <row r="11" ht="17.25" customHeight="1" spans="1:4">
      <c r="A11" s="227" t="s">
        <v>15</v>
      </c>
      <c r="B11" s="228"/>
      <c r="C11" s="261" t="s">
        <v>16</v>
      </c>
      <c r="D11" s="228"/>
    </row>
    <row r="12" ht="17.25" customHeight="1" spans="1:4">
      <c r="A12" s="227" t="s">
        <v>17</v>
      </c>
      <c r="B12" s="228"/>
      <c r="C12" s="261" t="s">
        <v>18</v>
      </c>
      <c r="D12" s="228"/>
    </row>
    <row r="13" ht="17.25" customHeight="1" spans="1:4">
      <c r="A13" s="227" t="s">
        <v>19</v>
      </c>
      <c r="B13" s="228"/>
      <c r="C13" s="25" t="s">
        <v>20</v>
      </c>
      <c r="D13" s="228">
        <v>5452712</v>
      </c>
    </row>
    <row r="14" ht="17.25" customHeight="1" spans="1:4">
      <c r="A14" s="227" t="s">
        <v>21</v>
      </c>
      <c r="B14" s="228"/>
      <c r="C14" s="25" t="s">
        <v>22</v>
      </c>
      <c r="D14" s="228">
        <v>1261822.6</v>
      </c>
    </row>
    <row r="15" ht="17.25" customHeight="1" spans="1:4">
      <c r="A15" s="227" t="s">
        <v>23</v>
      </c>
      <c r="B15" s="228"/>
      <c r="C15" s="25" t="s">
        <v>24</v>
      </c>
      <c r="D15" s="228">
        <v>595394.04</v>
      </c>
    </row>
    <row r="16" ht="17.25" customHeight="1" spans="1:4">
      <c r="A16" s="227" t="s">
        <v>25</v>
      </c>
      <c r="B16" s="228"/>
      <c r="C16" s="25" t="s">
        <v>26</v>
      </c>
      <c r="D16" s="228"/>
    </row>
    <row r="17" ht="17.25" customHeight="1" spans="1:4">
      <c r="A17" s="59"/>
      <c r="B17" s="228"/>
      <c r="C17" s="25" t="s">
        <v>27</v>
      </c>
      <c r="D17" s="229"/>
    </row>
    <row r="18" ht="17.25" customHeight="1" spans="1:4">
      <c r="A18" s="230"/>
      <c r="B18" s="231"/>
      <c r="C18" s="25" t="s">
        <v>28</v>
      </c>
      <c r="D18" s="229"/>
    </row>
    <row r="19" ht="17.25" customHeight="1" spans="1:4">
      <c r="A19" s="230"/>
      <c r="B19" s="231"/>
      <c r="C19" s="25" t="s">
        <v>29</v>
      </c>
      <c r="D19" s="229"/>
    </row>
    <row r="20" ht="17.25" customHeight="1" spans="1:4">
      <c r="A20" s="230"/>
      <c r="B20" s="231"/>
      <c r="C20" s="25" t="s">
        <v>30</v>
      </c>
      <c r="D20" s="229"/>
    </row>
    <row r="21" ht="17.25" customHeight="1" spans="1:4">
      <c r="A21" s="230"/>
      <c r="B21" s="231"/>
      <c r="C21" s="25" t="s">
        <v>31</v>
      </c>
      <c r="D21" s="229"/>
    </row>
    <row r="22" ht="17.25" customHeight="1" spans="1:4">
      <c r="A22" s="230"/>
      <c r="B22" s="231"/>
      <c r="C22" s="25" t="s">
        <v>32</v>
      </c>
      <c r="D22" s="229"/>
    </row>
    <row r="23" ht="17.25" customHeight="1" spans="1:4">
      <c r="A23" s="230"/>
      <c r="B23" s="231"/>
      <c r="C23" s="25" t="s">
        <v>33</v>
      </c>
      <c r="D23" s="229"/>
    </row>
    <row r="24" ht="17.25" customHeight="1" spans="1:4">
      <c r="A24" s="230"/>
      <c r="B24" s="231"/>
      <c r="C24" s="25" t="s">
        <v>34</v>
      </c>
      <c r="D24" s="229"/>
    </row>
    <row r="25" ht="17.25" customHeight="1" spans="1:4">
      <c r="A25" s="230"/>
      <c r="B25" s="231"/>
      <c r="C25" s="25" t="s">
        <v>35</v>
      </c>
      <c r="D25" s="229">
        <v>681744</v>
      </c>
    </row>
    <row r="26" ht="17.25" customHeight="1" spans="1:4">
      <c r="A26" s="230"/>
      <c r="B26" s="231"/>
      <c r="C26" s="25" t="s">
        <v>36</v>
      </c>
      <c r="D26" s="229"/>
    </row>
    <row r="27" ht="17.25" customHeight="1" spans="1:4">
      <c r="A27" s="230"/>
      <c r="B27" s="231"/>
      <c r="C27" s="59" t="s">
        <v>37</v>
      </c>
      <c r="D27" s="229"/>
    </row>
    <row r="28" ht="17.25" customHeight="1" spans="1:4">
      <c r="A28" s="230"/>
      <c r="B28" s="231"/>
      <c r="C28" s="25" t="s">
        <v>38</v>
      </c>
      <c r="D28" s="229"/>
    </row>
    <row r="29" ht="16.5" customHeight="1" spans="1:4">
      <c r="A29" s="230"/>
      <c r="B29" s="231"/>
      <c r="C29" s="25" t="s">
        <v>39</v>
      </c>
      <c r="D29" s="229"/>
    </row>
    <row r="30" ht="16.5" customHeight="1" spans="1:4">
      <c r="A30" s="230"/>
      <c r="B30" s="231"/>
      <c r="C30" s="59" t="s">
        <v>40</v>
      </c>
      <c r="D30" s="229"/>
    </row>
    <row r="31" ht="17.25" customHeight="1" spans="1:4">
      <c r="A31" s="230"/>
      <c r="B31" s="231"/>
      <c r="C31" s="59" t="s">
        <v>41</v>
      </c>
      <c r="D31" s="229"/>
    </row>
    <row r="32" ht="17.25" customHeight="1" spans="1:4">
      <c r="A32" s="230"/>
      <c r="B32" s="231"/>
      <c r="C32" s="25" t="s">
        <v>42</v>
      </c>
      <c r="D32" s="229"/>
    </row>
    <row r="33" ht="16.5" customHeight="1" spans="1:4">
      <c r="A33" s="230" t="s">
        <v>43</v>
      </c>
      <c r="B33" s="262">
        <v>12880052.76</v>
      </c>
      <c r="C33" s="230" t="s">
        <v>44</v>
      </c>
      <c r="D33" s="234">
        <v>12880052.76</v>
      </c>
    </row>
    <row r="34" ht="16.5" customHeight="1" spans="1:4">
      <c r="A34" s="59" t="s">
        <v>45</v>
      </c>
      <c r="B34" s="27"/>
      <c r="C34" s="59" t="s">
        <v>46</v>
      </c>
      <c r="D34" s="27"/>
    </row>
    <row r="35" ht="16.5" customHeight="1" spans="1:4">
      <c r="A35" s="25" t="s">
        <v>47</v>
      </c>
      <c r="B35" s="27"/>
      <c r="C35" s="25" t="s">
        <v>47</v>
      </c>
      <c r="D35" s="27"/>
    </row>
    <row r="36" ht="16.5" customHeight="1" spans="1:4">
      <c r="A36" s="25" t="s">
        <v>48</v>
      </c>
      <c r="B36" s="27"/>
      <c r="C36" s="25" t="s">
        <v>49</v>
      </c>
      <c r="D36" s="27"/>
    </row>
    <row r="37" s="260" customFormat="1" ht="16.5" customHeight="1" spans="1:4">
      <c r="A37" s="233" t="s">
        <v>50</v>
      </c>
      <c r="B37" s="263">
        <f>B33</f>
        <v>12880052.76</v>
      </c>
      <c r="C37" s="233" t="s">
        <v>51</v>
      </c>
      <c r="D37" s="263">
        <f>D33</f>
        <v>12880052.76</v>
      </c>
    </row>
    <row r="43" customHeight="1" spans="2:2">
      <c r="B43" s="136"/>
    </row>
    <row r="44" customHeight="1" spans="2:2">
      <c r="B44" s="136"/>
    </row>
    <row r="45" customHeight="1" spans="2:2">
      <c r="B45" s="136"/>
    </row>
    <row r="46" customHeight="1" spans="2:2">
      <c r="B46" s="136"/>
    </row>
    <row r="47" customHeight="1" spans="2:2">
      <c r="B47" s="136"/>
    </row>
    <row r="48" customHeight="1" spans="2:2">
      <c r="B48" s="136"/>
    </row>
    <row r="49" customHeight="1" spans="2:2">
      <c r="B49" s="136"/>
    </row>
    <row r="50" customHeight="1" spans="2:2">
      <c r="B50" s="136"/>
    </row>
    <row r="51" customHeight="1" spans="2:2">
      <c r="B51" s="136"/>
    </row>
    <row r="52" customHeight="1" spans="2:2">
      <c r="B52" s="136"/>
    </row>
    <row r="53" customHeight="1" spans="2:2">
      <c r="B53" s="136"/>
    </row>
    <row r="54" customHeight="1" spans="2:2">
      <c r="B54" s="136"/>
    </row>
    <row r="55" customHeight="1" spans="2:2">
      <c r="B55" s="136"/>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B15" sqref="B15"/>
    </sheetView>
  </sheetViews>
  <sheetFormatPr defaultColWidth="9.14814814814815" defaultRowHeight="14.25" customHeight="1" outlineLevelCol="5"/>
  <cols>
    <col min="1" max="1" width="32.1574074074074" style="2" customWidth="1"/>
    <col min="2" max="2" width="20.7222222222222" style="2" customWidth="1"/>
    <col min="3" max="3" width="32.1574074074074" style="2" customWidth="1"/>
    <col min="4" max="4" width="27.7222222222222" style="2" customWidth="1"/>
    <col min="5" max="6" width="36.7222222222222" style="2" customWidth="1"/>
    <col min="7" max="16384" width="9.14814814814815" style="2"/>
  </cols>
  <sheetData>
    <row r="1" customHeight="1" spans="1:6">
      <c r="A1" s="3"/>
      <c r="B1" s="3"/>
      <c r="C1" s="3"/>
      <c r="D1" s="3"/>
      <c r="E1" s="3"/>
      <c r="F1" s="3"/>
    </row>
    <row r="2" ht="12" customHeight="1" spans="1:6">
      <c r="A2" s="147"/>
      <c r="B2" s="148"/>
      <c r="C2" s="147"/>
      <c r="D2" s="149"/>
      <c r="E2" s="149"/>
      <c r="F2" s="144" t="s">
        <v>659</v>
      </c>
    </row>
    <row r="3" ht="42" customHeight="1" spans="1:6">
      <c r="A3" s="150" t="str">
        <f>"2025"&amp;"年部门政府性基金预算支出预算表"</f>
        <v>2025年部门政府性基金预算支出预算表</v>
      </c>
      <c r="B3" s="150" t="s">
        <v>660</v>
      </c>
      <c r="C3" s="151"/>
      <c r="D3" s="152"/>
      <c r="E3" s="152"/>
      <c r="F3" s="152"/>
    </row>
    <row r="4" ht="13.5" customHeight="1" spans="1:6">
      <c r="A4" s="7" t="str">
        <f>"单位名称："&amp;"中共昆明市西山区委宣传部"</f>
        <v>单位名称：中共昆明市西山区委宣传部</v>
      </c>
      <c r="B4" s="7" t="s">
        <v>661</v>
      </c>
      <c r="C4" s="147"/>
      <c r="D4" s="149"/>
      <c r="E4" s="149"/>
      <c r="F4" s="144" t="s">
        <v>1</v>
      </c>
    </row>
    <row r="5" ht="19.5" customHeight="1" spans="1:6">
      <c r="A5" s="153" t="s">
        <v>193</v>
      </c>
      <c r="B5" s="154" t="s">
        <v>73</v>
      </c>
      <c r="C5" s="153" t="s">
        <v>74</v>
      </c>
      <c r="D5" s="13" t="s">
        <v>662</v>
      </c>
      <c r="E5" s="14"/>
      <c r="F5" s="15"/>
    </row>
    <row r="6" ht="18.75" customHeight="1" spans="1:6">
      <c r="A6" s="155"/>
      <c r="B6" s="156"/>
      <c r="C6" s="155"/>
      <c r="D6" s="18" t="s">
        <v>55</v>
      </c>
      <c r="E6" s="13" t="s">
        <v>76</v>
      </c>
      <c r="F6" s="18" t="s">
        <v>77</v>
      </c>
    </row>
    <row r="7" ht="18.75" customHeight="1" spans="1:6">
      <c r="A7" s="64">
        <v>1</v>
      </c>
      <c r="B7" s="157" t="s">
        <v>84</v>
      </c>
      <c r="C7" s="64">
        <v>3</v>
      </c>
      <c r="D7" s="158">
        <v>4</v>
      </c>
      <c r="E7" s="158">
        <v>5</v>
      </c>
      <c r="F7" s="158">
        <v>6</v>
      </c>
    </row>
    <row r="8" ht="21" customHeight="1" spans="1:6">
      <c r="A8" s="25"/>
      <c r="B8" s="25"/>
      <c r="C8" s="25"/>
      <c r="D8" s="27"/>
      <c r="E8" s="27"/>
      <c r="F8" s="27"/>
    </row>
    <row r="9" ht="21" customHeight="1" spans="1:6">
      <c r="A9" s="25"/>
      <c r="B9" s="25"/>
      <c r="C9" s="25"/>
      <c r="D9" s="27"/>
      <c r="E9" s="27"/>
      <c r="F9" s="27"/>
    </row>
    <row r="10" ht="18.75" customHeight="1" spans="1:6">
      <c r="A10" s="159" t="s">
        <v>183</v>
      </c>
      <c r="B10" s="159" t="s">
        <v>183</v>
      </c>
      <c r="C10" s="160" t="s">
        <v>183</v>
      </c>
      <c r="D10" s="27"/>
      <c r="E10" s="27"/>
      <c r="F10" s="27"/>
    </row>
    <row r="11" customHeight="1" spans="1:1">
      <c r="A11" s="40" t="s">
        <v>663</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6"/>
  <sheetViews>
    <sheetView showZeros="0" topLeftCell="C1" workbookViewId="0">
      <pane ySplit="1" topLeftCell="A2" activePane="bottomLeft" state="frozen"/>
      <selection/>
      <selection pane="bottomLeft" activeCell="H15" sqref="H15"/>
    </sheetView>
  </sheetViews>
  <sheetFormatPr defaultColWidth="9.14814814814815" defaultRowHeight="14.25" customHeight="1"/>
  <cols>
    <col min="1" max="2" width="32.5740740740741" style="2" customWidth="1"/>
    <col min="3" max="3" width="41.1574074074074" style="2" customWidth="1"/>
    <col min="4" max="4" width="21.7222222222222" style="2" customWidth="1"/>
    <col min="5" max="5" width="35.2685185185185" style="2" customWidth="1"/>
    <col min="6" max="6" width="7.72222222222222" style="2" customWidth="1"/>
    <col min="7" max="7" width="11.1481481481481" style="2" customWidth="1"/>
    <col min="8" max="8" width="13.2685185185185" style="2" customWidth="1"/>
    <col min="9" max="18" width="20" style="2" customWidth="1"/>
    <col min="19" max="19" width="19.8518518518519" style="2" customWidth="1"/>
    <col min="20" max="16384" width="9.14814814814815" style="2"/>
  </cols>
  <sheetData>
    <row r="1" customHeight="1" spans="1:19">
      <c r="A1" s="3"/>
      <c r="B1" s="3"/>
      <c r="C1" s="3"/>
      <c r="D1" s="3"/>
      <c r="E1" s="3"/>
      <c r="F1" s="3"/>
      <c r="G1" s="3"/>
      <c r="H1" s="3"/>
      <c r="I1" s="3"/>
      <c r="J1" s="3"/>
      <c r="K1" s="3"/>
      <c r="L1" s="3"/>
      <c r="M1" s="3"/>
      <c r="N1" s="3"/>
      <c r="O1" s="3"/>
      <c r="P1" s="3"/>
      <c r="Q1" s="3"/>
      <c r="R1" s="3"/>
      <c r="S1" s="3"/>
    </row>
    <row r="2" ht="15.75" customHeight="1" spans="2:19">
      <c r="B2" s="118"/>
      <c r="C2" s="118"/>
      <c r="R2" s="5"/>
      <c r="S2" s="5" t="s">
        <v>664</v>
      </c>
    </row>
    <row r="3" ht="41.25" customHeight="1" spans="1:19">
      <c r="A3" s="67" t="str">
        <f>"2025"&amp;"年部门政府采购预算表"</f>
        <v>2025年部门政府采购预算表</v>
      </c>
      <c r="B3" s="62"/>
      <c r="C3" s="62"/>
      <c r="D3" s="6"/>
      <c r="E3" s="6"/>
      <c r="F3" s="6"/>
      <c r="G3" s="6"/>
      <c r="H3" s="6"/>
      <c r="I3" s="6"/>
      <c r="J3" s="6"/>
      <c r="K3" s="6"/>
      <c r="L3" s="6"/>
      <c r="M3" s="62"/>
      <c r="N3" s="6"/>
      <c r="O3" s="6"/>
      <c r="P3" s="62"/>
      <c r="Q3" s="6"/>
      <c r="R3" s="62"/>
      <c r="S3" s="62"/>
    </row>
    <row r="4" ht="18.75" customHeight="1" spans="1:19">
      <c r="A4" s="119" t="str">
        <f>"单位名称："&amp;"中共昆明市西山区委宣传部"</f>
        <v>单位名称：中共昆明市西山区委宣传部</v>
      </c>
      <c r="B4" s="120"/>
      <c r="C4" s="120"/>
      <c r="D4" s="9"/>
      <c r="E4" s="9"/>
      <c r="F4" s="9"/>
      <c r="G4" s="9"/>
      <c r="H4" s="9"/>
      <c r="I4" s="9"/>
      <c r="J4" s="9"/>
      <c r="K4" s="9"/>
      <c r="L4" s="9"/>
      <c r="R4" s="10"/>
      <c r="S4" s="144" t="s">
        <v>1</v>
      </c>
    </row>
    <row r="5" ht="15.75" customHeight="1" spans="1:19">
      <c r="A5" s="12" t="s">
        <v>192</v>
      </c>
      <c r="B5" s="121" t="s">
        <v>193</v>
      </c>
      <c r="C5" s="121" t="s">
        <v>665</v>
      </c>
      <c r="D5" s="122" t="s">
        <v>666</v>
      </c>
      <c r="E5" s="122" t="s">
        <v>667</v>
      </c>
      <c r="F5" s="122" t="s">
        <v>668</v>
      </c>
      <c r="G5" s="122" t="s">
        <v>669</v>
      </c>
      <c r="H5" s="122" t="s">
        <v>670</v>
      </c>
      <c r="I5" s="137" t="s">
        <v>200</v>
      </c>
      <c r="J5" s="137"/>
      <c r="K5" s="137"/>
      <c r="L5" s="137"/>
      <c r="M5" s="138"/>
      <c r="N5" s="137"/>
      <c r="O5" s="137"/>
      <c r="P5" s="139"/>
      <c r="Q5" s="137"/>
      <c r="R5" s="138"/>
      <c r="S5" s="145"/>
    </row>
    <row r="6" ht="17.25" customHeight="1" spans="1:19">
      <c r="A6" s="17"/>
      <c r="B6" s="123"/>
      <c r="C6" s="123"/>
      <c r="D6" s="124"/>
      <c r="E6" s="124"/>
      <c r="F6" s="124"/>
      <c r="G6" s="124"/>
      <c r="H6" s="124"/>
      <c r="I6" s="124" t="s">
        <v>55</v>
      </c>
      <c r="J6" s="124" t="s">
        <v>58</v>
      </c>
      <c r="K6" s="124" t="s">
        <v>671</v>
      </c>
      <c r="L6" s="124" t="s">
        <v>672</v>
      </c>
      <c r="M6" s="140" t="s">
        <v>673</v>
      </c>
      <c r="N6" s="141" t="s">
        <v>674</v>
      </c>
      <c r="O6" s="141"/>
      <c r="P6" s="142"/>
      <c r="Q6" s="141"/>
      <c r="R6" s="146"/>
      <c r="S6" s="125"/>
    </row>
    <row r="7" ht="54" customHeight="1" spans="1:19">
      <c r="A7" s="20"/>
      <c r="B7" s="125"/>
      <c r="C7" s="125"/>
      <c r="D7" s="126"/>
      <c r="E7" s="126"/>
      <c r="F7" s="126"/>
      <c r="G7" s="126"/>
      <c r="H7" s="126"/>
      <c r="I7" s="126"/>
      <c r="J7" s="126" t="s">
        <v>57</v>
      </c>
      <c r="K7" s="126"/>
      <c r="L7" s="126"/>
      <c r="M7" s="143"/>
      <c r="N7" s="126" t="s">
        <v>57</v>
      </c>
      <c r="O7" s="126" t="s">
        <v>64</v>
      </c>
      <c r="P7" s="125" t="s">
        <v>65</v>
      </c>
      <c r="Q7" s="126" t="s">
        <v>66</v>
      </c>
      <c r="R7" s="143" t="s">
        <v>67</v>
      </c>
      <c r="S7" s="125" t="s">
        <v>68</v>
      </c>
    </row>
    <row r="8" ht="18" customHeight="1" spans="1:19">
      <c r="A8" s="127">
        <v>1</v>
      </c>
      <c r="B8" s="127" t="s">
        <v>84</v>
      </c>
      <c r="C8" s="128">
        <v>3</v>
      </c>
      <c r="D8" s="128">
        <v>4</v>
      </c>
      <c r="E8" s="127">
        <v>5</v>
      </c>
      <c r="F8" s="127">
        <v>6</v>
      </c>
      <c r="G8" s="127">
        <v>7</v>
      </c>
      <c r="H8" s="127">
        <v>8</v>
      </c>
      <c r="I8" s="127">
        <v>9</v>
      </c>
      <c r="J8" s="127">
        <v>10</v>
      </c>
      <c r="K8" s="127">
        <v>11</v>
      </c>
      <c r="L8" s="127">
        <v>12</v>
      </c>
      <c r="M8" s="127">
        <v>13</v>
      </c>
      <c r="N8" s="127">
        <v>14</v>
      </c>
      <c r="O8" s="127">
        <v>15</v>
      </c>
      <c r="P8" s="127">
        <v>16</v>
      </c>
      <c r="Q8" s="127">
        <v>17</v>
      </c>
      <c r="R8" s="127">
        <v>18</v>
      </c>
      <c r="S8" s="127">
        <v>19</v>
      </c>
    </row>
    <row r="9" ht="18" customHeight="1" spans="1:19">
      <c r="A9" s="34" t="s">
        <v>70</v>
      </c>
      <c r="B9" s="26" t="s">
        <v>70</v>
      </c>
      <c r="C9" s="26" t="s">
        <v>675</v>
      </c>
      <c r="D9" s="34" t="s">
        <v>676</v>
      </c>
      <c r="E9" s="34" t="s">
        <v>676</v>
      </c>
      <c r="F9" s="34" t="s">
        <v>557</v>
      </c>
      <c r="G9" s="129">
        <v>1</v>
      </c>
      <c r="H9" s="130">
        <v>10000</v>
      </c>
      <c r="I9" s="130">
        <v>10000</v>
      </c>
      <c r="J9" s="130">
        <v>10000</v>
      </c>
      <c r="K9" s="127"/>
      <c r="L9" s="127"/>
      <c r="M9" s="127"/>
      <c r="N9" s="127"/>
      <c r="O9" s="127"/>
      <c r="P9" s="127"/>
      <c r="Q9" s="127"/>
      <c r="R9" s="127"/>
      <c r="S9" s="127"/>
    </row>
    <row r="10" ht="18" customHeight="1" spans="1:19">
      <c r="A10" s="34" t="s">
        <v>70</v>
      </c>
      <c r="B10" s="26" t="s">
        <v>70</v>
      </c>
      <c r="C10" s="26" t="s">
        <v>675</v>
      </c>
      <c r="D10" s="34" t="s">
        <v>677</v>
      </c>
      <c r="E10" s="34" t="s">
        <v>677</v>
      </c>
      <c r="F10" s="34" t="s">
        <v>557</v>
      </c>
      <c r="G10" s="129">
        <v>1</v>
      </c>
      <c r="H10" s="130">
        <v>10000</v>
      </c>
      <c r="I10" s="130">
        <v>10000</v>
      </c>
      <c r="J10" s="130">
        <v>10000</v>
      </c>
      <c r="K10" s="127"/>
      <c r="L10" s="127"/>
      <c r="M10" s="127"/>
      <c r="N10" s="127"/>
      <c r="O10" s="127"/>
      <c r="P10" s="127"/>
      <c r="Q10" s="127"/>
      <c r="R10" s="127"/>
      <c r="S10" s="127"/>
    </row>
    <row r="11" ht="21" customHeight="1" spans="1:19">
      <c r="A11" s="34" t="s">
        <v>70</v>
      </c>
      <c r="B11" s="26" t="s">
        <v>70</v>
      </c>
      <c r="C11" s="26" t="s">
        <v>678</v>
      </c>
      <c r="D11" s="34" t="s">
        <v>679</v>
      </c>
      <c r="E11" s="34" t="s">
        <v>679</v>
      </c>
      <c r="F11" s="34" t="s">
        <v>680</v>
      </c>
      <c r="G11" s="129">
        <v>1</v>
      </c>
      <c r="H11" s="130">
        <v>10000</v>
      </c>
      <c r="I11" s="130">
        <v>10000</v>
      </c>
      <c r="J11" s="130">
        <v>10000</v>
      </c>
      <c r="K11" s="27"/>
      <c r="L11" s="27"/>
      <c r="M11" s="27"/>
      <c r="N11" s="27"/>
      <c r="O11" s="27"/>
      <c r="P11" s="27"/>
      <c r="Q11" s="27"/>
      <c r="R11" s="27"/>
      <c r="S11" s="27"/>
    </row>
    <row r="12" ht="21" customHeight="1" spans="1:19">
      <c r="A12" s="131" t="s">
        <v>183</v>
      </c>
      <c r="B12" s="132"/>
      <c r="C12" s="132"/>
      <c r="D12" s="133"/>
      <c r="E12" s="133"/>
      <c r="F12" s="133"/>
      <c r="G12" s="134"/>
      <c r="H12" s="57">
        <v>30000</v>
      </c>
      <c r="I12" s="57">
        <v>30000</v>
      </c>
      <c r="J12" s="57">
        <v>30000</v>
      </c>
      <c r="K12" s="27"/>
      <c r="L12" s="27"/>
      <c r="M12" s="27"/>
      <c r="N12" s="27"/>
      <c r="O12" s="27"/>
      <c r="P12" s="27"/>
      <c r="Q12" s="27"/>
      <c r="R12" s="27"/>
      <c r="S12" s="27"/>
    </row>
    <row r="13" ht="21" customHeight="1" spans="1:19">
      <c r="A13" s="119" t="s">
        <v>681</v>
      </c>
      <c r="B13" s="7"/>
      <c r="C13" s="7"/>
      <c r="D13" s="119"/>
      <c r="E13" s="119"/>
      <c r="F13" s="119"/>
      <c r="G13" s="119"/>
      <c r="H13" s="135"/>
      <c r="I13" s="135"/>
      <c r="J13" s="135"/>
      <c r="K13" s="135"/>
      <c r="L13" s="135"/>
      <c r="M13" s="135"/>
      <c r="N13" s="135"/>
      <c r="O13" s="135"/>
      <c r="P13" s="135"/>
      <c r="Q13" s="135"/>
      <c r="R13" s="135"/>
      <c r="S13" s="135"/>
    </row>
    <row r="14" customHeight="1" spans="5:5">
      <c r="E14" s="136"/>
    </row>
    <row r="15" customHeight="1" spans="5:5">
      <c r="E15" s="136"/>
    </row>
    <row r="16" customHeight="1" spans="5:5">
      <c r="E16" s="136"/>
    </row>
  </sheetData>
  <mergeCells count="19">
    <mergeCell ref="A3:S3"/>
    <mergeCell ref="A4:H4"/>
    <mergeCell ref="I5:S5"/>
    <mergeCell ref="N6:S6"/>
    <mergeCell ref="A12:G12"/>
    <mergeCell ref="A13:S13"/>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0"/>
  <sheetViews>
    <sheetView showZeros="0" workbookViewId="0">
      <pane ySplit="1" topLeftCell="A2" activePane="bottomLeft" state="frozen"/>
      <selection/>
      <selection pane="bottomLeft" activeCell="G9" sqref="G9"/>
    </sheetView>
  </sheetViews>
  <sheetFormatPr defaultColWidth="9.14814814814815" defaultRowHeight="14.25" customHeight="1"/>
  <cols>
    <col min="1" max="5" width="39.1574074074074" customWidth="1"/>
    <col min="6" max="6" width="27.5740740740741" customWidth="1"/>
    <col min="7" max="7" width="28.5740740740741" customWidth="1"/>
    <col min="8" max="8" width="28.1481481481481" customWidth="1"/>
    <col min="9" max="9" width="39.1574074074074" customWidth="1"/>
    <col min="10" max="18" width="20.4259259259259" customWidth="1"/>
    <col min="19" max="20" width="20.2685185185185" customWidth="1"/>
  </cols>
  <sheetData>
    <row r="1" customHeight="1" spans="1:20">
      <c r="A1" s="75"/>
      <c r="B1" s="75"/>
      <c r="C1" s="75"/>
      <c r="D1" s="75"/>
      <c r="E1" s="75"/>
      <c r="F1" s="75"/>
      <c r="G1" s="75"/>
      <c r="H1" s="75"/>
      <c r="I1" s="75"/>
      <c r="J1" s="75"/>
      <c r="K1" s="75"/>
      <c r="L1" s="75"/>
      <c r="M1" s="75"/>
      <c r="N1" s="75"/>
      <c r="O1" s="75"/>
      <c r="P1" s="75"/>
      <c r="Q1" s="75"/>
      <c r="R1" s="75"/>
      <c r="S1" s="75"/>
      <c r="T1" s="75"/>
    </row>
    <row r="2" ht="16.5" customHeight="1" spans="1:20">
      <c r="A2" s="76"/>
      <c r="B2" s="77"/>
      <c r="C2" s="77"/>
      <c r="D2" s="77"/>
      <c r="E2" s="77"/>
      <c r="F2" s="77"/>
      <c r="G2" s="77"/>
      <c r="H2" s="76"/>
      <c r="I2" s="76"/>
      <c r="J2" s="76"/>
      <c r="K2" s="76"/>
      <c r="L2" s="76"/>
      <c r="M2" s="76"/>
      <c r="N2" s="102"/>
      <c r="O2" s="76"/>
      <c r="P2" s="76"/>
      <c r="Q2" s="77"/>
      <c r="R2" s="76"/>
      <c r="S2" s="112"/>
      <c r="T2" s="112" t="s">
        <v>682</v>
      </c>
    </row>
    <row r="3" ht="41.25" customHeight="1" spans="1:20">
      <c r="A3" s="78" t="str">
        <f>"2025"&amp;"年部门政府购买服务预算表"</f>
        <v>2025年部门政府购买服务预算表</v>
      </c>
      <c r="B3" s="79"/>
      <c r="C3" s="79"/>
      <c r="D3" s="79"/>
      <c r="E3" s="79"/>
      <c r="F3" s="79"/>
      <c r="G3" s="79"/>
      <c r="H3" s="80"/>
      <c r="I3" s="80"/>
      <c r="J3" s="80"/>
      <c r="K3" s="80"/>
      <c r="L3" s="80"/>
      <c r="M3" s="80"/>
      <c r="N3" s="103"/>
      <c r="O3" s="80"/>
      <c r="P3" s="80"/>
      <c r="Q3" s="79"/>
      <c r="R3" s="80"/>
      <c r="S3" s="103"/>
      <c r="T3" s="79"/>
    </row>
    <row r="4" ht="22.5" customHeight="1" spans="1:20">
      <c r="A4" s="81" t="str">
        <f>"单位名称："&amp;"中共昆明市西山区委宣传部"</f>
        <v>单位名称：中共昆明市西山区委宣传部</v>
      </c>
      <c r="B4" s="82"/>
      <c r="C4" s="82"/>
      <c r="D4" s="82"/>
      <c r="E4" s="82"/>
      <c r="F4" s="82"/>
      <c r="G4" s="82"/>
      <c r="H4" s="83"/>
      <c r="I4" s="83"/>
      <c r="J4" s="83"/>
      <c r="K4" s="83"/>
      <c r="L4" s="83"/>
      <c r="M4" s="83"/>
      <c r="N4" s="102"/>
      <c r="O4" s="76"/>
      <c r="P4" s="76"/>
      <c r="Q4" s="77"/>
      <c r="R4" s="76"/>
      <c r="S4" s="113"/>
      <c r="T4" s="112" t="s">
        <v>1</v>
      </c>
    </row>
    <row r="5" ht="24" customHeight="1" spans="1:20">
      <c r="A5" s="84" t="s">
        <v>192</v>
      </c>
      <c r="B5" s="85" t="s">
        <v>193</v>
      </c>
      <c r="C5" s="85" t="s">
        <v>665</v>
      </c>
      <c r="D5" s="85" t="s">
        <v>683</v>
      </c>
      <c r="E5" s="85" t="s">
        <v>684</v>
      </c>
      <c r="F5" s="85" t="s">
        <v>685</v>
      </c>
      <c r="G5" s="85" t="s">
        <v>686</v>
      </c>
      <c r="H5" s="86" t="s">
        <v>687</v>
      </c>
      <c r="I5" s="86" t="s">
        <v>688</v>
      </c>
      <c r="J5" s="104" t="s">
        <v>200</v>
      </c>
      <c r="K5" s="104"/>
      <c r="L5" s="104"/>
      <c r="M5" s="104"/>
      <c r="N5" s="105"/>
      <c r="O5" s="104"/>
      <c r="P5" s="104"/>
      <c r="Q5" s="114"/>
      <c r="R5" s="104"/>
      <c r="S5" s="105"/>
      <c r="T5" s="115"/>
    </row>
    <row r="6" ht="24" customHeight="1" spans="1:20">
      <c r="A6" s="87"/>
      <c r="B6" s="88"/>
      <c r="C6" s="88"/>
      <c r="D6" s="88"/>
      <c r="E6" s="88"/>
      <c r="F6" s="88"/>
      <c r="G6" s="88"/>
      <c r="H6" s="89"/>
      <c r="I6" s="89"/>
      <c r="J6" s="89" t="s">
        <v>55</v>
      </c>
      <c r="K6" s="89" t="s">
        <v>58</v>
      </c>
      <c r="L6" s="89" t="s">
        <v>671</v>
      </c>
      <c r="M6" s="89" t="s">
        <v>672</v>
      </c>
      <c r="N6" s="106" t="s">
        <v>673</v>
      </c>
      <c r="O6" s="107" t="s">
        <v>674</v>
      </c>
      <c r="P6" s="107"/>
      <c r="Q6" s="116"/>
      <c r="R6" s="107"/>
      <c r="S6" s="117"/>
      <c r="T6" s="91"/>
    </row>
    <row r="7" ht="54" customHeight="1" spans="1:20">
      <c r="A7" s="90"/>
      <c r="B7" s="91"/>
      <c r="C7" s="91"/>
      <c r="D7" s="91"/>
      <c r="E7" s="91"/>
      <c r="F7" s="91"/>
      <c r="G7" s="91"/>
      <c r="H7" s="92"/>
      <c r="I7" s="92"/>
      <c r="J7" s="92"/>
      <c r="K7" s="92" t="s">
        <v>57</v>
      </c>
      <c r="L7" s="92"/>
      <c r="M7" s="92"/>
      <c r="N7" s="108"/>
      <c r="O7" s="92" t="s">
        <v>57</v>
      </c>
      <c r="P7" s="92" t="s">
        <v>64</v>
      </c>
      <c r="Q7" s="91" t="s">
        <v>65</v>
      </c>
      <c r="R7" s="92" t="s">
        <v>66</v>
      </c>
      <c r="S7" s="108" t="s">
        <v>67</v>
      </c>
      <c r="T7" s="91" t="s">
        <v>68</v>
      </c>
    </row>
    <row r="8" ht="17.25" customHeight="1" spans="1:20">
      <c r="A8" s="93">
        <v>1</v>
      </c>
      <c r="B8" s="91">
        <v>2</v>
      </c>
      <c r="C8" s="93">
        <v>3</v>
      </c>
      <c r="D8" s="93">
        <v>4</v>
      </c>
      <c r="E8" s="91">
        <v>5</v>
      </c>
      <c r="F8" s="93">
        <v>6</v>
      </c>
      <c r="G8" s="93">
        <v>7</v>
      </c>
      <c r="H8" s="91">
        <v>8</v>
      </c>
      <c r="I8" s="93">
        <v>9</v>
      </c>
      <c r="J8" s="93">
        <v>10</v>
      </c>
      <c r="K8" s="91">
        <v>11</v>
      </c>
      <c r="L8" s="93">
        <v>12</v>
      </c>
      <c r="M8" s="93">
        <v>13</v>
      </c>
      <c r="N8" s="91">
        <v>14</v>
      </c>
      <c r="O8" s="93">
        <v>15</v>
      </c>
      <c r="P8" s="93">
        <v>16</v>
      </c>
      <c r="Q8" s="91">
        <v>17</v>
      </c>
      <c r="R8" s="93">
        <v>18</v>
      </c>
      <c r="S8" s="93">
        <v>19</v>
      </c>
      <c r="T8" s="93">
        <v>20</v>
      </c>
    </row>
    <row r="9" ht="21" customHeight="1" spans="1:20">
      <c r="A9" s="94" t="s">
        <v>70</v>
      </c>
      <c r="B9" s="95" t="s">
        <v>70</v>
      </c>
      <c r="C9" s="96" t="s">
        <v>675</v>
      </c>
      <c r="D9" s="97" t="s">
        <v>676</v>
      </c>
      <c r="E9" s="97" t="s">
        <v>689</v>
      </c>
      <c r="F9" s="96" t="s">
        <v>76</v>
      </c>
      <c r="G9" s="98" t="s">
        <v>690</v>
      </c>
      <c r="H9" s="98" t="s">
        <v>691</v>
      </c>
      <c r="I9" s="98" t="s">
        <v>676</v>
      </c>
      <c r="J9" s="109">
        <v>10000</v>
      </c>
      <c r="K9" s="109">
        <v>10000</v>
      </c>
      <c r="L9" s="110"/>
      <c r="M9" s="110"/>
      <c r="N9" s="110"/>
      <c r="O9" s="110"/>
      <c r="P9" s="110"/>
      <c r="Q9" s="110"/>
      <c r="R9" s="110"/>
      <c r="S9" s="110"/>
      <c r="T9" s="110"/>
    </row>
    <row r="10" ht="21" customHeight="1" spans="1:20">
      <c r="A10" s="99" t="s">
        <v>183</v>
      </c>
      <c r="B10" s="100"/>
      <c r="C10" s="100"/>
      <c r="D10" s="100"/>
      <c r="E10" s="100"/>
      <c r="F10" s="100"/>
      <c r="G10" s="100"/>
      <c r="H10" s="101"/>
      <c r="I10" s="111"/>
      <c r="J10" s="109">
        <v>10000</v>
      </c>
      <c r="K10" s="109">
        <v>10000</v>
      </c>
      <c r="L10" s="110"/>
      <c r="M10" s="110"/>
      <c r="N10" s="110"/>
      <c r="O10" s="110"/>
      <c r="P10" s="110"/>
      <c r="Q10" s="110"/>
      <c r="R10" s="110"/>
      <c r="S10" s="110"/>
      <c r="T10" s="110"/>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E10"/>
  <sheetViews>
    <sheetView showZeros="0" workbookViewId="0">
      <pane ySplit="1" topLeftCell="A2" activePane="bottomLeft" state="frozen"/>
      <selection/>
      <selection pane="bottomLeft" activeCell="C13" sqref="C13"/>
    </sheetView>
  </sheetViews>
  <sheetFormatPr defaultColWidth="9.14814814814815" defaultRowHeight="14.25" customHeight="1" outlineLevelCol="4"/>
  <cols>
    <col min="1" max="1" width="37.7222222222222" style="32" customWidth="1"/>
    <col min="2" max="5" width="20" style="32" customWidth="1"/>
    <col min="6" max="16384" width="9.14814814814815" style="32"/>
  </cols>
  <sheetData>
    <row r="1" customHeight="1" spans="1:5">
      <c r="A1" s="3"/>
      <c r="B1" s="3"/>
      <c r="C1" s="3"/>
      <c r="D1" s="3"/>
      <c r="E1" s="3"/>
    </row>
    <row r="2" ht="17.25" customHeight="1" spans="4:5">
      <c r="D2" s="66"/>
      <c r="E2" s="5" t="s">
        <v>692</v>
      </c>
    </row>
    <row r="3" ht="41.25" customHeight="1" spans="1:5">
      <c r="A3" s="67" t="str">
        <f>"2025"&amp;"年对下转移支付预算表"</f>
        <v>2025年对下转移支付预算表</v>
      </c>
      <c r="B3" s="6"/>
      <c r="C3" s="6"/>
      <c r="D3" s="6"/>
      <c r="E3" s="62"/>
    </row>
    <row r="4" ht="18" customHeight="1" spans="1:5">
      <c r="A4" s="68" t="str">
        <f>"单位名称："&amp;"中共昆明市西山区委宣传部"</f>
        <v>单位名称：中共昆明市西山区委宣传部</v>
      </c>
      <c r="B4" s="69"/>
      <c r="C4" s="69"/>
      <c r="D4" s="70"/>
      <c r="E4" s="5" t="s">
        <v>1</v>
      </c>
    </row>
    <row r="5" ht="19.5" customHeight="1" spans="1:5">
      <c r="A5" s="18" t="s">
        <v>693</v>
      </c>
      <c r="B5" s="13" t="s">
        <v>200</v>
      </c>
      <c r="C5" s="14"/>
      <c r="D5" s="14"/>
      <c r="E5" s="71" t="s">
        <v>694</v>
      </c>
    </row>
    <row r="6" ht="40.5" customHeight="1" spans="1:5">
      <c r="A6" s="21"/>
      <c r="B6" s="33" t="s">
        <v>55</v>
      </c>
      <c r="C6" s="12" t="s">
        <v>58</v>
      </c>
      <c r="D6" s="72" t="s">
        <v>671</v>
      </c>
      <c r="E6" s="71"/>
    </row>
    <row r="7" ht="19.5" customHeight="1" spans="1:5">
      <c r="A7" s="22">
        <v>1</v>
      </c>
      <c r="B7" s="22">
        <v>2</v>
      </c>
      <c r="C7" s="22">
        <v>3</v>
      </c>
      <c r="D7" s="73">
        <v>4</v>
      </c>
      <c r="E7" s="74">
        <v>5</v>
      </c>
    </row>
    <row r="8" ht="19.5" customHeight="1" spans="1:5">
      <c r="A8" s="34"/>
      <c r="B8" s="27"/>
      <c r="C8" s="27"/>
      <c r="D8" s="27"/>
      <c r="E8" s="27"/>
    </row>
    <row r="9" ht="19.5" customHeight="1" spans="1:5">
      <c r="A9" s="65"/>
      <c r="B9" s="27"/>
      <c r="C9" s="27"/>
      <c r="D9" s="27"/>
      <c r="E9" s="27"/>
    </row>
    <row r="10" s="32" customFormat="1" ht="31" customHeight="1" spans="1:1">
      <c r="A10" s="40" t="s">
        <v>695</v>
      </c>
    </row>
  </sheetData>
  <mergeCells count="5">
    <mergeCell ref="A3:E3"/>
    <mergeCell ref="A4:D4"/>
    <mergeCell ref="B5:D5"/>
    <mergeCell ref="A5:A6"/>
    <mergeCell ref="E5:E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3" activePane="bottomLeft" state="frozen"/>
      <selection/>
      <selection pane="bottomLeft" activeCell="C9" sqref="C9"/>
    </sheetView>
  </sheetViews>
  <sheetFormatPr defaultColWidth="9.14814814814815" defaultRowHeight="12" customHeight="1"/>
  <cols>
    <col min="1" max="1" width="34.2685185185185" style="32" customWidth="1"/>
    <col min="2" max="2" width="29" style="32" customWidth="1"/>
    <col min="3" max="5" width="23.5740740740741" style="32" customWidth="1"/>
    <col min="6" max="6" width="11.2685185185185" style="32" customWidth="1"/>
    <col min="7" max="7" width="25.1481481481481" style="32" customWidth="1"/>
    <col min="8" max="8" width="15.5740740740741" style="32" customWidth="1"/>
    <col min="9" max="9" width="13.4259259259259" style="32" customWidth="1"/>
    <col min="10" max="10" width="18.8518518518519" style="32" customWidth="1"/>
    <col min="11" max="16384" width="9.14814814814815" style="32"/>
  </cols>
  <sheetData>
    <row r="1" customHeight="1" spans="1:10">
      <c r="A1" s="3"/>
      <c r="B1" s="3"/>
      <c r="C1" s="3"/>
      <c r="D1" s="3"/>
      <c r="E1" s="3"/>
      <c r="F1" s="3"/>
      <c r="G1" s="3"/>
      <c r="H1" s="3"/>
      <c r="I1" s="3"/>
      <c r="J1" s="3"/>
    </row>
    <row r="2" ht="16.5" customHeight="1" spans="10:10">
      <c r="J2" s="5" t="s">
        <v>696</v>
      </c>
    </row>
    <row r="3" ht="41.25" customHeight="1" spans="1:10">
      <c r="A3" s="61" t="str">
        <f>"2025"&amp;"年对下转移支付绩效目标表"</f>
        <v>2025年对下转移支付绩效目标表</v>
      </c>
      <c r="B3" s="6"/>
      <c r="C3" s="6"/>
      <c r="D3" s="6"/>
      <c r="E3" s="6"/>
      <c r="F3" s="62"/>
      <c r="G3" s="6"/>
      <c r="H3" s="62"/>
      <c r="I3" s="62"/>
      <c r="J3" s="6"/>
    </row>
    <row r="4" ht="17.25" customHeight="1" spans="1:1">
      <c r="A4" s="7" t="str">
        <f>"单位名称："&amp;"中共昆明市西山区委宣传部"</f>
        <v>单位名称：中共昆明市西山区委宣传部</v>
      </c>
    </row>
    <row r="5" ht="44.25" customHeight="1" spans="1:10">
      <c r="A5" s="63" t="s">
        <v>693</v>
      </c>
      <c r="B5" s="63" t="s">
        <v>362</v>
      </c>
      <c r="C5" s="63" t="s">
        <v>363</v>
      </c>
      <c r="D5" s="63" t="s">
        <v>364</v>
      </c>
      <c r="E5" s="63" t="s">
        <v>365</v>
      </c>
      <c r="F5" s="64" t="s">
        <v>366</v>
      </c>
      <c r="G5" s="63" t="s">
        <v>367</v>
      </c>
      <c r="H5" s="64" t="s">
        <v>368</v>
      </c>
      <c r="I5" s="64" t="s">
        <v>369</v>
      </c>
      <c r="J5" s="63" t="s">
        <v>370</v>
      </c>
    </row>
    <row r="6" ht="14.25" customHeight="1" spans="1:10">
      <c r="A6" s="63">
        <v>1</v>
      </c>
      <c r="B6" s="63">
        <v>2</v>
      </c>
      <c r="C6" s="63">
        <v>3</v>
      </c>
      <c r="D6" s="63">
        <v>4</v>
      </c>
      <c r="E6" s="63">
        <v>5</v>
      </c>
      <c r="F6" s="64">
        <v>6</v>
      </c>
      <c r="G6" s="63">
        <v>7</v>
      </c>
      <c r="H6" s="64">
        <v>8</v>
      </c>
      <c r="I6" s="64">
        <v>9</v>
      </c>
      <c r="J6" s="63">
        <v>10</v>
      </c>
    </row>
    <row r="7" ht="42" customHeight="1" spans="1:10">
      <c r="A7" s="34"/>
      <c r="B7" s="65"/>
      <c r="C7" s="65"/>
      <c r="D7" s="65"/>
      <c r="E7" s="53"/>
      <c r="F7" s="54"/>
      <c r="G7" s="53"/>
      <c r="H7" s="54"/>
      <c r="I7" s="54"/>
      <c r="J7" s="53"/>
    </row>
    <row r="8" ht="42" customHeight="1" spans="1:10">
      <c r="A8" s="34"/>
      <c r="B8" s="25"/>
      <c r="C8" s="25"/>
      <c r="D8" s="25"/>
      <c r="E8" s="34"/>
      <c r="F8" s="25"/>
      <c r="G8" s="34"/>
      <c r="H8" s="25"/>
      <c r="I8" s="25"/>
      <c r="J8" s="34"/>
    </row>
    <row r="9" s="32" customFormat="1" ht="31" customHeight="1" spans="1:1">
      <c r="A9" s="40" t="s">
        <v>695</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D16" sqref="D16"/>
    </sheetView>
  </sheetViews>
  <sheetFormatPr defaultColWidth="10.4259259259259" defaultRowHeight="14.25" customHeight="1"/>
  <cols>
    <col min="1" max="3" width="33.7222222222222" style="32" customWidth="1"/>
    <col min="4" max="4" width="45.5740740740741" style="32" customWidth="1"/>
    <col min="5" max="5" width="27.5740740740741" style="32" customWidth="1"/>
    <col min="6" max="6" width="21.7222222222222" style="32" customWidth="1"/>
    <col min="7" max="9" width="26.2685185185185" style="32" customWidth="1"/>
    <col min="10" max="16384" width="10.4259259259259" style="32"/>
  </cols>
  <sheetData>
    <row r="1" customHeight="1" spans="1:9">
      <c r="A1" s="3"/>
      <c r="B1" s="3"/>
      <c r="C1" s="3"/>
      <c r="D1" s="3"/>
      <c r="E1" s="3"/>
      <c r="F1" s="3"/>
      <c r="G1" s="3"/>
      <c r="H1" s="3"/>
      <c r="I1" s="3"/>
    </row>
    <row r="2" customHeight="1" spans="1:9">
      <c r="A2" s="43" t="s">
        <v>697</v>
      </c>
      <c r="B2" s="44"/>
      <c r="C2" s="44"/>
      <c r="D2" s="45"/>
      <c r="E2" s="45"/>
      <c r="F2" s="45"/>
      <c r="G2" s="44"/>
      <c r="H2" s="44"/>
      <c r="I2" s="45"/>
    </row>
    <row r="3" ht="41.25" customHeight="1" spans="1:9">
      <c r="A3" s="46" t="str">
        <f>"2025"&amp;"年新增资产配置预算表"</f>
        <v>2025年新增资产配置预算表</v>
      </c>
      <c r="B3" s="44"/>
      <c r="C3" s="44"/>
      <c r="D3" s="45"/>
      <c r="E3" s="45"/>
      <c r="F3" s="45"/>
      <c r="G3" s="44"/>
      <c r="H3" s="44"/>
      <c r="I3" s="45"/>
    </row>
    <row r="4" customHeight="1" spans="1:9">
      <c r="A4" s="47" t="str">
        <f>"单位名称："&amp;"中共昆明市西山区委宣传部"</f>
        <v>单位名称：中共昆明市西山区委宣传部</v>
      </c>
      <c r="B4" s="48"/>
      <c r="C4" s="48"/>
      <c r="D4" s="49"/>
      <c r="F4" s="45"/>
      <c r="G4" s="44"/>
      <c r="H4" s="44"/>
      <c r="I4" s="43" t="s">
        <v>1</v>
      </c>
    </row>
    <row r="5" ht="28.5" customHeight="1" spans="1:9">
      <c r="A5" s="50" t="s">
        <v>192</v>
      </c>
      <c r="B5" s="41" t="s">
        <v>193</v>
      </c>
      <c r="C5" s="50" t="s">
        <v>698</v>
      </c>
      <c r="D5" s="50" t="s">
        <v>699</v>
      </c>
      <c r="E5" s="50" t="s">
        <v>700</v>
      </c>
      <c r="F5" s="50" t="s">
        <v>701</v>
      </c>
      <c r="G5" s="41" t="s">
        <v>702</v>
      </c>
      <c r="H5" s="41"/>
      <c r="I5" s="50"/>
    </row>
    <row r="6" ht="21" customHeight="1" spans="1:9">
      <c r="A6" s="50"/>
      <c r="B6" s="51"/>
      <c r="C6" s="51"/>
      <c r="D6" s="52"/>
      <c r="E6" s="51"/>
      <c r="F6" s="51"/>
      <c r="G6" s="41" t="s">
        <v>669</v>
      </c>
      <c r="H6" s="41" t="s">
        <v>703</v>
      </c>
      <c r="I6" s="41" t="s">
        <v>704</v>
      </c>
    </row>
    <row r="7" ht="17.25" customHeight="1" spans="1:9">
      <c r="A7" s="53" t="s">
        <v>83</v>
      </c>
      <c r="B7" s="54"/>
      <c r="C7" s="55" t="s">
        <v>84</v>
      </c>
      <c r="D7" s="53" t="s">
        <v>85</v>
      </c>
      <c r="E7" s="53" t="s">
        <v>86</v>
      </c>
      <c r="F7" s="53" t="s">
        <v>87</v>
      </c>
      <c r="G7" s="55" t="s">
        <v>88</v>
      </c>
      <c r="H7" s="55" t="s">
        <v>89</v>
      </c>
      <c r="I7" s="53" t="s">
        <v>90</v>
      </c>
    </row>
    <row r="8" ht="19.5" customHeight="1" spans="1:9">
      <c r="A8" s="34"/>
      <c r="B8" s="25"/>
      <c r="C8" s="25"/>
      <c r="D8" s="34"/>
      <c r="E8" s="25"/>
      <c r="F8" s="55"/>
      <c r="G8" s="56"/>
      <c r="H8" s="57"/>
      <c r="I8" s="57"/>
    </row>
    <row r="9" ht="19.5" customHeight="1" spans="1:9">
      <c r="A9" s="58" t="s">
        <v>55</v>
      </c>
      <c r="B9" s="26"/>
      <c r="C9" s="26"/>
      <c r="D9" s="59"/>
      <c r="E9" s="60"/>
      <c r="F9" s="60"/>
      <c r="G9" s="56"/>
      <c r="H9" s="57"/>
      <c r="I9" s="57"/>
    </row>
    <row r="10" s="32" customFormat="1" ht="31" customHeight="1" spans="1:1">
      <c r="A10" s="40" t="s">
        <v>705</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D14" sqref="D14"/>
    </sheetView>
  </sheetViews>
  <sheetFormatPr defaultColWidth="9.14814814814815" defaultRowHeight="14.25" customHeight="1"/>
  <cols>
    <col min="1" max="1" width="19.2685185185185" style="2" customWidth="1"/>
    <col min="2" max="2" width="33.8425925925926" style="2" customWidth="1"/>
    <col min="3" max="3" width="23.8518518518519" style="2" customWidth="1"/>
    <col min="4" max="4" width="11.1481481481481" style="2" customWidth="1"/>
    <col min="5" max="5" width="17.7222222222222" style="2" customWidth="1"/>
    <col min="6" max="6" width="9.85185185185185" style="2" customWidth="1"/>
    <col min="7" max="7" width="17.7222222222222" style="2" customWidth="1"/>
    <col min="8" max="11" width="23.1481481481481" style="2" customWidth="1"/>
    <col min="12" max="16384" width="9.14814814814815" style="2"/>
  </cols>
  <sheetData>
    <row r="1" customHeight="1" spans="1:11">
      <c r="A1" s="3"/>
      <c r="B1" s="3"/>
      <c r="C1" s="3"/>
      <c r="D1" s="3"/>
      <c r="E1" s="3"/>
      <c r="F1" s="3"/>
      <c r="G1" s="3"/>
      <c r="H1" s="3"/>
      <c r="I1" s="3"/>
      <c r="J1" s="3"/>
      <c r="K1" s="3"/>
    </row>
    <row r="2" customHeight="1" spans="4:11">
      <c r="D2" s="4"/>
      <c r="E2" s="4"/>
      <c r="F2" s="4"/>
      <c r="G2" s="4"/>
      <c r="K2" s="5" t="s">
        <v>706</v>
      </c>
    </row>
    <row r="3" ht="41.25" customHeight="1" spans="1:11">
      <c r="A3" s="6" t="str">
        <f>"2025"&amp;"年上级转移支付补助项目支出预算表"</f>
        <v>2025年上级转移支付补助项目支出预算表</v>
      </c>
      <c r="B3" s="6"/>
      <c r="C3" s="6"/>
      <c r="D3" s="6"/>
      <c r="E3" s="6"/>
      <c r="F3" s="6"/>
      <c r="G3" s="6"/>
      <c r="H3" s="6"/>
      <c r="I3" s="6"/>
      <c r="J3" s="6"/>
      <c r="K3" s="6"/>
    </row>
    <row r="4" ht="13.5" customHeight="1" spans="1:11">
      <c r="A4" s="7" t="str">
        <f>"单位名称："&amp;"中共昆明市西山区委宣传部"</f>
        <v>单位名称：中共昆明市西山区委宣传部</v>
      </c>
      <c r="B4" s="8"/>
      <c r="C4" s="8"/>
      <c r="D4" s="8"/>
      <c r="E4" s="8"/>
      <c r="F4" s="8"/>
      <c r="G4" s="8"/>
      <c r="H4" s="9"/>
      <c r="I4" s="9"/>
      <c r="J4" s="9"/>
      <c r="K4" s="10" t="s">
        <v>1</v>
      </c>
    </row>
    <row r="5" ht="21.75" customHeight="1" spans="1:11">
      <c r="A5" s="11" t="s">
        <v>323</v>
      </c>
      <c r="B5" s="11" t="s">
        <v>195</v>
      </c>
      <c r="C5" s="11" t="s">
        <v>324</v>
      </c>
      <c r="D5" s="12" t="s">
        <v>196</v>
      </c>
      <c r="E5" s="12" t="s">
        <v>197</v>
      </c>
      <c r="F5" s="12" t="s">
        <v>325</v>
      </c>
      <c r="G5" s="12" t="s">
        <v>326</v>
      </c>
      <c r="H5" s="18" t="s">
        <v>55</v>
      </c>
      <c r="I5" s="13" t="s">
        <v>707</v>
      </c>
      <c r="J5" s="14"/>
      <c r="K5" s="15"/>
    </row>
    <row r="6" ht="21.75" customHeight="1" spans="1:11">
      <c r="A6" s="16"/>
      <c r="B6" s="16"/>
      <c r="C6" s="16"/>
      <c r="D6" s="17"/>
      <c r="E6" s="17"/>
      <c r="F6" s="17"/>
      <c r="G6" s="17"/>
      <c r="H6" s="33"/>
      <c r="I6" s="12" t="s">
        <v>58</v>
      </c>
      <c r="J6" s="12" t="s">
        <v>59</v>
      </c>
      <c r="K6" s="12" t="s">
        <v>60</v>
      </c>
    </row>
    <row r="7" ht="40.5" customHeight="1" spans="1:11">
      <c r="A7" s="19"/>
      <c r="B7" s="19"/>
      <c r="C7" s="19"/>
      <c r="D7" s="20"/>
      <c r="E7" s="20"/>
      <c r="F7" s="20"/>
      <c r="G7" s="20"/>
      <c r="H7" s="21"/>
      <c r="I7" s="20" t="s">
        <v>57</v>
      </c>
      <c r="J7" s="20"/>
      <c r="K7" s="20"/>
    </row>
    <row r="8" ht="15" customHeight="1" spans="1:11">
      <c r="A8" s="22">
        <v>1</v>
      </c>
      <c r="B8" s="22">
        <v>2</v>
      </c>
      <c r="C8" s="22">
        <v>3</v>
      </c>
      <c r="D8" s="22">
        <v>4</v>
      </c>
      <c r="E8" s="22">
        <v>5</v>
      </c>
      <c r="F8" s="22">
        <v>6</v>
      </c>
      <c r="G8" s="22">
        <v>7</v>
      </c>
      <c r="H8" s="22">
        <v>8</v>
      </c>
      <c r="I8" s="22">
        <v>9</v>
      </c>
      <c r="J8" s="41">
        <v>10</v>
      </c>
      <c r="K8" s="41">
        <v>11</v>
      </c>
    </row>
    <row r="9" ht="18.75" customHeight="1" spans="1:11">
      <c r="A9" s="34"/>
      <c r="B9" s="25"/>
      <c r="C9" s="34"/>
      <c r="D9" s="34"/>
      <c r="E9" s="34"/>
      <c r="F9" s="34"/>
      <c r="G9" s="34"/>
      <c r="H9" s="35"/>
      <c r="I9" s="42"/>
      <c r="J9" s="42"/>
      <c r="K9" s="35"/>
    </row>
    <row r="10" ht="18.75" customHeight="1" spans="1:11">
      <c r="A10" s="25"/>
      <c r="B10" s="25"/>
      <c r="C10" s="25"/>
      <c r="D10" s="25"/>
      <c r="E10" s="25"/>
      <c r="F10" s="25"/>
      <c r="G10" s="25"/>
      <c r="H10" s="36"/>
      <c r="I10" s="36"/>
      <c r="J10" s="36"/>
      <c r="K10" s="35"/>
    </row>
    <row r="11" ht="18.75" customHeight="1" spans="1:11">
      <c r="A11" s="37" t="s">
        <v>183</v>
      </c>
      <c r="B11" s="38"/>
      <c r="C11" s="38"/>
      <c r="D11" s="38"/>
      <c r="E11" s="38"/>
      <c r="F11" s="38"/>
      <c r="G11" s="39"/>
      <c r="H11" s="36"/>
      <c r="I11" s="36"/>
      <c r="J11" s="36"/>
      <c r="K11" s="35"/>
    </row>
    <row r="12" s="32" customFormat="1" ht="31" customHeight="1" spans="1:1">
      <c r="A12" s="40" t="s">
        <v>708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topLeftCell="B1" workbookViewId="0">
      <pane ySplit="1" topLeftCell="A9" activePane="bottomLeft" state="frozen"/>
      <selection/>
      <selection pane="bottomLeft" activeCell="E28" sqref="E28"/>
    </sheetView>
  </sheetViews>
  <sheetFormatPr defaultColWidth="9.14814814814815" defaultRowHeight="14.25" customHeight="1" outlineLevelCol="6"/>
  <cols>
    <col min="1" max="1" width="35.2685185185185" style="2" customWidth="1"/>
    <col min="2" max="4" width="28" style="2" customWidth="1"/>
    <col min="5" max="7" width="23.8518518518519" style="2" customWidth="1"/>
    <col min="8" max="16384" width="9.14814814814815" style="2"/>
  </cols>
  <sheetData>
    <row r="1" customHeight="1" spans="1:7">
      <c r="A1" s="3"/>
      <c r="B1" s="3"/>
      <c r="C1" s="3"/>
      <c r="D1" s="3"/>
      <c r="E1" s="3"/>
      <c r="F1" s="3"/>
      <c r="G1" s="3"/>
    </row>
    <row r="2" ht="13.5" customHeight="1" spans="4:7">
      <c r="D2" s="4"/>
      <c r="G2" s="5" t="s">
        <v>709</v>
      </c>
    </row>
    <row r="3" ht="41.25" customHeight="1" spans="1:7">
      <c r="A3" s="6" t="str">
        <f>"2025"&amp;"年部门项目中期规划预算表"</f>
        <v>2025年部门项目中期规划预算表</v>
      </c>
      <c r="B3" s="6"/>
      <c r="C3" s="6"/>
      <c r="D3" s="6"/>
      <c r="E3" s="6"/>
      <c r="F3" s="6"/>
      <c r="G3" s="6"/>
    </row>
    <row r="4" ht="13.5" customHeight="1" spans="1:7">
      <c r="A4" s="7" t="str">
        <f>"单位名称："&amp;"中共昆明市西山区委宣传部"</f>
        <v>单位名称：中共昆明市西山区委宣传部</v>
      </c>
      <c r="B4" s="8"/>
      <c r="C4" s="8"/>
      <c r="D4" s="8"/>
      <c r="E4" s="9"/>
      <c r="F4" s="9"/>
      <c r="G4" s="10" t="s">
        <v>1</v>
      </c>
    </row>
    <row r="5" ht="21.75" customHeight="1" spans="1:7">
      <c r="A5" s="11" t="s">
        <v>324</v>
      </c>
      <c r="B5" s="11" t="s">
        <v>323</v>
      </c>
      <c r="C5" s="11" t="s">
        <v>195</v>
      </c>
      <c r="D5" s="12" t="s">
        <v>710</v>
      </c>
      <c r="E5" s="13" t="s">
        <v>58</v>
      </c>
      <c r="F5" s="14"/>
      <c r="G5" s="15"/>
    </row>
    <row r="6" ht="21.75" customHeight="1" spans="1:7">
      <c r="A6" s="16"/>
      <c r="B6" s="16"/>
      <c r="C6" s="16"/>
      <c r="D6" s="17"/>
      <c r="E6" s="18" t="str">
        <f>"2025"&amp;"年"</f>
        <v>2025年</v>
      </c>
      <c r="F6" s="12" t="str">
        <f>("2025"+1)&amp;"年"</f>
        <v>2026年</v>
      </c>
      <c r="G6" s="12" t="str">
        <f>("2025"+2)&amp;"年"</f>
        <v>2027年</v>
      </c>
    </row>
    <row r="7" ht="40.5" customHeight="1" spans="1:7">
      <c r="A7" s="19"/>
      <c r="B7" s="19"/>
      <c r="C7" s="19"/>
      <c r="D7" s="20"/>
      <c r="E7" s="21"/>
      <c r="F7" s="20" t="s">
        <v>57</v>
      </c>
      <c r="G7" s="20"/>
    </row>
    <row r="8" ht="15" customHeight="1" spans="1:7">
      <c r="A8" s="22">
        <v>1</v>
      </c>
      <c r="B8" s="22">
        <v>2</v>
      </c>
      <c r="C8" s="22">
        <v>3</v>
      </c>
      <c r="D8" s="22">
        <v>4</v>
      </c>
      <c r="E8" s="22">
        <v>5</v>
      </c>
      <c r="F8" s="22">
        <v>6</v>
      </c>
      <c r="G8" s="22">
        <v>7</v>
      </c>
    </row>
    <row r="9" s="1" customFormat="1" customHeight="1" spans="1:7">
      <c r="A9" s="23" t="s">
        <v>70</v>
      </c>
      <c r="B9" s="24"/>
      <c r="C9" s="24"/>
      <c r="D9" s="24"/>
      <c r="E9" s="24">
        <v>3330000</v>
      </c>
      <c r="F9" s="24">
        <v>7305800</v>
      </c>
      <c r="G9" s="24">
        <v>7305800</v>
      </c>
    </row>
    <row r="10" s="1" customFormat="1" ht="17.25" customHeight="1" spans="1:7">
      <c r="A10" s="25"/>
      <c r="B10" s="26" t="s">
        <v>711</v>
      </c>
      <c r="C10" s="26" t="s">
        <v>331</v>
      </c>
      <c r="D10" s="25" t="s">
        <v>712</v>
      </c>
      <c r="E10" s="27">
        <v>1400000</v>
      </c>
      <c r="F10" s="27">
        <v>4500000</v>
      </c>
      <c r="G10" s="27">
        <v>4500000</v>
      </c>
    </row>
    <row r="11" s="1" customFormat="1" ht="17.25" customHeight="1" spans="1:7">
      <c r="A11" s="28"/>
      <c r="B11" s="26" t="s">
        <v>711</v>
      </c>
      <c r="C11" s="26" t="s">
        <v>337</v>
      </c>
      <c r="D11" s="25" t="s">
        <v>712</v>
      </c>
      <c r="E11" s="27">
        <v>120000</v>
      </c>
      <c r="F11" s="27">
        <v>200000</v>
      </c>
      <c r="G11" s="27">
        <v>200000</v>
      </c>
    </row>
    <row r="12" s="1" customFormat="1" ht="17.25" customHeight="1" spans="1:7">
      <c r="A12" s="28"/>
      <c r="B12" s="26" t="s">
        <v>711</v>
      </c>
      <c r="C12" s="26" t="s">
        <v>339</v>
      </c>
      <c r="D12" s="25" t="s">
        <v>712</v>
      </c>
      <c r="E12" s="27">
        <v>100000</v>
      </c>
      <c r="F12" s="27">
        <v>90000</v>
      </c>
      <c r="G12" s="27">
        <v>90000</v>
      </c>
    </row>
    <row r="13" s="1" customFormat="1" ht="17.25" customHeight="1" spans="1:7">
      <c r="A13" s="28"/>
      <c r="B13" s="26" t="s">
        <v>711</v>
      </c>
      <c r="C13" s="26" t="s">
        <v>341</v>
      </c>
      <c r="D13" s="25" t="s">
        <v>712</v>
      </c>
      <c r="E13" s="27">
        <v>50000</v>
      </c>
      <c r="F13" s="27">
        <v>80000</v>
      </c>
      <c r="G13" s="27">
        <v>80000</v>
      </c>
    </row>
    <row r="14" s="1" customFormat="1" ht="17.25" customHeight="1" spans="1:7">
      <c r="A14" s="28"/>
      <c r="B14" s="26" t="s">
        <v>711</v>
      </c>
      <c r="C14" s="26" t="s">
        <v>343</v>
      </c>
      <c r="D14" s="25" t="s">
        <v>712</v>
      </c>
      <c r="E14" s="27">
        <v>50000</v>
      </c>
      <c r="F14" s="27">
        <v>150000</v>
      </c>
      <c r="G14" s="27">
        <v>150000</v>
      </c>
    </row>
    <row r="15" s="1" customFormat="1" ht="17.25" customHeight="1" spans="1:7">
      <c r="A15" s="28"/>
      <c r="B15" s="26" t="s">
        <v>711</v>
      </c>
      <c r="C15" s="26" t="s">
        <v>345</v>
      </c>
      <c r="D15" s="25" t="s">
        <v>712</v>
      </c>
      <c r="E15" s="27">
        <v>50000</v>
      </c>
      <c r="F15" s="27">
        <v>90000</v>
      </c>
      <c r="G15" s="27">
        <v>90000</v>
      </c>
    </row>
    <row r="16" s="1" customFormat="1" ht="17.25" customHeight="1" spans="1:7">
      <c r="A16" s="28"/>
      <c r="B16" s="26" t="s">
        <v>711</v>
      </c>
      <c r="C16" s="26" t="s">
        <v>347</v>
      </c>
      <c r="D16" s="25" t="s">
        <v>712</v>
      </c>
      <c r="E16" s="27">
        <v>400000</v>
      </c>
      <c r="F16" s="27">
        <v>795800</v>
      </c>
      <c r="G16" s="27">
        <v>795800</v>
      </c>
    </row>
    <row r="17" s="1" customFormat="1" ht="17.25" customHeight="1" spans="1:7">
      <c r="A17" s="28"/>
      <c r="B17" s="26" t="s">
        <v>711</v>
      </c>
      <c r="C17" s="26" t="s">
        <v>349</v>
      </c>
      <c r="D17" s="25" t="s">
        <v>712</v>
      </c>
      <c r="E17" s="27">
        <v>300000</v>
      </c>
      <c r="F17" s="27">
        <v>850000</v>
      </c>
      <c r="G17" s="27">
        <v>850000</v>
      </c>
    </row>
    <row r="18" s="1" customFormat="1" ht="17.25" customHeight="1" spans="1:7">
      <c r="A18" s="28"/>
      <c r="B18" s="26" t="s">
        <v>711</v>
      </c>
      <c r="C18" s="26" t="s">
        <v>351</v>
      </c>
      <c r="D18" s="25" t="s">
        <v>712</v>
      </c>
      <c r="E18" s="27">
        <v>400000</v>
      </c>
      <c r="F18" s="27">
        <v>400000</v>
      </c>
      <c r="G18" s="27">
        <v>400000</v>
      </c>
    </row>
    <row r="19" s="1" customFormat="1" ht="17.25" customHeight="1" spans="1:7">
      <c r="A19" s="28"/>
      <c r="B19" s="26" t="s">
        <v>711</v>
      </c>
      <c r="C19" s="26" t="s">
        <v>353</v>
      </c>
      <c r="D19" s="25" t="s">
        <v>712</v>
      </c>
      <c r="E19" s="27">
        <v>50000</v>
      </c>
      <c r="F19" s="27">
        <v>60000</v>
      </c>
      <c r="G19" s="27">
        <v>60000</v>
      </c>
    </row>
    <row r="20" s="1" customFormat="1" ht="17.25" customHeight="1" spans="1:7">
      <c r="A20" s="28"/>
      <c r="B20" s="26" t="s">
        <v>711</v>
      </c>
      <c r="C20" s="26" t="s">
        <v>355</v>
      </c>
      <c r="D20" s="25" t="s">
        <v>712</v>
      </c>
      <c r="E20" s="27">
        <v>20000</v>
      </c>
      <c r="F20" s="27">
        <v>40000</v>
      </c>
      <c r="G20" s="27">
        <v>40000</v>
      </c>
    </row>
    <row r="21" s="1" customFormat="1" ht="17.25" customHeight="1" spans="1:7">
      <c r="A21" s="28"/>
      <c r="B21" s="26" t="s">
        <v>711</v>
      </c>
      <c r="C21" s="26" t="s">
        <v>360</v>
      </c>
      <c r="D21" s="25" t="s">
        <v>712</v>
      </c>
      <c r="E21" s="27">
        <v>360000</v>
      </c>
      <c r="F21" s="27"/>
      <c r="G21" s="27"/>
    </row>
    <row r="22" s="1" customFormat="1" ht="17.25" customHeight="1" spans="1:7">
      <c r="A22" s="28"/>
      <c r="B22" s="26" t="s">
        <v>713</v>
      </c>
      <c r="C22" s="26" t="s">
        <v>358</v>
      </c>
      <c r="D22" s="25" t="s">
        <v>712</v>
      </c>
      <c r="E22" s="27">
        <v>30000</v>
      </c>
      <c r="F22" s="27">
        <v>50000</v>
      </c>
      <c r="G22" s="27">
        <v>50000</v>
      </c>
    </row>
    <row r="23" s="1" customFormat="1" ht="18.75" customHeight="1" spans="1:7">
      <c r="A23" s="29" t="s">
        <v>55</v>
      </c>
      <c r="B23" s="30"/>
      <c r="C23" s="30"/>
      <c r="D23" s="31"/>
      <c r="E23" s="27">
        <v>3330000</v>
      </c>
      <c r="F23" s="27">
        <v>7305800</v>
      </c>
      <c r="G23" s="27">
        <v>7305800</v>
      </c>
    </row>
  </sheetData>
  <mergeCells count="11">
    <mergeCell ref="A3:G3"/>
    <mergeCell ref="A4:D4"/>
    <mergeCell ref="E5:G5"/>
    <mergeCell ref="A23:D23"/>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GridLines="0" showZeros="0" workbookViewId="0">
      <pane ySplit="1" topLeftCell="A2" activePane="bottomLeft" state="frozen"/>
      <selection/>
      <selection pane="bottomLeft" activeCell="D14" sqref="D14"/>
    </sheetView>
  </sheetViews>
  <sheetFormatPr defaultColWidth="8.57407407407407" defaultRowHeight="12.75" customHeight="1"/>
  <cols>
    <col min="1" max="1" width="15.8888888888889" style="2" customWidth="1"/>
    <col min="2" max="2" width="35" style="2" customWidth="1"/>
    <col min="3" max="19" width="22" style="2" customWidth="1"/>
    <col min="20" max="16384" width="8.57407407407407" style="2"/>
  </cols>
  <sheetData>
    <row r="1" customHeight="1" spans="1:19">
      <c r="A1" s="3"/>
      <c r="B1" s="3"/>
      <c r="C1" s="3"/>
      <c r="D1" s="3"/>
      <c r="E1" s="3"/>
      <c r="F1" s="3"/>
      <c r="G1" s="3"/>
      <c r="H1" s="3"/>
      <c r="I1" s="3"/>
      <c r="J1" s="3"/>
      <c r="K1" s="3"/>
      <c r="L1" s="3"/>
      <c r="M1" s="3"/>
      <c r="N1" s="3"/>
      <c r="O1" s="3"/>
      <c r="P1" s="3"/>
      <c r="Q1" s="3"/>
      <c r="R1" s="3"/>
      <c r="S1" s="3"/>
    </row>
    <row r="2" ht="17.25" customHeight="1" spans="1:1">
      <c r="A2" s="43" t="s">
        <v>52</v>
      </c>
    </row>
    <row r="3" ht="41.25" customHeight="1" spans="1:1">
      <c r="A3" s="46" t="str">
        <f>"2025"&amp;"年部门收入预算表"</f>
        <v>2025年部门收入预算表</v>
      </c>
    </row>
    <row r="4" ht="17.25" customHeight="1" spans="1:19">
      <c r="A4" s="47" t="str">
        <f>"单位名称："&amp;"中共昆明市西山区委宣传部"</f>
        <v>单位名称：中共昆明市西山区委宣传部</v>
      </c>
      <c r="S4" s="49" t="s">
        <v>1</v>
      </c>
    </row>
    <row r="5" ht="21.75" customHeight="1" spans="1:19">
      <c r="A5" s="246" t="s">
        <v>53</v>
      </c>
      <c r="B5" s="247" t="s">
        <v>54</v>
      </c>
      <c r="C5" s="247" t="s">
        <v>55</v>
      </c>
      <c r="D5" s="248" t="s">
        <v>56</v>
      </c>
      <c r="E5" s="248"/>
      <c r="F5" s="248"/>
      <c r="G5" s="248"/>
      <c r="H5" s="248"/>
      <c r="I5" s="159"/>
      <c r="J5" s="248"/>
      <c r="K5" s="248"/>
      <c r="L5" s="248"/>
      <c r="M5" s="248"/>
      <c r="N5" s="255"/>
      <c r="O5" s="248" t="s">
        <v>45</v>
      </c>
      <c r="P5" s="248"/>
      <c r="Q5" s="248"/>
      <c r="R5" s="248"/>
      <c r="S5" s="255"/>
    </row>
    <row r="6" ht="27" customHeight="1" spans="1:19">
      <c r="A6" s="249"/>
      <c r="B6" s="250"/>
      <c r="C6" s="250"/>
      <c r="D6" s="250" t="s">
        <v>57</v>
      </c>
      <c r="E6" s="250" t="s">
        <v>58</v>
      </c>
      <c r="F6" s="250" t="s">
        <v>59</v>
      </c>
      <c r="G6" s="250" t="s">
        <v>60</v>
      </c>
      <c r="H6" s="250" t="s">
        <v>61</v>
      </c>
      <c r="I6" s="256" t="s">
        <v>62</v>
      </c>
      <c r="J6" s="257"/>
      <c r="K6" s="257"/>
      <c r="L6" s="257"/>
      <c r="M6" s="257"/>
      <c r="N6" s="258"/>
      <c r="O6" s="250" t="s">
        <v>57</v>
      </c>
      <c r="P6" s="250" t="s">
        <v>58</v>
      </c>
      <c r="Q6" s="250" t="s">
        <v>59</v>
      </c>
      <c r="R6" s="250" t="s">
        <v>60</v>
      </c>
      <c r="S6" s="250" t="s">
        <v>63</v>
      </c>
    </row>
    <row r="7" ht="30" customHeight="1" spans="1:19">
      <c r="A7" s="251"/>
      <c r="B7" s="252"/>
      <c r="C7" s="134"/>
      <c r="D7" s="134"/>
      <c r="E7" s="134"/>
      <c r="F7" s="134"/>
      <c r="G7" s="134"/>
      <c r="H7" s="134"/>
      <c r="I7" s="54" t="s">
        <v>57</v>
      </c>
      <c r="J7" s="258" t="s">
        <v>64</v>
      </c>
      <c r="K7" s="258" t="s">
        <v>65</v>
      </c>
      <c r="L7" s="258" t="s">
        <v>66</v>
      </c>
      <c r="M7" s="258" t="s">
        <v>67</v>
      </c>
      <c r="N7" s="258" t="s">
        <v>68</v>
      </c>
      <c r="O7" s="259"/>
      <c r="P7" s="259"/>
      <c r="Q7" s="259"/>
      <c r="R7" s="259"/>
      <c r="S7" s="134"/>
    </row>
    <row r="8" ht="15" customHeight="1" spans="1:19">
      <c r="A8" s="58">
        <v>1</v>
      </c>
      <c r="B8" s="58">
        <v>2</v>
      </c>
      <c r="C8" s="58">
        <v>3</v>
      </c>
      <c r="D8" s="58">
        <v>4</v>
      </c>
      <c r="E8" s="58">
        <v>5</v>
      </c>
      <c r="F8" s="58">
        <v>6</v>
      </c>
      <c r="G8" s="58">
        <v>7</v>
      </c>
      <c r="H8" s="58">
        <v>8</v>
      </c>
      <c r="I8" s="54">
        <v>9</v>
      </c>
      <c r="J8" s="58">
        <v>10</v>
      </c>
      <c r="K8" s="58">
        <v>11</v>
      </c>
      <c r="L8" s="58">
        <v>12</v>
      </c>
      <c r="M8" s="58">
        <v>13</v>
      </c>
      <c r="N8" s="58">
        <v>14</v>
      </c>
      <c r="O8" s="58">
        <v>15</v>
      </c>
      <c r="P8" s="58">
        <v>16</v>
      </c>
      <c r="Q8" s="58">
        <v>17</v>
      </c>
      <c r="R8" s="58">
        <v>18</v>
      </c>
      <c r="S8" s="58">
        <v>19</v>
      </c>
    </row>
    <row r="9" s="1" customFormat="1" ht="18" customHeight="1" spans="1:19">
      <c r="A9" s="25" t="s">
        <v>69</v>
      </c>
      <c r="B9" s="25" t="s">
        <v>70</v>
      </c>
      <c r="C9" s="57">
        <v>12880052.76</v>
      </c>
      <c r="D9" s="57">
        <v>12880052.76</v>
      </c>
      <c r="E9" s="57">
        <v>12880052.76</v>
      </c>
      <c r="F9" s="57"/>
      <c r="G9" s="57"/>
      <c r="H9" s="57"/>
      <c r="I9" s="57"/>
      <c r="J9" s="57"/>
      <c r="K9" s="57"/>
      <c r="L9" s="57"/>
      <c r="M9" s="57"/>
      <c r="N9" s="57"/>
      <c r="O9" s="57"/>
      <c r="P9" s="57"/>
      <c r="Q9" s="57"/>
      <c r="R9" s="57"/>
      <c r="S9" s="57"/>
    </row>
    <row r="10" s="1" customFormat="1" ht="18" customHeight="1" spans="1:19">
      <c r="A10" s="253" t="s">
        <v>71</v>
      </c>
      <c r="B10" s="253" t="s">
        <v>70</v>
      </c>
      <c r="C10" s="57">
        <v>12880052.76</v>
      </c>
      <c r="D10" s="57">
        <v>12880052.76</v>
      </c>
      <c r="E10" s="57">
        <v>12880052.76</v>
      </c>
      <c r="F10" s="57"/>
      <c r="G10" s="57"/>
      <c r="H10" s="57"/>
      <c r="I10" s="57"/>
      <c r="J10" s="57"/>
      <c r="K10" s="57"/>
      <c r="L10" s="57"/>
      <c r="M10" s="57"/>
      <c r="N10" s="57"/>
      <c r="O10" s="57"/>
      <c r="P10" s="57"/>
      <c r="Q10" s="57"/>
      <c r="R10" s="57"/>
      <c r="S10" s="57"/>
    </row>
    <row r="11" s="1" customFormat="1" ht="18" customHeight="1" spans="1:19">
      <c r="A11" s="254" t="s">
        <v>55</v>
      </c>
      <c r="B11" s="254"/>
      <c r="C11" s="57">
        <v>12880052.76</v>
      </c>
      <c r="D11" s="57">
        <v>12880052.76</v>
      </c>
      <c r="E11" s="57">
        <v>12880052.76</v>
      </c>
      <c r="F11" s="57"/>
      <c r="G11" s="57"/>
      <c r="H11" s="57"/>
      <c r="I11" s="57"/>
      <c r="J11" s="57"/>
      <c r="K11" s="57"/>
      <c r="L11" s="57"/>
      <c r="M11" s="57"/>
      <c r="N11" s="57"/>
      <c r="O11" s="57"/>
      <c r="P11" s="57"/>
      <c r="Q11" s="57"/>
      <c r="R11" s="57"/>
      <c r="S11" s="57"/>
    </row>
  </sheetData>
  <mergeCells count="20">
    <mergeCell ref="A2:S2"/>
    <mergeCell ref="A3:S3"/>
    <mergeCell ref="A4:B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3"/>
  <sheetViews>
    <sheetView showGridLines="0" showZeros="0" workbookViewId="0">
      <pane ySplit="1" topLeftCell="A24" activePane="bottomLeft" state="frozen"/>
      <selection/>
      <selection pane="bottomLeft" activeCell="E33" sqref="E33:F33"/>
    </sheetView>
  </sheetViews>
  <sheetFormatPr defaultColWidth="8.57407407407407" defaultRowHeight="12.75" customHeight="1"/>
  <cols>
    <col min="1" max="1" width="14.2685185185185" style="2" customWidth="1"/>
    <col min="2" max="2" width="37.5740740740741" style="2" customWidth="1"/>
    <col min="3" max="8" width="24.5740740740741" style="2" customWidth="1"/>
    <col min="9" max="9" width="26.7222222222222" style="2" customWidth="1"/>
    <col min="10" max="11" width="24.4259259259259" style="2" customWidth="1"/>
    <col min="12" max="15" width="24.5740740740741" style="2" customWidth="1"/>
    <col min="16" max="16384" width="8.57407407407407" style="2"/>
  </cols>
  <sheetData>
    <row r="1" customHeight="1" spans="1:15">
      <c r="A1" s="3"/>
      <c r="B1" s="3"/>
      <c r="C1" s="3"/>
      <c r="D1" s="3"/>
      <c r="E1" s="3"/>
      <c r="F1" s="3"/>
      <c r="G1" s="3"/>
      <c r="H1" s="3"/>
      <c r="I1" s="3"/>
      <c r="J1" s="3"/>
      <c r="K1" s="3"/>
      <c r="L1" s="3"/>
      <c r="M1" s="3"/>
      <c r="N1" s="3"/>
      <c r="O1" s="3"/>
    </row>
    <row r="2" ht="17.25" customHeight="1" spans="1:1">
      <c r="A2" s="49" t="s">
        <v>72</v>
      </c>
    </row>
    <row r="3" ht="41.25" customHeight="1" spans="1:1">
      <c r="A3" s="46" t="str">
        <f>"2025"&amp;"年部门支出预算表"</f>
        <v>2025年部门支出预算表</v>
      </c>
    </row>
    <row r="4" ht="17.25" customHeight="1" spans="1:15">
      <c r="A4" s="47" t="str">
        <f>"单位名称："&amp;"中共昆明市西山区委宣传部"</f>
        <v>单位名称：中共昆明市西山区委宣传部</v>
      </c>
      <c r="O4" s="49" t="s">
        <v>1</v>
      </c>
    </row>
    <row r="5" ht="27" customHeight="1" spans="1:15">
      <c r="A5" s="235" t="s">
        <v>73</v>
      </c>
      <c r="B5" s="235" t="s">
        <v>74</v>
      </c>
      <c r="C5" s="235" t="s">
        <v>55</v>
      </c>
      <c r="D5" s="236" t="s">
        <v>58</v>
      </c>
      <c r="E5" s="237"/>
      <c r="F5" s="238"/>
      <c r="G5" s="239" t="s">
        <v>59</v>
      </c>
      <c r="H5" s="239" t="s">
        <v>60</v>
      </c>
      <c r="I5" s="239" t="s">
        <v>75</v>
      </c>
      <c r="J5" s="236" t="s">
        <v>62</v>
      </c>
      <c r="K5" s="237"/>
      <c r="L5" s="237"/>
      <c r="M5" s="237"/>
      <c r="N5" s="244"/>
      <c r="O5" s="245"/>
    </row>
    <row r="6" ht="42" customHeight="1" spans="1:15">
      <c r="A6" s="240"/>
      <c r="B6" s="240"/>
      <c r="C6" s="241"/>
      <c r="D6" s="242" t="s">
        <v>57</v>
      </c>
      <c r="E6" s="242" t="s">
        <v>76</v>
      </c>
      <c r="F6" s="242" t="s">
        <v>77</v>
      </c>
      <c r="G6" s="241"/>
      <c r="H6" s="241"/>
      <c r="I6" s="240"/>
      <c r="J6" s="242" t="s">
        <v>57</v>
      </c>
      <c r="K6" s="225" t="s">
        <v>78</v>
      </c>
      <c r="L6" s="225" t="s">
        <v>79</v>
      </c>
      <c r="M6" s="225" t="s">
        <v>80</v>
      </c>
      <c r="N6" s="225" t="s">
        <v>81</v>
      </c>
      <c r="O6" s="225" t="s">
        <v>82</v>
      </c>
    </row>
    <row r="7" ht="18" customHeight="1" spans="1:15">
      <c r="A7" s="53" t="s">
        <v>83</v>
      </c>
      <c r="B7" s="53" t="s">
        <v>84</v>
      </c>
      <c r="C7" s="53" t="s">
        <v>85</v>
      </c>
      <c r="D7" s="55" t="s">
        <v>86</v>
      </c>
      <c r="E7" s="55" t="s">
        <v>87</v>
      </c>
      <c r="F7" s="55" t="s">
        <v>88</v>
      </c>
      <c r="G7" s="55" t="s">
        <v>89</v>
      </c>
      <c r="H7" s="55" t="s">
        <v>90</v>
      </c>
      <c r="I7" s="55" t="s">
        <v>91</v>
      </c>
      <c r="J7" s="55" t="s">
        <v>92</v>
      </c>
      <c r="K7" s="55" t="s">
        <v>93</v>
      </c>
      <c r="L7" s="55" t="s">
        <v>94</v>
      </c>
      <c r="M7" s="55" t="s">
        <v>95</v>
      </c>
      <c r="N7" s="53" t="s">
        <v>96</v>
      </c>
      <c r="O7" s="55" t="s">
        <v>97</v>
      </c>
    </row>
    <row r="8" s="1" customFormat="1" ht="21" customHeight="1" spans="1:15">
      <c r="A8" s="34" t="s">
        <v>98</v>
      </c>
      <c r="B8" s="34" t="s">
        <v>99</v>
      </c>
      <c r="C8" s="130">
        <v>4888380.12</v>
      </c>
      <c r="D8" s="57">
        <v>4888380.12</v>
      </c>
      <c r="E8" s="57">
        <v>3078380.12</v>
      </c>
      <c r="F8" s="57">
        <v>1810000</v>
      </c>
      <c r="G8" s="57"/>
      <c r="H8" s="57"/>
      <c r="I8" s="57"/>
      <c r="J8" s="57"/>
      <c r="K8" s="57"/>
      <c r="L8" s="57"/>
      <c r="M8" s="57"/>
      <c r="N8" s="130"/>
      <c r="O8" s="130"/>
    </row>
    <row r="9" s="1" customFormat="1" ht="21" customHeight="1" spans="1:15">
      <c r="A9" s="162" t="s">
        <v>100</v>
      </c>
      <c r="B9" s="162" t="s">
        <v>101</v>
      </c>
      <c r="C9" s="130">
        <v>4588380.12</v>
      </c>
      <c r="D9" s="57">
        <v>4588380.12</v>
      </c>
      <c r="E9" s="57">
        <v>3078380.12</v>
      </c>
      <c r="F9" s="57">
        <v>1510000</v>
      </c>
      <c r="G9" s="57"/>
      <c r="H9" s="57"/>
      <c r="I9" s="57"/>
      <c r="J9" s="57"/>
      <c r="K9" s="57"/>
      <c r="L9" s="57"/>
      <c r="M9" s="57"/>
      <c r="N9" s="130"/>
      <c r="O9" s="130"/>
    </row>
    <row r="10" s="1" customFormat="1" ht="21" customHeight="1" spans="1:15">
      <c r="A10" s="243" t="s">
        <v>102</v>
      </c>
      <c r="B10" s="243" t="s">
        <v>103</v>
      </c>
      <c r="C10" s="130">
        <v>3078380.12</v>
      </c>
      <c r="D10" s="57">
        <v>3078380.12</v>
      </c>
      <c r="E10" s="57">
        <v>3078380.12</v>
      </c>
      <c r="F10" s="57"/>
      <c r="G10" s="57"/>
      <c r="H10" s="57"/>
      <c r="I10" s="57"/>
      <c r="J10" s="57"/>
      <c r="K10" s="57"/>
      <c r="L10" s="57"/>
      <c r="M10" s="57"/>
      <c r="N10" s="130"/>
      <c r="O10" s="130"/>
    </row>
    <row r="11" s="1" customFormat="1" ht="21" customHeight="1" spans="1:15">
      <c r="A11" s="243" t="s">
        <v>104</v>
      </c>
      <c r="B11" s="243" t="s">
        <v>105</v>
      </c>
      <c r="C11" s="130">
        <v>1510000</v>
      </c>
      <c r="D11" s="57">
        <v>1510000</v>
      </c>
      <c r="E11" s="57"/>
      <c r="F11" s="57">
        <v>1510000</v>
      </c>
      <c r="G11" s="57"/>
      <c r="H11" s="57"/>
      <c r="I11" s="57"/>
      <c r="J11" s="57"/>
      <c r="K11" s="57"/>
      <c r="L11" s="57"/>
      <c r="M11" s="57"/>
      <c r="N11" s="130"/>
      <c r="O11" s="130"/>
    </row>
    <row r="12" s="1" customFormat="1" ht="21" customHeight="1" spans="1:15">
      <c r="A12" s="162" t="s">
        <v>106</v>
      </c>
      <c r="B12" s="162" t="s">
        <v>107</v>
      </c>
      <c r="C12" s="130">
        <v>300000</v>
      </c>
      <c r="D12" s="57">
        <v>300000</v>
      </c>
      <c r="E12" s="57"/>
      <c r="F12" s="57">
        <v>300000</v>
      </c>
      <c r="G12" s="57"/>
      <c r="H12" s="57"/>
      <c r="I12" s="57"/>
      <c r="J12" s="57"/>
      <c r="K12" s="57"/>
      <c r="L12" s="57"/>
      <c r="M12" s="57"/>
      <c r="N12" s="130"/>
      <c r="O12" s="130"/>
    </row>
    <row r="13" s="1" customFormat="1" ht="21" customHeight="1" spans="1:15">
      <c r="A13" s="243" t="s">
        <v>108</v>
      </c>
      <c r="B13" s="243" t="s">
        <v>107</v>
      </c>
      <c r="C13" s="130">
        <v>300000</v>
      </c>
      <c r="D13" s="57">
        <v>300000</v>
      </c>
      <c r="E13" s="57"/>
      <c r="F13" s="57">
        <v>300000</v>
      </c>
      <c r="G13" s="57"/>
      <c r="H13" s="57"/>
      <c r="I13" s="57"/>
      <c r="J13" s="57"/>
      <c r="K13" s="57"/>
      <c r="L13" s="57"/>
      <c r="M13" s="57"/>
      <c r="N13" s="130"/>
      <c r="O13" s="130"/>
    </row>
    <row r="14" s="1" customFormat="1" ht="21" customHeight="1" spans="1:15">
      <c r="A14" s="34" t="s">
        <v>109</v>
      </c>
      <c r="B14" s="34" t="s">
        <v>110</v>
      </c>
      <c r="C14" s="130">
        <v>5452712</v>
      </c>
      <c r="D14" s="57">
        <v>5452712</v>
      </c>
      <c r="E14" s="57">
        <v>3932712</v>
      </c>
      <c r="F14" s="57">
        <v>1520000</v>
      </c>
      <c r="G14" s="57"/>
      <c r="H14" s="57"/>
      <c r="I14" s="57"/>
      <c r="J14" s="57"/>
      <c r="K14" s="57"/>
      <c r="L14" s="57"/>
      <c r="M14" s="57"/>
      <c r="N14" s="130"/>
      <c r="O14" s="130"/>
    </row>
    <row r="15" s="1" customFormat="1" ht="21" customHeight="1" spans="1:15">
      <c r="A15" s="162" t="s">
        <v>111</v>
      </c>
      <c r="B15" s="162" t="s">
        <v>112</v>
      </c>
      <c r="C15" s="130">
        <v>5452712</v>
      </c>
      <c r="D15" s="57">
        <v>5452712</v>
      </c>
      <c r="E15" s="57">
        <v>3932712</v>
      </c>
      <c r="F15" s="57">
        <v>1520000</v>
      </c>
      <c r="G15" s="57"/>
      <c r="H15" s="57"/>
      <c r="I15" s="57"/>
      <c r="J15" s="57"/>
      <c r="K15" s="57"/>
      <c r="L15" s="57"/>
      <c r="M15" s="57"/>
      <c r="N15" s="130"/>
      <c r="O15" s="130"/>
    </row>
    <row r="16" s="1" customFormat="1" ht="21" customHeight="1" spans="1:15">
      <c r="A16" s="243" t="s">
        <v>113</v>
      </c>
      <c r="B16" s="243" t="s">
        <v>103</v>
      </c>
      <c r="C16" s="130">
        <v>3932712</v>
      </c>
      <c r="D16" s="57">
        <v>3932712</v>
      </c>
      <c r="E16" s="57">
        <v>3932712</v>
      </c>
      <c r="F16" s="57"/>
      <c r="G16" s="57"/>
      <c r="H16" s="57"/>
      <c r="I16" s="57"/>
      <c r="J16" s="57"/>
      <c r="K16" s="57"/>
      <c r="L16" s="57"/>
      <c r="M16" s="57"/>
      <c r="N16" s="130"/>
      <c r="O16" s="130"/>
    </row>
    <row r="17" s="1" customFormat="1" ht="21" customHeight="1" spans="1:15">
      <c r="A17" s="243" t="s">
        <v>114</v>
      </c>
      <c r="B17" s="243" t="s">
        <v>105</v>
      </c>
      <c r="C17" s="130">
        <v>1520000</v>
      </c>
      <c r="D17" s="57">
        <v>1520000</v>
      </c>
      <c r="E17" s="57"/>
      <c r="F17" s="57">
        <v>1520000</v>
      </c>
      <c r="G17" s="57"/>
      <c r="H17" s="57"/>
      <c r="I17" s="57"/>
      <c r="J17" s="57"/>
      <c r="K17" s="57"/>
      <c r="L17" s="57"/>
      <c r="M17" s="57"/>
      <c r="N17" s="130"/>
      <c r="O17" s="130"/>
    </row>
    <row r="18" s="1" customFormat="1" ht="21" customHeight="1" spans="1:15">
      <c r="A18" s="34" t="s">
        <v>115</v>
      </c>
      <c r="B18" s="34" t="s">
        <v>116</v>
      </c>
      <c r="C18" s="130">
        <v>1261822.6</v>
      </c>
      <c r="D18" s="57">
        <v>1261822.6</v>
      </c>
      <c r="E18" s="57">
        <v>1261822.6</v>
      </c>
      <c r="F18" s="57"/>
      <c r="G18" s="57"/>
      <c r="H18" s="57"/>
      <c r="I18" s="57"/>
      <c r="J18" s="57"/>
      <c r="K18" s="57"/>
      <c r="L18" s="57"/>
      <c r="M18" s="57"/>
      <c r="N18" s="130"/>
      <c r="O18" s="130"/>
    </row>
    <row r="19" s="1" customFormat="1" ht="21" customHeight="1" spans="1:15">
      <c r="A19" s="162" t="s">
        <v>117</v>
      </c>
      <c r="B19" s="162" t="s">
        <v>118</v>
      </c>
      <c r="C19" s="130">
        <v>1250850</v>
      </c>
      <c r="D19" s="57">
        <v>1250850</v>
      </c>
      <c r="E19" s="57">
        <v>1250850</v>
      </c>
      <c r="F19" s="57"/>
      <c r="G19" s="57"/>
      <c r="H19" s="57"/>
      <c r="I19" s="57"/>
      <c r="J19" s="57"/>
      <c r="K19" s="57"/>
      <c r="L19" s="57"/>
      <c r="M19" s="57"/>
      <c r="N19" s="130"/>
      <c r="O19" s="130"/>
    </row>
    <row r="20" s="1" customFormat="1" ht="21" customHeight="1" spans="1:15">
      <c r="A20" s="243" t="s">
        <v>119</v>
      </c>
      <c r="B20" s="243" t="s">
        <v>120</v>
      </c>
      <c r="C20" s="130">
        <v>768930</v>
      </c>
      <c r="D20" s="57">
        <v>768930</v>
      </c>
      <c r="E20" s="57">
        <v>768930</v>
      </c>
      <c r="F20" s="57"/>
      <c r="G20" s="57"/>
      <c r="H20" s="57"/>
      <c r="I20" s="57"/>
      <c r="J20" s="57"/>
      <c r="K20" s="57"/>
      <c r="L20" s="57"/>
      <c r="M20" s="57"/>
      <c r="N20" s="130"/>
      <c r="O20" s="130"/>
    </row>
    <row r="21" s="1" customFormat="1" ht="21" customHeight="1" spans="1:15">
      <c r="A21" s="243" t="s">
        <v>121</v>
      </c>
      <c r="B21" s="243" t="s">
        <v>122</v>
      </c>
      <c r="C21" s="130">
        <v>481920</v>
      </c>
      <c r="D21" s="57">
        <v>481920</v>
      </c>
      <c r="E21" s="57">
        <v>481920</v>
      </c>
      <c r="F21" s="57"/>
      <c r="G21" s="57"/>
      <c r="H21" s="57"/>
      <c r="I21" s="57"/>
      <c r="J21" s="57"/>
      <c r="K21" s="57"/>
      <c r="L21" s="57"/>
      <c r="M21" s="57"/>
      <c r="N21" s="130"/>
      <c r="O21" s="130"/>
    </row>
    <row r="22" s="1" customFormat="1" ht="21" customHeight="1" spans="1:15">
      <c r="A22" s="162" t="s">
        <v>123</v>
      </c>
      <c r="B22" s="162" t="s">
        <v>124</v>
      </c>
      <c r="C22" s="130">
        <v>10972.6</v>
      </c>
      <c r="D22" s="57">
        <v>10972.6</v>
      </c>
      <c r="E22" s="57">
        <v>10972.6</v>
      </c>
      <c r="F22" s="57"/>
      <c r="G22" s="57"/>
      <c r="H22" s="57"/>
      <c r="I22" s="57"/>
      <c r="J22" s="57"/>
      <c r="K22" s="57"/>
      <c r="L22" s="57"/>
      <c r="M22" s="57"/>
      <c r="N22" s="130"/>
      <c r="O22" s="130"/>
    </row>
    <row r="23" s="1" customFormat="1" ht="21" customHeight="1" spans="1:15">
      <c r="A23" s="243" t="s">
        <v>125</v>
      </c>
      <c r="B23" s="243" t="s">
        <v>126</v>
      </c>
      <c r="C23" s="130">
        <v>10972.6</v>
      </c>
      <c r="D23" s="57">
        <v>10972.6</v>
      </c>
      <c r="E23" s="57">
        <v>10972.6</v>
      </c>
      <c r="F23" s="57"/>
      <c r="G23" s="57"/>
      <c r="H23" s="57"/>
      <c r="I23" s="57"/>
      <c r="J23" s="57"/>
      <c r="K23" s="57"/>
      <c r="L23" s="57"/>
      <c r="M23" s="57"/>
      <c r="N23" s="130"/>
      <c r="O23" s="130"/>
    </row>
    <row r="24" s="1" customFormat="1" ht="21" customHeight="1" spans="1:15">
      <c r="A24" s="34" t="s">
        <v>127</v>
      </c>
      <c r="B24" s="34" t="s">
        <v>128</v>
      </c>
      <c r="C24" s="130">
        <v>595394.04</v>
      </c>
      <c r="D24" s="57">
        <v>595394.04</v>
      </c>
      <c r="E24" s="57">
        <v>595394.04</v>
      </c>
      <c r="F24" s="57"/>
      <c r="G24" s="57"/>
      <c r="H24" s="57"/>
      <c r="I24" s="57"/>
      <c r="J24" s="57"/>
      <c r="K24" s="57"/>
      <c r="L24" s="57"/>
      <c r="M24" s="57"/>
      <c r="N24" s="130"/>
      <c r="O24" s="130"/>
    </row>
    <row r="25" s="1" customFormat="1" ht="21" customHeight="1" spans="1:15">
      <c r="A25" s="162" t="s">
        <v>129</v>
      </c>
      <c r="B25" s="162" t="s">
        <v>130</v>
      </c>
      <c r="C25" s="130">
        <v>595394.04</v>
      </c>
      <c r="D25" s="57">
        <v>595394.04</v>
      </c>
      <c r="E25" s="57">
        <v>595394.04</v>
      </c>
      <c r="F25" s="57"/>
      <c r="G25" s="57"/>
      <c r="H25" s="57"/>
      <c r="I25" s="57"/>
      <c r="J25" s="57"/>
      <c r="K25" s="57"/>
      <c r="L25" s="57"/>
      <c r="M25" s="57"/>
      <c r="N25" s="130"/>
      <c r="O25" s="130"/>
    </row>
    <row r="26" s="1" customFormat="1" ht="21" customHeight="1" spans="1:15">
      <c r="A26" s="243" t="s">
        <v>131</v>
      </c>
      <c r="B26" s="243" t="s">
        <v>132</v>
      </c>
      <c r="C26" s="130">
        <v>121898</v>
      </c>
      <c r="D26" s="57">
        <v>121898</v>
      </c>
      <c r="E26" s="57">
        <v>121898</v>
      </c>
      <c r="F26" s="57"/>
      <c r="G26" s="57"/>
      <c r="H26" s="57"/>
      <c r="I26" s="57"/>
      <c r="J26" s="57"/>
      <c r="K26" s="57"/>
      <c r="L26" s="57"/>
      <c r="M26" s="57"/>
      <c r="N26" s="130"/>
      <c r="O26" s="130"/>
    </row>
    <row r="27" s="1" customFormat="1" ht="21" customHeight="1" spans="1:15">
      <c r="A27" s="243" t="s">
        <v>133</v>
      </c>
      <c r="B27" s="243" t="s">
        <v>134</v>
      </c>
      <c r="C27" s="130">
        <v>208968</v>
      </c>
      <c r="D27" s="57">
        <v>208968</v>
      </c>
      <c r="E27" s="57">
        <v>208968</v>
      </c>
      <c r="F27" s="57"/>
      <c r="G27" s="57"/>
      <c r="H27" s="57"/>
      <c r="I27" s="57"/>
      <c r="J27" s="57"/>
      <c r="K27" s="57"/>
      <c r="L27" s="57"/>
      <c r="M27" s="57"/>
      <c r="N27" s="130"/>
      <c r="O27" s="130"/>
    </row>
    <row r="28" s="1" customFormat="1" ht="21" customHeight="1" spans="1:15">
      <c r="A28" s="243" t="s">
        <v>135</v>
      </c>
      <c r="B28" s="243" t="s">
        <v>136</v>
      </c>
      <c r="C28" s="130">
        <v>233449</v>
      </c>
      <c r="D28" s="57">
        <v>233449</v>
      </c>
      <c r="E28" s="57">
        <v>233449</v>
      </c>
      <c r="F28" s="57"/>
      <c r="G28" s="57"/>
      <c r="H28" s="57"/>
      <c r="I28" s="57"/>
      <c r="J28" s="57"/>
      <c r="K28" s="57"/>
      <c r="L28" s="57"/>
      <c r="M28" s="57"/>
      <c r="N28" s="130"/>
      <c r="O28" s="130"/>
    </row>
    <row r="29" s="1" customFormat="1" ht="21" customHeight="1" spans="1:15">
      <c r="A29" s="243" t="s">
        <v>137</v>
      </c>
      <c r="B29" s="243" t="s">
        <v>138</v>
      </c>
      <c r="C29" s="130">
        <v>31079.04</v>
      </c>
      <c r="D29" s="57">
        <v>31079.04</v>
      </c>
      <c r="E29" s="57">
        <v>31079.04</v>
      </c>
      <c r="F29" s="57"/>
      <c r="G29" s="57"/>
      <c r="H29" s="57"/>
      <c r="I29" s="57"/>
      <c r="J29" s="57"/>
      <c r="K29" s="57"/>
      <c r="L29" s="57"/>
      <c r="M29" s="57"/>
      <c r="N29" s="130"/>
      <c r="O29" s="130"/>
    </row>
    <row r="30" s="1" customFormat="1" ht="21" customHeight="1" spans="1:15">
      <c r="A30" s="34" t="s">
        <v>139</v>
      </c>
      <c r="B30" s="34" t="s">
        <v>140</v>
      </c>
      <c r="C30" s="130">
        <v>681744</v>
      </c>
      <c r="D30" s="57">
        <v>681744</v>
      </c>
      <c r="E30" s="57">
        <v>681744</v>
      </c>
      <c r="F30" s="57"/>
      <c r="G30" s="57"/>
      <c r="H30" s="57"/>
      <c r="I30" s="57"/>
      <c r="J30" s="57"/>
      <c r="K30" s="57"/>
      <c r="L30" s="57"/>
      <c r="M30" s="57"/>
      <c r="N30" s="130"/>
      <c r="O30" s="130"/>
    </row>
    <row r="31" s="1" customFormat="1" ht="21" customHeight="1" spans="1:15">
      <c r="A31" s="162" t="s">
        <v>141</v>
      </c>
      <c r="B31" s="162" t="s">
        <v>142</v>
      </c>
      <c r="C31" s="130">
        <v>681744</v>
      </c>
      <c r="D31" s="57">
        <v>681744</v>
      </c>
      <c r="E31" s="57">
        <v>681744</v>
      </c>
      <c r="F31" s="57"/>
      <c r="G31" s="57"/>
      <c r="H31" s="57"/>
      <c r="I31" s="57"/>
      <c r="J31" s="57"/>
      <c r="K31" s="57"/>
      <c r="L31" s="57"/>
      <c r="M31" s="57"/>
      <c r="N31" s="130"/>
      <c r="O31" s="130"/>
    </row>
    <row r="32" s="1" customFormat="1" ht="21" customHeight="1" spans="1:15">
      <c r="A32" s="243" t="s">
        <v>143</v>
      </c>
      <c r="B32" s="243" t="s">
        <v>144</v>
      </c>
      <c r="C32" s="130">
        <v>681744</v>
      </c>
      <c r="D32" s="57">
        <v>681744</v>
      </c>
      <c r="E32" s="57">
        <v>681744</v>
      </c>
      <c r="F32" s="57"/>
      <c r="G32" s="57"/>
      <c r="H32" s="57"/>
      <c r="I32" s="57"/>
      <c r="J32" s="57"/>
      <c r="K32" s="57"/>
      <c r="L32" s="57"/>
      <c r="M32" s="57"/>
      <c r="N32" s="130"/>
      <c r="O32" s="130"/>
    </row>
    <row r="33" s="1" customFormat="1" ht="21" customHeight="1" spans="1:15">
      <c r="A33" s="53" t="s">
        <v>55</v>
      </c>
      <c r="B33" s="59"/>
      <c r="C33" s="57">
        <v>12880052.76</v>
      </c>
      <c r="D33" s="57">
        <v>12880052.76</v>
      </c>
      <c r="E33" s="57">
        <v>9550052.76</v>
      </c>
      <c r="F33" s="57">
        <v>3330000</v>
      </c>
      <c r="G33" s="57"/>
      <c r="H33" s="57"/>
      <c r="I33" s="57"/>
      <c r="J33" s="57"/>
      <c r="K33" s="57"/>
      <c r="L33" s="57"/>
      <c r="M33" s="57"/>
      <c r="N33" s="57"/>
      <c r="O33" s="57"/>
    </row>
  </sheetData>
  <mergeCells count="12">
    <mergeCell ref="A2:O2"/>
    <mergeCell ref="A3:O3"/>
    <mergeCell ref="A4:B4"/>
    <mergeCell ref="D5:F5"/>
    <mergeCell ref="J5:O5"/>
    <mergeCell ref="A33:B3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3" activePane="bottomLeft" state="frozen"/>
      <selection/>
      <selection pane="bottomLeft" activeCell="B42" sqref="B42"/>
    </sheetView>
  </sheetViews>
  <sheetFormatPr defaultColWidth="8.57407407407407" defaultRowHeight="12.75" customHeight="1" outlineLevelCol="3"/>
  <cols>
    <col min="1" max="4" width="35.5740740740741" style="2" customWidth="1"/>
    <col min="5" max="16384" width="8.57407407407407" style="2"/>
  </cols>
  <sheetData>
    <row r="1" customHeight="1" spans="1:4">
      <c r="A1" s="3"/>
      <c r="B1" s="3"/>
      <c r="C1" s="3"/>
      <c r="D1" s="3"/>
    </row>
    <row r="2" ht="15" customHeight="1" spans="1:4">
      <c r="A2" s="209"/>
      <c r="B2" s="49"/>
      <c r="C2" s="49"/>
      <c r="D2" s="49" t="s">
        <v>145</v>
      </c>
    </row>
    <row r="3" ht="41.25" customHeight="1" spans="1:1">
      <c r="A3" s="46" t="str">
        <f>"2025"&amp;"年部门财政拨款收支预算总表"</f>
        <v>2025年部门财政拨款收支预算总表</v>
      </c>
    </row>
    <row r="4" ht="17.25" customHeight="1" spans="1:4">
      <c r="A4" s="47" t="str">
        <f>"单位名称："&amp;"中共昆明市西山区委宣传部"</f>
        <v>单位名称：中共昆明市西山区委宣传部</v>
      </c>
      <c r="B4" s="224"/>
      <c r="D4" s="49" t="s">
        <v>1</v>
      </c>
    </row>
    <row r="5" ht="17.25" customHeight="1" spans="1:4">
      <c r="A5" s="225" t="s">
        <v>2</v>
      </c>
      <c r="B5" s="226"/>
      <c r="C5" s="225" t="s">
        <v>3</v>
      </c>
      <c r="D5" s="226"/>
    </row>
    <row r="6" ht="18.75" customHeight="1" spans="1:4">
      <c r="A6" s="225" t="s">
        <v>4</v>
      </c>
      <c r="B6" s="225" t="s">
        <v>5</v>
      </c>
      <c r="C6" s="225" t="s">
        <v>6</v>
      </c>
      <c r="D6" s="225" t="s">
        <v>5</v>
      </c>
    </row>
    <row r="7" ht="16.5" customHeight="1" spans="1:4">
      <c r="A7" s="227" t="s">
        <v>146</v>
      </c>
      <c r="B7" s="228">
        <v>12880052.76</v>
      </c>
      <c r="C7" s="227" t="s">
        <v>147</v>
      </c>
      <c r="D7" s="228">
        <v>12880052.76</v>
      </c>
    </row>
    <row r="8" ht="16.5" customHeight="1" spans="1:4">
      <c r="A8" s="227" t="s">
        <v>148</v>
      </c>
      <c r="B8" s="228">
        <v>12880052.76</v>
      </c>
      <c r="C8" s="227" t="s">
        <v>149</v>
      </c>
      <c r="D8" s="228">
        <v>4888380.12</v>
      </c>
    </row>
    <row r="9" ht="16.5" customHeight="1" spans="1:4">
      <c r="A9" s="227" t="s">
        <v>150</v>
      </c>
      <c r="B9" s="228"/>
      <c r="C9" s="227" t="s">
        <v>151</v>
      </c>
      <c r="D9" s="228"/>
    </row>
    <row r="10" ht="16.5" customHeight="1" spans="1:4">
      <c r="A10" s="227" t="s">
        <v>152</v>
      </c>
      <c r="B10" s="228"/>
      <c r="C10" s="227" t="s">
        <v>153</v>
      </c>
      <c r="D10" s="228"/>
    </row>
    <row r="11" ht="16.5" customHeight="1" spans="1:4">
      <c r="A11" s="227" t="s">
        <v>154</v>
      </c>
      <c r="B11" s="228"/>
      <c r="C11" s="227" t="s">
        <v>155</v>
      </c>
      <c r="D11" s="228"/>
    </row>
    <row r="12" ht="16.5" customHeight="1" spans="1:4">
      <c r="A12" s="227" t="s">
        <v>148</v>
      </c>
      <c r="B12" s="228"/>
      <c r="C12" s="227" t="s">
        <v>156</v>
      </c>
      <c r="D12" s="228"/>
    </row>
    <row r="13" ht="16.5" customHeight="1" spans="1:4">
      <c r="A13" s="59" t="s">
        <v>150</v>
      </c>
      <c r="B13" s="229"/>
      <c r="C13" s="65" t="s">
        <v>157</v>
      </c>
      <c r="D13" s="229"/>
    </row>
    <row r="14" ht="16.5" customHeight="1" spans="1:4">
      <c r="A14" s="59" t="s">
        <v>152</v>
      </c>
      <c r="B14" s="229"/>
      <c r="C14" s="65" t="s">
        <v>158</v>
      </c>
      <c r="D14" s="229">
        <v>5452712</v>
      </c>
    </row>
    <row r="15" ht="16.5" customHeight="1" spans="1:4">
      <c r="A15" s="230"/>
      <c r="B15" s="231"/>
      <c r="C15" s="65" t="s">
        <v>159</v>
      </c>
      <c r="D15" s="229">
        <v>1261822.6</v>
      </c>
    </row>
    <row r="16" ht="16.5" customHeight="1" spans="1:4">
      <c r="A16" s="230"/>
      <c r="B16" s="231"/>
      <c r="C16" s="65" t="s">
        <v>160</v>
      </c>
      <c r="D16" s="229">
        <v>595394.04</v>
      </c>
    </row>
    <row r="17" ht="16.5" customHeight="1" spans="1:4">
      <c r="A17" s="230"/>
      <c r="B17" s="231"/>
      <c r="C17" s="65" t="s">
        <v>161</v>
      </c>
      <c r="D17" s="229"/>
    </row>
    <row r="18" ht="16.5" customHeight="1" spans="1:4">
      <c r="A18" s="230"/>
      <c r="B18" s="231"/>
      <c r="C18" s="65" t="s">
        <v>162</v>
      </c>
      <c r="D18" s="229"/>
    </row>
    <row r="19" ht="16.5" customHeight="1" spans="1:4">
      <c r="A19" s="230"/>
      <c r="B19" s="231"/>
      <c r="C19" s="65" t="s">
        <v>163</v>
      </c>
      <c r="D19" s="229"/>
    </row>
    <row r="20" ht="16.5" customHeight="1" spans="1:4">
      <c r="A20" s="230"/>
      <c r="B20" s="231"/>
      <c r="C20" s="65" t="s">
        <v>164</v>
      </c>
      <c r="D20" s="229"/>
    </row>
    <row r="21" ht="16.5" customHeight="1" spans="1:4">
      <c r="A21" s="230"/>
      <c r="B21" s="231"/>
      <c r="C21" s="65" t="s">
        <v>165</v>
      </c>
      <c r="D21" s="229"/>
    </row>
    <row r="22" ht="16.5" customHeight="1" spans="1:4">
      <c r="A22" s="230"/>
      <c r="B22" s="231"/>
      <c r="C22" s="65" t="s">
        <v>166</v>
      </c>
      <c r="D22" s="229"/>
    </row>
    <row r="23" ht="16.5" customHeight="1" spans="1:4">
      <c r="A23" s="230"/>
      <c r="B23" s="231"/>
      <c r="C23" s="65" t="s">
        <v>167</v>
      </c>
      <c r="D23" s="229"/>
    </row>
    <row r="24" ht="16.5" customHeight="1" spans="1:4">
      <c r="A24" s="230"/>
      <c r="B24" s="231"/>
      <c r="C24" s="65" t="s">
        <v>168</v>
      </c>
      <c r="D24" s="229"/>
    </row>
    <row r="25" ht="16.5" customHeight="1" spans="1:4">
      <c r="A25" s="230"/>
      <c r="B25" s="231"/>
      <c r="C25" s="65" t="s">
        <v>169</v>
      </c>
      <c r="D25" s="229"/>
    </row>
    <row r="26" ht="16.5" customHeight="1" spans="1:4">
      <c r="A26" s="230"/>
      <c r="B26" s="231"/>
      <c r="C26" s="65" t="s">
        <v>170</v>
      </c>
      <c r="D26" s="229">
        <v>681744</v>
      </c>
    </row>
    <row r="27" ht="16.5" customHeight="1" spans="1:4">
      <c r="A27" s="230"/>
      <c r="B27" s="231"/>
      <c r="C27" s="65" t="s">
        <v>171</v>
      </c>
      <c r="D27" s="229"/>
    </row>
    <row r="28" ht="16.5" customHeight="1" spans="1:4">
      <c r="A28" s="230"/>
      <c r="B28" s="231"/>
      <c r="C28" s="65" t="s">
        <v>172</v>
      </c>
      <c r="D28" s="229"/>
    </row>
    <row r="29" ht="16.5" customHeight="1" spans="1:4">
      <c r="A29" s="230"/>
      <c r="B29" s="231"/>
      <c r="C29" s="65" t="s">
        <v>173</v>
      </c>
      <c r="D29" s="229"/>
    </row>
    <row r="30" ht="16.5" customHeight="1" spans="1:4">
      <c r="A30" s="230"/>
      <c r="B30" s="231"/>
      <c r="C30" s="65" t="s">
        <v>174</v>
      </c>
      <c r="D30" s="229"/>
    </row>
    <row r="31" ht="16.5" customHeight="1" spans="1:4">
      <c r="A31" s="230"/>
      <c r="B31" s="231"/>
      <c r="C31" s="65" t="s">
        <v>175</v>
      </c>
      <c r="D31" s="229"/>
    </row>
    <row r="32" ht="16.5" customHeight="1" spans="1:4">
      <c r="A32" s="230"/>
      <c r="B32" s="231"/>
      <c r="C32" s="59" t="s">
        <v>176</v>
      </c>
      <c r="D32" s="229"/>
    </row>
    <row r="33" ht="16.5" customHeight="1" spans="1:4">
      <c r="A33" s="230"/>
      <c r="B33" s="231"/>
      <c r="C33" s="59" t="s">
        <v>177</v>
      </c>
      <c r="D33" s="229"/>
    </row>
    <row r="34" ht="16.5" customHeight="1" spans="1:4">
      <c r="A34" s="230"/>
      <c r="B34" s="231"/>
      <c r="C34" s="34" t="s">
        <v>178</v>
      </c>
      <c r="D34" s="232"/>
    </row>
    <row r="35" ht="15" customHeight="1" spans="1:4">
      <c r="A35" s="233" t="s">
        <v>50</v>
      </c>
      <c r="B35" s="234">
        <v>12880052.76</v>
      </c>
      <c r="C35" s="233" t="s">
        <v>51</v>
      </c>
      <c r="D35" s="234">
        <v>12880052.76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3"/>
  <sheetViews>
    <sheetView showZeros="0" workbookViewId="0">
      <pane ySplit="1" topLeftCell="A2" activePane="bottomLeft" state="frozen"/>
      <selection/>
      <selection pane="bottomLeft" activeCell="F38" sqref="F38"/>
    </sheetView>
  </sheetViews>
  <sheetFormatPr defaultColWidth="9.14814814814815" defaultRowHeight="14.25" customHeight="1" outlineLevelCol="6"/>
  <cols>
    <col min="1" max="1" width="20.1481481481481" style="2" customWidth="1"/>
    <col min="2" max="2" width="44" style="2" customWidth="1"/>
    <col min="3" max="7" width="24.1481481481481" style="2" customWidth="1"/>
    <col min="8" max="16384" width="9.14814814814815" style="2"/>
  </cols>
  <sheetData>
    <row r="1" customHeight="1" spans="1:7">
      <c r="A1" s="3"/>
      <c r="B1" s="3"/>
      <c r="C1" s="3"/>
      <c r="D1" s="3"/>
      <c r="E1" s="3"/>
      <c r="F1" s="3"/>
      <c r="G1" s="3"/>
    </row>
    <row r="2" customHeight="1" spans="4:7">
      <c r="D2" s="167"/>
      <c r="F2" s="66"/>
      <c r="G2" s="173" t="s">
        <v>179</v>
      </c>
    </row>
    <row r="3" ht="41.25" customHeight="1" spans="1:7">
      <c r="A3" s="152" t="str">
        <f>"2025"&amp;"年一般公共预算支出预算表（按功能科目分类）"</f>
        <v>2025年一般公共预算支出预算表（按功能科目分类）</v>
      </c>
      <c r="B3" s="152"/>
      <c r="C3" s="152"/>
      <c r="D3" s="152"/>
      <c r="E3" s="152"/>
      <c r="F3" s="152"/>
      <c r="G3" s="152"/>
    </row>
    <row r="4" ht="18" customHeight="1" spans="1:7">
      <c r="A4" s="7" t="str">
        <f>"单位名称："&amp;"中共昆明市西山区委宣传部"</f>
        <v>单位名称：中共昆明市西山区委宣传部</v>
      </c>
      <c r="F4" s="149"/>
      <c r="G4" s="173" t="s">
        <v>1</v>
      </c>
    </row>
    <row r="5" ht="20.25" customHeight="1" spans="1:7">
      <c r="A5" s="215" t="s">
        <v>180</v>
      </c>
      <c r="B5" s="216"/>
      <c r="C5" s="153" t="s">
        <v>55</v>
      </c>
      <c r="D5" s="217" t="s">
        <v>76</v>
      </c>
      <c r="E5" s="14"/>
      <c r="F5" s="15"/>
      <c r="G5" s="170" t="s">
        <v>77</v>
      </c>
    </row>
    <row r="6" ht="20.25" customHeight="1" spans="1:7">
      <c r="A6" s="218" t="s">
        <v>73</v>
      </c>
      <c r="B6" s="218" t="s">
        <v>74</v>
      </c>
      <c r="C6" s="21"/>
      <c r="D6" s="158" t="s">
        <v>57</v>
      </c>
      <c r="E6" s="158" t="s">
        <v>181</v>
      </c>
      <c r="F6" s="158" t="s">
        <v>182</v>
      </c>
      <c r="G6" s="172"/>
    </row>
    <row r="7" ht="15" customHeight="1" spans="1:7">
      <c r="A7" s="58" t="s">
        <v>83</v>
      </c>
      <c r="B7" s="58" t="s">
        <v>84</v>
      </c>
      <c r="C7" s="58" t="s">
        <v>85</v>
      </c>
      <c r="D7" s="58" t="s">
        <v>86</v>
      </c>
      <c r="E7" s="58" t="s">
        <v>87</v>
      </c>
      <c r="F7" s="58" t="s">
        <v>88</v>
      </c>
      <c r="G7" s="58" t="s">
        <v>89</v>
      </c>
    </row>
    <row r="8" s="177" customFormat="1" ht="18" customHeight="1" spans="1:7">
      <c r="A8" s="94" t="s">
        <v>98</v>
      </c>
      <c r="B8" s="94" t="s">
        <v>99</v>
      </c>
      <c r="C8" s="219">
        <v>4888380.12</v>
      </c>
      <c r="D8" s="220">
        <v>3078380.12</v>
      </c>
      <c r="E8" s="220">
        <v>2635300</v>
      </c>
      <c r="F8" s="220">
        <v>443080.12</v>
      </c>
      <c r="G8" s="220">
        <v>1810000</v>
      </c>
    </row>
    <row r="9" s="177" customFormat="1" ht="18" customHeight="1" spans="1:7">
      <c r="A9" s="221" t="s">
        <v>100</v>
      </c>
      <c r="B9" s="221" t="s">
        <v>101</v>
      </c>
      <c r="C9" s="219">
        <v>4588380.12</v>
      </c>
      <c r="D9" s="220">
        <v>3078380.12</v>
      </c>
      <c r="E9" s="220">
        <v>2635300</v>
      </c>
      <c r="F9" s="220">
        <v>443080.12</v>
      </c>
      <c r="G9" s="220">
        <v>1510000</v>
      </c>
    </row>
    <row r="10" s="177" customFormat="1" ht="18" customHeight="1" spans="1:7">
      <c r="A10" s="222" t="s">
        <v>102</v>
      </c>
      <c r="B10" s="222" t="s">
        <v>103</v>
      </c>
      <c r="C10" s="219">
        <v>3078380.12</v>
      </c>
      <c r="D10" s="220">
        <v>3078380.12</v>
      </c>
      <c r="E10" s="220">
        <v>2635300</v>
      </c>
      <c r="F10" s="220">
        <v>443080.12</v>
      </c>
      <c r="G10" s="220"/>
    </row>
    <row r="11" s="177" customFormat="1" ht="18" customHeight="1" spans="1:7">
      <c r="A11" s="222" t="s">
        <v>104</v>
      </c>
      <c r="B11" s="222" t="s">
        <v>105</v>
      </c>
      <c r="C11" s="219">
        <v>1510000</v>
      </c>
      <c r="D11" s="220"/>
      <c r="E11" s="220"/>
      <c r="F11" s="220"/>
      <c r="G11" s="220">
        <v>1510000</v>
      </c>
    </row>
    <row r="12" s="177" customFormat="1" ht="18" customHeight="1" spans="1:7">
      <c r="A12" s="221" t="s">
        <v>106</v>
      </c>
      <c r="B12" s="221" t="s">
        <v>107</v>
      </c>
      <c r="C12" s="219">
        <v>300000</v>
      </c>
      <c r="D12" s="220"/>
      <c r="E12" s="220"/>
      <c r="F12" s="220"/>
      <c r="G12" s="220">
        <v>300000</v>
      </c>
    </row>
    <row r="13" s="177" customFormat="1" ht="18" customHeight="1" spans="1:7">
      <c r="A13" s="222" t="s">
        <v>108</v>
      </c>
      <c r="B13" s="222" t="s">
        <v>107</v>
      </c>
      <c r="C13" s="219">
        <v>300000</v>
      </c>
      <c r="D13" s="220"/>
      <c r="E13" s="220"/>
      <c r="F13" s="220"/>
      <c r="G13" s="220">
        <v>300000</v>
      </c>
    </row>
    <row r="14" s="177" customFormat="1" ht="18" customHeight="1" spans="1:7">
      <c r="A14" s="94" t="s">
        <v>109</v>
      </c>
      <c r="B14" s="94" t="s">
        <v>110</v>
      </c>
      <c r="C14" s="219">
        <v>5452712</v>
      </c>
      <c r="D14" s="220">
        <v>3932712</v>
      </c>
      <c r="E14" s="220">
        <v>3642927.84</v>
      </c>
      <c r="F14" s="220">
        <v>289784.16</v>
      </c>
      <c r="G14" s="220">
        <v>1520000</v>
      </c>
    </row>
    <row r="15" s="177" customFormat="1" ht="18" customHeight="1" spans="1:7">
      <c r="A15" s="221" t="s">
        <v>111</v>
      </c>
      <c r="B15" s="221" t="s">
        <v>112</v>
      </c>
      <c r="C15" s="219">
        <v>5452712</v>
      </c>
      <c r="D15" s="220">
        <v>3932712</v>
      </c>
      <c r="E15" s="220">
        <v>3642927.84</v>
      </c>
      <c r="F15" s="220">
        <v>289784.16</v>
      </c>
      <c r="G15" s="220">
        <v>1520000</v>
      </c>
    </row>
    <row r="16" s="177" customFormat="1" ht="18" customHeight="1" spans="1:7">
      <c r="A16" s="222" t="s">
        <v>113</v>
      </c>
      <c r="B16" s="222" t="s">
        <v>103</v>
      </c>
      <c r="C16" s="219">
        <v>3932712</v>
      </c>
      <c r="D16" s="220">
        <v>3932712</v>
      </c>
      <c r="E16" s="220">
        <v>3642927.84</v>
      </c>
      <c r="F16" s="220">
        <v>289784.16</v>
      </c>
      <c r="G16" s="220"/>
    </row>
    <row r="17" s="177" customFormat="1" ht="18" customHeight="1" spans="1:7">
      <c r="A17" s="222" t="s">
        <v>114</v>
      </c>
      <c r="B17" s="222" t="s">
        <v>105</v>
      </c>
      <c r="C17" s="219">
        <v>1520000</v>
      </c>
      <c r="D17" s="220"/>
      <c r="E17" s="220"/>
      <c r="F17" s="220"/>
      <c r="G17" s="220">
        <v>1520000</v>
      </c>
    </row>
    <row r="18" s="177" customFormat="1" ht="18" customHeight="1" spans="1:7">
      <c r="A18" s="94" t="s">
        <v>115</v>
      </c>
      <c r="B18" s="94" t="s">
        <v>116</v>
      </c>
      <c r="C18" s="219">
        <v>1261822.6</v>
      </c>
      <c r="D18" s="220">
        <v>1261822.6</v>
      </c>
      <c r="E18" s="220">
        <v>1261822.6</v>
      </c>
      <c r="F18" s="220"/>
      <c r="G18" s="220"/>
    </row>
    <row r="19" s="177" customFormat="1" ht="18" customHeight="1" spans="1:7">
      <c r="A19" s="221" t="s">
        <v>117</v>
      </c>
      <c r="B19" s="221" t="s">
        <v>118</v>
      </c>
      <c r="C19" s="219">
        <v>1250850</v>
      </c>
      <c r="D19" s="220">
        <v>1250850</v>
      </c>
      <c r="E19" s="220">
        <v>1250850</v>
      </c>
      <c r="F19" s="220"/>
      <c r="G19" s="220"/>
    </row>
    <row r="20" s="177" customFormat="1" ht="18" customHeight="1" spans="1:7">
      <c r="A20" s="222" t="s">
        <v>119</v>
      </c>
      <c r="B20" s="222" t="s">
        <v>120</v>
      </c>
      <c r="C20" s="219">
        <v>768930</v>
      </c>
      <c r="D20" s="220">
        <v>768930</v>
      </c>
      <c r="E20" s="220">
        <v>768930</v>
      </c>
      <c r="F20" s="220"/>
      <c r="G20" s="220"/>
    </row>
    <row r="21" s="177" customFormat="1" ht="18" customHeight="1" spans="1:7">
      <c r="A21" s="222" t="s">
        <v>121</v>
      </c>
      <c r="B21" s="222" t="s">
        <v>122</v>
      </c>
      <c r="C21" s="219">
        <v>481920</v>
      </c>
      <c r="D21" s="220">
        <v>481920</v>
      </c>
      <c r="E21" s="220">
        <v>481920</v>
      </c>
      <c r="F21" s="220"/>
      <c r="G21" s="220"/>
    </row>
    <row r="22" s="177" customFormat="1" ht="18" customHeight="1" spans="1:7">
      <c r="A22" s="221" t="s">
        <v>123</v>
      </c>
      <c r="B22" s="221" t="s">
        <v>124</v>
      </c>
      <c r="C22" s="219">
        <v>10972.6</v>
      </c>
      <c r="D22" s="220">
        <v>10972.6</v>
      </c>
      <c r="E22" s="220">
        <v>10972.6</v>
      </c>
      <c r="F22" s="220"/>
      <c r="G22" s="220"/>
    </row>
    <row r="23" s="177" customFormat="1" ht="18" customHeight="1" spans="1:7">
      <c r="A23" s="222" t="s">
        <v>125</v>
      </c>
      <c r="B23" s="222" t="s">
        <v>126</v>
      </c>
      <c r="C23" s="219">
        <v>10972.6</v>
      </c>
      <c r="D23" s="220">
        <v>10972.6</v>
      </c>
      <c r="E23" s="220">
        <v>10972.6</v>
      </c>
      <c r="F23" s="220"/>
      <c r="G23" s="220"/>
    </row>
    <row r="24" s="177" customFormat="1" ht="18" customHeight="1" spans="1:7">
      <c r="A24" s="94" t="s">
        <v>127</v>
      </c>
      <c r="B24" s="94" t="s">
        <v>128</v>
      </c>
      <c r="C24" s="219">
        <v>595394.04</v>
      </c>
      <c r="D24" s="220">
        <v>595394.04</v>
      </c>
      <c r="E24" s="220">
        <v>595394.04</v>
      </c>
      <c r="F24" s="220"/>
      <c r="G24" s="220"/>
    </row>
    <row r="25" s="177" customFormat="1" ht="18" customHeight="1" spans="1:7">
      <c r="A25" s="221" t="s">
        <v>129</v>
      </c>
      <c r="B25" s="221" t="s">
        <v>130</v>
      </c>
      <c r="C25" s="219">
        <v>595394.04</v>
      </c>
      <c r="D25" s="220">
        <v>595394.04</v>
      </c>
      <c r="E25" s="220">
        <v>595394.04</v>
      </c>
      <c r="F25" s="220"/>
      <c r="G25" s="220"/>
    </row>
    <row r="26" s="177" customFormat="1" ht="18" customHeight="1" spans="1:7">
      <c r="A26" s="222" t="s">
        <v>131</v>
      </c>
      <c r="B26" s="222" t="s">
        <v>132</v>
      </c>
      <c r="C26" s="219">
        <v>121898</v>
      </c>
      <c r="D26" s="220">
        <v>121898</v>
      </c>
      <c r="E26" s="220">
        <v>121898</v>
      </c>
      <c r="F26" s="220"/>
      <c r="G26" s="220"/>
    </row>
    <row r="27" s="177" customFormat="1" ht="18" customHeight="1" spans="1:7">
      <c r="A27" s="222" t="s">
        <v>133</v>
      </c>
      <c r="B27" s="222" t="s">
        <v>134</v>
      </c>
      <c r="C27" s="219">
        <v>208968</v>
      </c>
      <c r="D27" s="220">
        <v>208968</v>
      </c>
      <c r="E27" s="220">
        <v>208968</v>
      </c>
      <c r="F27" s="220"/>
      <c r="G27" s="220"/>
    </row>
    <row r="28" s="177" customFormat="1" ht="18" customHeight="1" spans="1:7">
      <c r="A28" s="222" t="s">
        <v>135</v>
      </c>
      <c r="B28" s="222" t="s">
        <v>136</v>
      </c>
      <c r="C28" s="219">
        <v>233449</v>
      </c>
      <c r="D28" s="220">
        <v>233449</v>
      </c>
      <c r="E28" s="220">
        <v>233449</v>
      </c>
      <c r="F28" s="220"/>
      <c r="G28" s="220"/>
    </row>
    <row r="29" s="177" customFormat="1" ht="18" customHeight="1" spans="1:7">
      <c r="A29" s="222" t="s">
        <v>137</v>
      </c>
      <c r="B29" s="222" t="s">
        <v>138</v>
      </c>
      <c r="C29" s="219">
        <v>31079.04</v>
      </c>
      <c r="D29" s="220">
        <v>31079.04</v>
      </c>
      <c r="E29" s="220">
        <v>31079.04</v>
      </c>
      <c r="F29" s="220"/>
      <c r="G29" s="220"/>
    </row>
    <row r="30" s="177" customFormat="1" ht="18" customHeight="1" spans="1:7">
      <c r="A30" s="94" t="s">
        <v>139</v>
      </c>
      <c r="B30" s="94" t="s">
        <v>140</v>
      </c>
      <c r="C30" s="219">
        <v>681744</v>
      </c>
      <c r="D30" s="220">
        <v>681744</v>
      </c>
      <c r="E30" s="220">
        <v>681744</v>
      </c>
      <c r="F30" s="220"/>
      <c r="G30" s="220"/>
    </row>
    <row r="31" s="177" customFormat="1" ht="18" customHeight="1" spans="1:7">
      <c r="A31" s="221" t="s">
        <v>141</v>
      </c>
      <c r="B31" s="221" t="s">
        <v>142</v>
      </c>
      <c r="C31" s="219">
        <v>681744</v>
      </c>
      <c r="D31" s="220">
        <v>681744</v>
      </c>
      <c r="E31" s="220">
        <v>681744</v>
      </c>
      <c r="F31" s="220"/>
      <c r="G31" s="220"/>
    </row>
    <row r="32" s="177" customFormat="1" ht="18" customHeight="1" spans="1:7">
      <c r="A32" s="222" t="s">
        <v>143</v>
      </c>
      <c r="B32" s="222" t="s">
        <v>144</v>
      </c>
      <c r="C32" s="219">
        <v>681744</v>
      </c>
      <c r="D32" s="220">
        <v>681744</v>
      </c>
      <c r="E32" s="220">
        <v>681744</v>
      </c>
      <c r="F32" s="220"/>
      <c r="G32" s="220"/>
    </row>
    <row r="33" s="177" customFormat="1" ht="18" customHeight="1" spans="1:7">
      <c r="A33" s="223" t="s">
        <v>183</v>
      </c>
      <c r="B33" s="223"/>
      <c r="C33" s="219">
        <v>12880052.76</v>
      </c>
      <c r="D33" s="220">
        <v>9550052.76</v>
      </c>
      <c r="E33" s="219">
        <v>8817188.48</v>
      </c>
      <c r="F33" s="219">
        <v>732864.28</v>
      </c>
      <c r="G33" s="219">
        <v>3330000</v>
      </c>
    </row>
  </sheetData>
  <mergeCells count="6">
    <mergeCell ref="A3:G3"/>
    <mergeCell ref="A5:B5"/>
    <mergeCell ref="D5:F5"/>
    <mergeCell ref="A33:B3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D13" sqref="D13"/>
    </sheetView>
  </sheetViews>
  <sheetFormatPr defaultColWidth="10.4259259259259" defaultRowHeight="14.25" customHeight="1" outlineLevelRow="7" outlineLevelCol="5"/>
  <cols>
    <col min="1" max="6" width="28.1481481481481" style="2" customWidth="1"/>
    <col min="7" max="16384" width="10.4259259259259" style="2"/>
  </cols>
  <sheetData>
    <row r="1" customHeight="1" spans="1:6">
      <c r="A1" s="3"/>
      <c r="B1" s="3"/>
      <c r="C1" s="3"/>
      <c r="D1" s="3"/>
      <c r="E1" s="3"/>
      <c r="F1" s="3"/>
    </row>
    <row r="2" customHeight="1" spans="1:6">
      <c r="A2" s="208"/>
      <c r="B2" s="208"/>
      <c r="C2" s="208"/>
      <c r="D2" s="208"/>
      <c r="E2" s="209"/>
      <c r="F2" s="210" t="s">
        <v>184</v>
      </c>
    </row>
    <row r="3" ht="41.25" customHeight="1" spans="1:6">
      <c r="A3" s="211" t="str">
        <f>"2025"&amp;"年一般公共预算“三公”经费支出预算表"</f>
        <v>2025年一般公共预算“三公”经费支出预算表</v>
      </c>
      <c r="B3" s="208"/>
      <c r="C3" s="208"/>
      <c r="D3" s="208"/>
      <c r="E3" s="209"/>
      <c r="F3" s="208"/>
    </row>
    <row r="4" customHeight="1" spans="1:6">
      <c r="A4" s="119" t="str">
        <f>"单位名称："&amp;"中共昆明市西山区委宣传部"</f>
        <v>单位名称：中共昆明市西山区委宣传部</v>
      </c>
      <c r="B4" s="212"/>
      <c r="D4" s="208"/>
      <c r="E4" s="209"/>
      <c r="F4" s="43" t="s">
        <v>1</v>
      </c>
    </row>
    <row r="5" ht="27" customHeight="1" spans="1:6">
      <c r="A5" s="50" t="s">
        <v>185</v>
      </c>
      <c r="B5" s="50" t="s">
        <v>186</v>
      </c>
      <c r="C5" s="50" t="s">
        <v>187</v>
      </c>
      <c r="D5" s="50"/>
      <c r="E5" s="41"/>
      <c r="F5" s="50" t="s">
        <v>188</v>
      </c>
    </row>
    <row r="6" ht="28.5" customHeight="1" spans="1:6">
      <c r="A6" s="213"/>
      <c r="B6" s="52"/>
      <c r="C6" s="41" t="s">
        <v>57</v>
      </c>
      <c r="D6" s="41" t="s">
        <v>189</v>
      </c>
      <c r="E6" s="41" t="s">
        <v>190</v>
      </c>
      <c r="F6" s="51"/>
    </row>
    <row r="7" ht="17.25" customHeight="1" spans="1:6">
      <c r="A7" s="55" t="s">
        <v>83</v>
      </c>
      <c r="B7" s="55" t="s">
        <v>84</v>
      </c>
      <c r="C7" s="55" t="s">
        <v>85</v>
      </c>
      <c r="D7" s="55" t="s">
        <v>86</v>
      </c>
      <c r="E7" s="55" t="s">
        <v>87</v>
      </c>
      <c r="F7" s="55" t="s">
        <v>88</v>
      </c>
    </row>
    <row r="8" s="1" customFormat="1" ht="17.25" customHeight="1" spans="1:6">
      <c r="A8" s="214">
        <v>49000</v>
      </c>
      <c r="B8" s="130"/>
      <c r="C8" s="57">
        <v>44000</v>
      </c>
      <c r="D8" s="57"/>
      <c r="E8" s="57">
        <v>44000</v>
      </c>
      <c r="F8" s="57">
        <v>5000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65"/>
  <sheetViews>
    <sheetView showZeros="0" topLeftCell="I1" workbookViewId="0">
      <pane ySplit="1" topLeftCell="A7" activePane="bottomLeft" state="frozen"/>
      <selection/>
      <selection pane="bottomLeft" activeCell="M10" sqref="M10:M65"/>
    </sheetView>
  </sheetViews>
  <sheetFormatPr defaultColWidth="9.14814814814815" defaultRowHeight="14.25" customHeight="1"/>
  <cols>
    <col min="1" max="2" width="32.8425925925926" customWidth="1"/>
    <col min="3" max="3" width="20.7222222222222" customWidth="1"/>
    <col min="4" max="4" width="31.2685185185185" customWidth="1"/>
    <col min="5" max="5" width="10.1481481481481" customWidth="1"/>
    <col min="6" max="6" width="17.5740740740741" customWidth="1"/>
    <col min="7" max="7" width="10.2685185185185" customWidth="1"/>
    <col min="8" max="8" width="23" customWidth="1"/>
    <col min="9" max="24" width="18.7222222222222" customWidth="1"/>
  </cols>
  <sheetData>
    <row r="1" customHeight="1" spans="1:24">
      <c r="A1" s="75"/>
      <c r="B1" s="75"/>
      <c r="C1" s="75"/>
      <c r="D1" s="75"/>
      <c r="E1" s="75"/>
      <c r="F1" s="75"/>
      <c r="G1" s="75"/>
      <c r="H1" s="75"/>
      <c r="I1" s="75"/>
      <c r="J1" s="75"/>
      <c r="K1" s="75"/>
      <c r="L1" s="75"/>
      <c r="M1" s="75"/>
      <c r="N1" s="75"/>
      <c r="O1" s="75"/>
      <c r="P1" s="75"/>
      <c r="Q1" s="75"/>
      <c r="R1" s="75"/>
      <c r="S1" s="75"/>
      <c r="T1" s="75"/>
      <c r="U1" s="75"/>
      <c r="V1" s="75"/>
      <c r="W1" s="75"/>
      <c r="X1" s="75"/>
    </row>
    <row r="2" ht="13.5" customHeight="1" spans="2:24">
      <c r="B2" s="178"/>
      <c r="C2" s="179"/>
      <c r="E2" s="180"/>
      <c r="F2" s="180"/>
      <c r="G2" s="180"/>
      <c r="H2" s="180"/>
      <c r="I2" s="77"/>
      <c r="J2" s="77"/>
      <c r="K2" s="77"/>
      <c r="L2" s="77"/>
      <c r="M2" s="77"/>
      <c r="N2" s="77"/>
      <c r="R2" s="77"/>
      <c r="V2" s="179"/>
      <c r="X2" s="201" t="s">
        <v>191</v>
      </c>
    </row>
    <row r="3" ht="45.75" customHeight="1" spans="1:24">
      <c r="A3" s="79" t="str">
        <f>"2025"&amp;"年部门基本支出预算表"</f>
        <v>2025年部门基本支出预算表</v>
      </c>
      <c r="B3" s="181"/>
      <c r="C3" s="79"/>
      <c r="D3" s="79"/>
      <c r="E3" s="79"/>
      <c r="F3" s="79"/>
      <c r="G3" s="79"/>
      <c r="H3" s="79"/>
      <c r="I3" s="79"/>
      <c r="J3" s="79"/>
      <c r="K3" s="79"/>
      <c r="L3" s="79"/>
      <c r="M3" s="79"/>
      <c r="N3" s="79"/>
      <c r="O3" s="181"/>
      <c r="P3" s="181"/>
      <c r="Q3" s="181"/>
      <c r="R3" s="79"/>
      <c r="S3" s="79"/>
      <c r="T3" s="79"/>
      <c r="U3" s="79"/>
      <c r="V3" s="79"/>
      <c r="W3" s="79"/>
      <c r="X3" s="79"/>
    </row>
    <row r="4" ht="18.75" customHeight="1" spans="1:24">
      <c r="A4" s="182" t="str">
        <f>"单位名称："&amp;"中共昆明市西山区委宣传部"</f>
        <v>单位名称：中共昆明市西山区委宣传部</v>
      </c>
      <c r="B4" s="183"/>
      <c r="C4" s="184"/>
      <c r="D4" s="184"/>
      <c r="E4" s="184"/>
      <c r="F4" s="184"/>
      <c r="G4" s="184"/>
      <c r="H4" s="184"/>
      <c r="I4" s="82"/>
      <c r="J4" s="82"/>
      <c r="K4" s="82"/>
      <c r="L4" s="82"/>
      <c r="M4" s="82"/>
      <c r="N4" s="82"/>
      <c r="O4" s="192"/>
      <c r="P4" s="192"/>
      <c r="Q4" s="192"/>
      <c r="R4" s="82"/>
      <c r="V4" s="179"/>
      <c r="X4" s="201" t="s">
        <v>1</v>
      </c>
    </row>
    <row r="5" ht="18" customHeight="1" spans="1:24">
      <c r="A5" s="185" t="s">
        <v>192</v>
      </c>
      <c r="B5" s="185" t="s">
        <v>193</v>
      </c>
      <c r="C5" s="185" t="s">
        <v>194</v>
      </c>
      <c r="D5" s="185" t="s">
        <v>195</v>
      </c>
      <c r="E5" s="185" t="s">
        <v>196</v>
      </c>
      <c r="F5" s="185" t="s">
        <v>197</v>
      </c>
      <c r="G5" s="185" t="s">
        <v>198</v>
      </c>
      <c r="H5" s="185" t="s">
        <v>199</v>
      </c>
      <c r="I5" s="193" t="s">
        <v>200</v>
      </c>
      <c r="J5" s="114" t="s">
        <v>200</v>
      </c>
      <c r="K5" s="114"/>
      <c r="L5" s="114"/>
      <c r="M5" s="114"/>
      <c r="N5" s="114"/>
      <c r="O5" s="194"/>
      <c r="P5" s="194"/>
      <c r="Q5" s="194"/>
      <c r="R5" s="105" t="s">
        <v>61</v>
      </c>
      <c r="S5" s="114" t="s">
        <v>62</v>
      </c>
      <c r="T5" s="114"/>
      <c r="U5" s="114"/>
      <c r="V5" s="114"/>
      <c r="W5" s="114"/>
      <c r="X5" s="115"/>
    </row>
    <row r="6" ht="18" customHeight="1" spans="1:24">
      <c r="A6" s="186"/>
      <c r="B6" s="187"/>
      <c r="C6" s="188"/>
      <c r="D6" s="186"/>
      <c r="E6" s="186"/>
      <c r="F6" s="186"/>
      <c r="G6" s="186"/>
      <c r="H6" s="186"/>
      <c r="I6" s="195" t="s">
        <v>201</v>
      </c>
      <c r="J6" s="193" t="s">
        <v>58</v>
      </c>
      <c r="K6" s="114"/>
      <c r="L6" s="114"/>
      <c r="M6" s="114"/>
      <c r="N6" s="115"/>
      <c r="O6" s="196" t="s">
        <v>202</v>
      </c>
      <c r="P6" s="194"/>
      <c r="Q6" s="202"/>
      <c r="R6" s="185" t="s">
        <v>61</v>
      </c>
      <c r="S6" s="193" t="s">
        <v>62</v>
      </c>
      <c r="T6" s="105" t="s">
        <v>64</v>
      </c>
      <c r="U6" s="114" t="s">
        <v>62</v>
      </c>
      <c r="V6" s="105" t="s">
        <v>66</v>
      </c>
      <c r="W6" s="105" t="s">
        <v>67</v>
      </c>
      <c r="X6" s="203" t="s">
        <v>68</v>
      </c>
    </row>
    <row r="7" ht="19.5" customHeight="1" spans="1:24">
      <c r="A7" s="187"/>
      <c r="B7" s="187"/>
      <c r="C7" s="187"/>
      <c r="D7" s="187"/>
      <c r="E7" s="187"/>
      <c r="F7" s="187"/>
      <c r="G7" s="187"/>
      <c r="H7" s="187"/>
      <c r="I7" s="187"/>
      <c r="J7" s="197" t="s">
        <v>203</v>
      </c>
      <c r="K7" s="185" t="s">
        <v>204</v>
      </c>
      <c r="L7" s="185" t="s">
        <v>205</v>
      </c>
      <c r="M7" s="185" t="s">
        <v>206</v>
      </c>
      <c r="N7" s="185" t="s">
        <v>207</v>
      </c>
      <c r="O7" s="185" t="s">
        <v>58</v>
      </c>
      <c r="P7" s="185" t="s">
        <v>59</v>
      </c>
      <c r="Q7" s="185" t="s">
        <v>60</v>
      </c>
      <c r="R7" s="187"/>
      <c r="S7" s="185" t="s">
        <v>57</v>
      </c>
      <c r="T7" s="185" t="s">
        <v>64</v>
      </c>
      <c r="U7" s="185" t="s">
        <v>208</v>
      </c>
      <c r="V7" s="185" t="s">
        <v>66</v>
      </c>
      <c r="W7" s="185" t="s">
        <v>67</v>
      </c>
      <c r="X7" s="185" t="s">
        <v>68</v>
      </c>
    </row>
    <row r="8" ht="37.5" customHeight="1" spans="1:24">
      <c r="A8" s="189"/>
      <c r="B8" s="93"/>
      <c r="C8" s="189"/>
      <c r="D8" s="189"/>
      <c r="E8" s="189"/>
      <c r="F8" s="189"/>
      <c r="G8" s="189"/>
      <c r="H8" s="189"/>
      <c r="I8" s="189"/>
      <c r="J8" s="198" t="s">
        <v>57</v>
      </c>
      <c r="K8" s="199" t="s">
        <v>209</v>
      </c>
      <c r="L8" s="199" t="s">
        <v>205</v>
      </c>
      <c r="M8" s="199" t="s">
        <v>206</v>
      </c>
      <c r="N8" s="199" t="s">
        <v>207</v>
      </c>
      <c r="O8" s="199" t="s">
        <v>205</v>
      </c>
      <c r="P8" s="199" t="s">
        <v>206</v>
      </c>
      <c r="Q8" s="199" t="s">
        <v>207</v>
      </c>
      <c r="R8" s="199" t="s">
        <v>61</v>
      </c>
      <c r="S8" s="199" t="s">
        <v>57</v>
      </c>
      <c r="T8" s="199" t="s">
        <v>64</v>
      </c>
      <c r="U8" s="199" t="s">
        <v>208</v>
      </c>
      <c r="V8" s="199" t="s">
        <v>66</v>
      </c>
      <c r="W8" s="199" t="s">
        <v>67</v>
      </c>
      <c r="X8" s="199" t="s">
        <v>68</v>
      </c>
    </row>
    <row r="9" customHeight="1" spans="1:24">
      <c r="A9" s="190">
        <v>1</v>
      </c>
      <c r="B9" s="190">
        <v>2</v>
      </c>
      <c r="C9" s="190">
        <v>3</v>
      </c>
      <c r="D9" s="190">
        <v>4</v>
      </c>
      <c r="E9" s="190">
        <v>5</v>
      </c>
      <c r="F9" s="190">
        <v>6</v>
      </c>
      <c r="G9" s="190">
        <v>7</v>
      </c>
      <c r="H9" s="190">
        <v>8</v>
      </c>
      <c r="I9" s="190">
        <v>9</v>
      </c>
      <c r="J9" s="190">
        <v>10</v>
      </c>
      <c r="K9" s="190">
        <v>11</v>
      </c>
      <c r="L9" s="190">
        <v>12</v>
      </c>
      <c r="M9" s="190">
        <v>13</v>
      </c>
      <c r="N9" s="190">
        <v>14</v>
      </c>
      <c r="O9" s="190">
        <v>15</v>
      </c>
      <c r="P9" s="190">
        <v>16</v>
      </c>
      <c r="Q9" s="190">
        <v>17</v>
      </c>
      <c r="R9" s="190">
        <v>18</v>
      </c>
      <c r="S9" s="190">
        <v>19</v>
      </c>
      <c r="T9" s="190">
        <v>20</v>
      </c>
      <c r="U9" s="190">
        <v>21</v>
      </c>
      <c r="V9" s="190">
        <v>22</v>
      </c>
      <c r="W9" s="190">
        <v>23</v>
      </c>
      <c r="X9" s="190">
        <v>24</v>
      </c>
    </row>
    <row r="10" s="177" customFormat="1" ht="19.5" customHeight="1" spans="1:24">
      <c r="A10" s="191" t="s">
        <v>70</v>
      </c>
      <c r="B10" s="191" t="s">
        <v>70</v>
      </c>
      <c r="C10" s="168" t="s">
        <v>210</v>
      </c>
      <c r="D10" s="191" t="s">
        <v>211</v>
      </c>
      <c r="E10" s="191" t="s">
        <v>113</v>
      </c>
      <c r="F10" s="191" t="s">
        <v>103</v>
      </c>
      <c r="G10" s="191" t="s">
        <v>212</v>
      </c>
      <c r="H10" s="191" t="s">
        <v>213</v>
      </c>
      <c r="I10" s="200">
        <v>840000</v>
      </c>
      <c r="J10" s="200">
        <v>840000</v>
      </c>
      <c r="K10" s="200"/>
      <c r="L10" s="200"/>
      <c r="M10" s="200">
        <v>840000</v>
      </c>
      <c r="N10" s="200"/>
      <c r="O10" s="200"/>
      <c r="P10" s="200"/>
      <c r="Q10" s="200"/>
      <c r="R10" s="200"/>
      <c r="S10" s="200"/>
      <c r="T10" s="200"/>
      <c r="U10" s="200"/>
      <c r="V10" s="204"/>
      <c r="W10" s="205"/>
      <c r="X10" s="205"/>
    </row>
    <row r="11" s="177" customFormat="1" ht="19.5" customHeight="1" spans="1:24">
      <c r="A11" s="191" t="s">
        <v>70</v>
      </c>
      <c r="B11" s="191" t="s">
        <v>70</v>
      </c>
      <c r="C11" s="168" t="s">
        <v>210</v>
      </c>
      <c r="D11" s="191" t="s">
        <v>214</v>
      </c>
      <c r="E11" s="191" t="s">
        <v>113</v>
      </c>
      <c r="F11" s="191" t="s">
        <v>103</v>
      </c>
      <c r="G11" s="191" t="s">
        <v>215</v>
      </c>
      <c r="H11" s="191" t="s">
        <v>216</v>
      </c>
      <c r="I11" s="200">
        <v>432000</v>
      </c>
      <c r="J11" s="200">
        <v>432000</v>
      </c>
      <c r="K11" s="200"/>
      <c r="L11" s="200"/>
      <c r="M11" s="200">
        <v>432000</v>
      </c>
      <c r="N11" s="200"/>
      <c r="O11" s="200"/>
      <c r="P11" s="200"/>
      <c r="Q11" s="200"/>
      <c r="R11" s="200"/>
      <c r="S11" s="200"/>
      <c r="T11" s="200"/>
      <c r="U11" s="200"/>
      <c r="V11" s="204"/>
      <c r="W11" s="206"/>
      <c r="X11" s="206"/>
    </row>
    <row r="12" s="177" customFormat="1" ht="19.5" customHeight="1" spans="1:24">
      <c r="A12" s="191" t="s">
        <v>70</v>
      </c>
      <c r="B12" s="191" t="s">
        <v>70</v>
      </c>
      <c r="C12" s="168" t="s">
        <v>217</v>
      </c>
      <c r="D12" s="191" t="s">
        <v>218</v>
      </c>
      <c r="E12" s="191" t="s">
        <v>102</v>
      </c>
      <c r="F12" s="191" t="s">
        <v>103</v>
      </c>
      <c r="G12" s="191" t="s">
        <v>219</v>
      </c>
      <c r="H12" s="191" t="s">
        <v>220</v>
      </c>
      <c r="I12" s="200">
        <v>81984</v>
      </c>
      <c r="J12" s="200">
        <v>81984</v>
      </c>
      <c r="K12" s="200"/>
      <c r="L12" s="200"/>
      <c r="M12" s="200">
        <v>81984</v>
      </c>
      <c r="N12" s="200"/>
      <c r="O12" s="200"/>
      <c r="P12" s="200"/>
      <c r="Q12" s="200"/>
      <c r="R12" s="200"/>
      <c r="S12" s="200"/>
      <c r="T12" s="200"/>
      <c r="U12" s="200"/>
      <c r="V12" s="204"/>
      <c r="W12" s="206"/>
      <c r="X12" s="206"/>
    </row>
    <row r="13" s="177" customFormat="1" ht="19.5" customHeight="1" spans="1:24">
      <c r="A13" s="191" t="s">
        <v>70</v>
      </c>
      <c r="B13" s="191" t="s">
        <v>70</v>
      </c>
      <c r="C13" s="168" t="s">
        <v>217</v>
      </c>
      <c r="D13" s="191" t="s">
        <v>221</v>
      </c>
      <c r="E13" s="191" t="s">
        <v>102</v>
      </c>
      <c r="F13" s="191" t="s">
        <v>103</v>
      </c>
      <c r="G13" s="191" t="s">
        <v>219</v>
      </c>
      <c r="H13" s="191" t="s">
        <v>220</v>
      </c>
      <c r="I13" s="200">
        <v>382032</v>
      </c>
      <c r="J13" s="200">
        <v>382032</v>
      </c>
      <c r="K13" s="200"/>
      <c r="L13" s="200"/>
      <c r="M13" s="200">
        <v>382032</v>
      </c>
      <c r="N13" s="200"/>
      <c r="O13" s="200"/>
      <c r="P13" s="200"/>
      <c r="Q13" s="200"/>
      <c r="R13" s="200"/>
      <c r="S13" s="200"/>
      <c r="T13" s="200"/>
      <c r="U13" s="200"/>
      <c r="V13" s="204"/>
      <c r="W13" s="206"/>
      <c r="X13" s="206"/>
    </row>
    <row r="14" s="177" customFormat="1" ht="19.5" customHeight="1" spans="1:24">
      <c r="A14" s="191" t="s">
        <v>70</v>
      </c>
      <c r="B14" s="191" t="s">
        <v>70</v>
      </c>
      <c r="C14" s="168" t="s">
        <v>217</v>
      </c>
      <c r="D14" s="191" t="s">
        <v>221</v>
      </c>
      <c r="E14" s="191" t="s">
        <v>113</v>
      </c>
      <c r="F14" s="191" t="s">
        <v>103</v>
      </c>
      <c r="G14" s="191" t="s">
        <v>219</v>
      </c>
      <c r="H14" s="191" t="s">
        <v>220</v>
      </c>
      <c r="I14" s="200">
        <v>47604</v>
      </c>
      <c r="J14" s="200">
        <v>47604</v>
      </c>
      <c r="K14" s="200"/>
      <c r="L14" s="200"/>
      <c r="M14" s="200">
        <v>47604</v>
      </c>
      <c r="N14" s="200"/>
      <c r="O14" s="200"/>
      <c r="P14" s="200"/>
      <c r="Q14" s="200"/>
      <c r="R14" s="200"/>
      <c r="S14" s="200"/>
      <c r="T14" s="200"/>
      <c r="U14" s="200"/>
      <c r="V14" s="204"/>
      <c r="W14" s="206"/>
      <c r="X14" s="206"/>
    </row>
    <row r="15" s="177" customFormat="1" ht="19.5" customHeight="1" spans="1:24">
      <c r="A15" s="191" t="s">
        <v>70</v>
      </c>
      <c r="B15" s="191" t="s">
        <v>70</v>
      </c>
      <c r="C15" s="168" t="s">
        <v>217</v>
      </c>
      <c r="D15" s="191" t="s">
        <v>218</v>
      </c>
      <c r="E15" s="191" t="s">
        <v>113</v>
      </c>
      <c r="F15" s="191" t="s">
        <v>103</v>
      </c>
      <c r="G15" s="191" t="s">
        <v>219</v>
      </c>
      <c r="H15" s="191" t="s">
        <v>220</v>
      </c>
      <c r="I15" s="200">
        <v>10248</v>
      </c>
      <c r="J15" s="200">
        <v>10248</v>
      </c>
      <c r="K15" s="200"/>
      <c r="L15" s="200"/>
      <c r="M15" s="200">
        <v>10248</v>
      </c>
      <c r="N15" s="200"/>
      <c r="O15" s="200"/>
      <c r="P15" s="200"/>
      <c r="Q15" s="200"/>
      <c r="R15" s="200"/>
      <c r="S15" s="200"/>
      <c r="T15" s="200"/>
      <c r="U15" s="200"/>
      <c r="V15" s="204"/>
      <c r="W15" s="206"/>
      <c r="X15" s="206"/>
    </row>
    <row r="16" s="177" customFormat="1" ht="19.5" customHeight="1" spans="1:24">
      <c r="A16" s="191" t="s">
        <v>70</v>
      </c>
      <c r="B16" s="191" t="s">
        <v>70</v>
      </c>
      <c r="C16" s="168" t="s">
        <v>222</v>
      </c>
      <c r="D16" s="191" t="s">
        <v>223</v>
      </c>
      <c r="E16" s="191" t="s">
        <v>113</v>
      </c>
      <c r="F16" s="191" t="s">
        <v>103</v>
      </c>
      <c r="G16" s="191" t="s">
        <v>224</v>
      </c>
      <c r="H16" s="191" t="s">
        <v>225</v>
      </c>
      <c r="I16" s="200">
        <v>6000</v>
      </c>
      <c r="J16" s="200">
        <v>6000</v>
      </c>
      <c r="K16" s="200"/>
      <c r="L16" s="200"/>
      <c r="M16" s="200">
        <v>6000</v>
      </c>
      <c r="N16" s="200"/>
      <c r="O16" s="200"/>
      <c r="P16" s="200"/>
      <c r="Q16" s="200"/>
      <c r="R16" s="200"/>
      <c r="S16" s="200"/>
      <c r="T16" s="200"/>
      <c r="U16" s="200"/>
      <c r="V16" s="204"/>
      <c r="W16" s="206"/>
      <c r="X16" s="206"/>
    </row>
    <row r="17" s="177" customFormat="1" ht="19.5" customHeight="1" spans="1:24">
      <c r="A17" s="191" t="s">
        <v>70</v>
      </c>
      <c r="B17" s="191" t="s">
        <v>70</v>
      </c>
      <c r="C17" s="168" t="s">
        <v>226</v>
      </c>
      <c r="D17" s="191" t="s">
        <v>227</v>
      </c>
      <c r="E17" s="191" t="s">
        <v>119</v>
      </c>
      <c r="F17" s="191" t="s">
        <v>120</v>
      </c>
      <c r="G17" s="191" t="s">
        <v>228</v>
      </c>
      <c r="H17" s="191" t="s">
        <v>229</v>
      </c>
      <c r="I17" s="200">
        <v>768930</v>
      </c>
      <c r="J17" s="200">
        <v>768930</v>
      </c>
      <c r="K17" s="200"/>
      <c r="L17" s="200"/>
      <c r="M17" s="200">
        <v>768930</v>
      </c>
      <c r="N17" s="200"/>
      <c r="O17" s="200"/>
      <c r="P17" s="200"/>
      <c r="Q17" s="200"/>
      <c r="R17" s="200"/>
      <c r="S17" s="200"/>
      <c r="T17" s="200"/>
      <c r="U17" s="200"/>
      <c r="V17" s="204"/>
      <c r="W17" s="206"/>
      <c r="X17" s="206"/>
    </row>
    <row r="18" s="177" customFormat="1" ht="19.5" customHeight="1" spans="1:24">
      <c r="A18" s="191" t="s">
        <v>70</v>
      </c>
      <c r="B18" s="191" t="s">
        <v>70</v>
      </c>
      <c r="C18" s="168" t="s">
        <v>226</v>
      </c>
      <c r="D18" s="191" t="s">
        <v>230</v>
      </c>
      <c r="E18" s="191" t="s">
        <v>131</v>
      </c>
      <c r="F18" s="191" t="s">
        <v>132</v>
      </c>
      <c r="G18" s="191" t="s">
        <v>231</v>
      </c>
      <c r="H18" s="191" t="s">
        <v>232</v>
      </c>
      <c r="I18" s="200">
        <v>121898</v>
      </c>
      <c r="J18" s="200">
        <v>121898</v>
      </c>
      <c r="K18" s="200"/>
      <c r="L18" s="200"/>
      <c r="M18" s="200">
        <v>121898</v>
      </c>
      <c r="N18" s="200"/>
      <c r="O18" s="200"/>
      <c r="P18" s="200"/>
      <c r="Q18" s="200"/>
      <c r="R18" s="200"/>
      <c r="S18" s="200"/>
      <c r="T18" s="200"/>
      <c r="U18" s="200"/>
      <c r="V18" s="204"/>
      <c r="W18" s="206"/>
      <c r="X18" s="206"/>
    </row>
    <row r="19" s="177" customFormat="1" ht="19.5" customHeight="1" spans="1:24">
      <c r="A19" s="191" t="s">
        <v>70</v>
      </c>
      <c r="B19" s="191" t="s">
        <v>70</v>
      </c>
      <c r="C19" s="168" t="s">
        <v>226</v>
      </c>
      <c r="D19" s="191" t="s">
        <v>233</v>
      </c>
      <c r="E19" s="191" t="s">
        <v>135</v>
      </c>
      <c r="F19" s="191" t="s">
        <v>136</v>
      </c>
      <c r="G19" s="191" t="s">
        <v>234</v>
      </c>
      <c r="H19" s="191" t="s">
        <v>235</v>
      </c>
      <c r="I19" s="200">
        <v>233449</v>
      </c>
      <c r="J19" s="200">
        <v>233449</v>
      </c>
      <c r="K19" s="200"/>
      <c r="L19" s="200"/>
      <c r="M19" s="200">
        <v>233449</v>
      </c>
      <c r="N19" s="200"/>
      <c r="O19" s="200"/>
      <c r="P19" s="200"/>
      <c r="Q19" s="200"/>
      <c r="R19" s="200"/>
      <c r="S19" s="200"/>
      <c r="T19" s="200"/>
      <c r="U19" s="200"/>
      <c r="V19" s="204"/>
      <c r="W19" s="206"/>
      <c r="X19" s="206"/>
    </row>
    <row r="20" s="177" customFormat="1" ht="19.5" customHeight="1" spans="1:24">
      <c r="A20" s="191" t="s">
        <v>70</v>
      </c>
      <c r="B20" s="191" t="s">
        <v>70</v>
      </c>
      <c r="C20" s="168" t="s">
        <v>226</v>
      </c>
      <c r="D20" s="191" t="s">
        <v>236</v>
      </c>
      <c r="E20" s="191" t="s">
        <v>113</v>
      </c>
      <c r="F20" s="191" t="s">
        <v>103</v>
      </c>
      <c r="G20" s="191" t="s">
        <v>237</v>
      </c>
      <c r="H20" s="191" t="s">
        <v>238</v>
      </c>
      <c r="I20" s="200">
        <v>8937.84</v>
      </c>
      <c r="J20" s="200">
        <v>8937.84</v>
      </c>
      <c r="K20" s="200"/>
      <c r="L20" s="200"/>
      <c r="M20" s="200">
        <v>8937.84</v>
      </c>
      <c r="N20" s="200"/>
      <c r="O20" s="200"/>
      <c r="P20" s="200"/>
      <c r="Q20" s="200"/>
      <c r="R20" s="200"/>
      <c r="S20" s="200"/>
      <c r="T20" s="200"/>
      <c r="U20" s="200"/>
      <c r="V20" s="204"/>
      <c r="W20" s="206"/>
      <c r="X20" s="206"/>
    </row>
    <row r="21" s="177" customFormat="1" ht="19.5" customHeight="1" spans="1:24">
      <c r="A21" s="191" t="s">
        <v>70</v>
      </c>
      <c r="B21" s="191" t="s">
        <v>70</v>
      </c>
      <c r="C21" s="168" t="s">
        <v>226</v>
      </c>
      <c r="D21" s="191" t="s">
        <v>239</v>
      </c>
      <c r="E21" s="191" t="s">
        <v>137</v>
      </c>
      <c r="F21" s="191" t="s">
        <v>138</v>
      </c>
      <c r="G21" s="191" t="s">
        <v>237</v>
      </c>
      <c r="H21" s="191" t="s">
        <v>238</v>
      </c>
      <c r="I21" s="200">
        <v>22419</v>
      </c>
      <c r="J21" s="200">
        <v>22419</v>
      </c>
      <c r="K21" s="200"/>
      <c r="L21" s="200"/>
      <c r="M21" s="200">
        <v>22419</v>
      </c>
      <c r="N21" s="200"/>
      <c r="O21" s="200"/>
      <c r="P21" s="200"/>
      <c r="Q21" s="200"/>
      <c r="R21" s="200"/>
      <c r="S21" s="200"/>
      <c r="T21" s="200"/>
      <c r="U21" s="200"/>
      <c r="V21" s="204"/>
      <c r="W21" s="206"/>
      <c r="X21" s="206"/>
    </row>
    <row r="22" s="177" customFormat="1" ht="19.5" customHeight="1" spans="1:24">
      <c r="A22" s="191" t="s">
        <v>70</v>
      </c>
      <c r="B22" s="191" t="s">
        <v>70</v>
      </c>
      <c r="C22" s="168" t="s">
        <v>226</v>
      </c>
      <c r="D22" s="191" t="s">
        <v>240</v>
      </c>
      <c r="E22" s="191" t="s">
        <v>137</v>
      </c>
      <c r="F22" s="191" t="s">
        <v>138</v>
      </c>
      <c r="G22" s="191" t="s">
        <v>237</v>
      </c>
      <c r="H22" s="191" t="s">
        <v>238</v>
      </c>
      <c r="I22" s="200">
        <v>8660.04</v>
      </c>
      <c r="J22" s="200">
        <v>8660.04</v>
      </c>
      <c r="K22" s="200"/>
      <c r="L22" s="200"/>
      <c r="M22" s="200">
        <v>8660.04</v>
      </c>
      <c r="N22" s="200"/>
      <c r="O22" s="200"/>
      <c r="P22" s="200"/>
      <c r="Q22" s="200"/>
      <c r="R22" s="200"/>
      <c r="S22" s="200"/>
      <c r="T22" s="200"/>
      <c r="U22" s="200"/>
      <c r="V22" s="204"/>
      <c r="W22" s="206"/>
      <c r="X22" s="206"/>
    </row>
    <row r="23" s="177" customFormat="1" ht="19.5" customHeight="1" spans="1:24">
      <c r="A23" s="191" t="s">
        <v>70</v>
      </c>
      <c r="B23" s="191" t="s">
        <v>70</v>
      </c>
      <c r="C23" s="168" t="s">
        <v>226</v>
      </c>
      <c r="D23" s="191" t="s">
        <v>241</v>
      </c>
      <c r="E23" s="191" t="s">
        <v>133</v>
      </c>
      <c r="F23" s="191" t="s">
        <v>134</v>
      </c>
      <c r="G23" s="191" t="s">
        <v>231</v>
      </c>
      <c r="H23" s="191" t="s">
        <v>232</v>
      </c>
      <c r="I23" s="200">
        <v>208968</v>
      </c>
      <c r="J23" s="200">
        <v>208968</v>
      </c>
      <c r="K23" s="200"/>
      <c r="L23" s="200"/>
      <c r="M23" s="200">
        <v>208968</v>
      </c>
      <c r="N23" s="200"/>
      <c r="O23" s="200"/>
      <c r="P23" s="200"/>
      <c r="Q23" s="200"/>
      <c r="R23" s="200"/>
      <c r="S23" s="200"/>
      <c r="T23" s="200"/>
      <c r="U23" s="200"/>
      <c r="V23" s="204"/>
      <c r="W23" s="206"/>
      <c r="X23" s="206"/>
    </row>
    <row r="24" s="177" customFormat="1" ht="19.5" customHeight="1" spans="1:24">
      <c r="A24" s="191" t="s">
        <v>70</v>
      </c>
      <c r="B24" s="191" t="s">
        <v>70</v>
      </c>
      <c r="C24" s="168" t="s">
        <v>242</v>
      </c>
      <c r="D24" s="191" t="s">
        <v>243</v>
      </c>
      <c r="E24" s="191" t="s">
        <v>102</v>
      </c>
      <c r="F24" s="191" t="s">
        <v>103</v>
      </c>
      <c r="G24" s="191" t="s">
        <v>244</v>
      </c>
      <c r="H24" s="191" t="s">
        <v>245</v>
      </c>
      <c r="I24" s="200">
        <v>607824</v>
      </c>
      <c r="J24" s="200">
        <v>607824</v>
      </c>
      <c r="K24" s="200"/>
      <c r="L24" s="200"/>
      <c r="M24" s="200">
        <v>607824</v>
      </c>
      <c r="N24" s="200"/>
      <c r="O24" s="200"/>
      <c r="P24" s="200"/>
      <c r="Q24" s="200"/>
      <c r="R24" s="200"/>
      <c r="S24" s="200"/>
      <c r="T24" s="200"/>
      <c r="U24" s="200"/>
      <c r="V24" s="204"/>
      <c r="W24" s="206"/>
      <c r="X24" s="206"/>
    </row>
    <row r="25" s="177" customFormat="1" ht="19.5" customHeight="1" spans="1:24">
      <c r="A25" s="191" t="s">
        <v>70</v>
      </c>
      <c r="B25" s="191" t="s">
        <v>70</v>
      </c>
      <c r="C25" s="168" t="s">
        <v>242</v>
      </c>
      <c r="D25" s="191" t="s">
        <v>246</v>
      </c>
      <c r="E25" s="191" t="s">
        <v>102</v>
      </c>
      <c r="F25" s="191" t="s">
        <v>103</v>
      </c>
      <c r="G25" s="191" t="s">
        <v>247</v>
      </c>
      <c r="H25" s="191" t="s">
        <v>248</v>
      </c>
      <c r="I25" s="200">
        <v>154800</v>
      </c>
      <c r="J25" s="200">
        <v>154800</v>
      </c>
      <c r="K25" s="200"/>
      <c r="L25" s="200"/>
      <c r="M25" s="200">
        <v>154800</v>
      </c>
      <c r="N25" s="200"/>
      <c r="O25" s="200"/>
      <c r="P25" s="200"/>
      <c r="Q25" s="200"/>
      <c r="R25" s="200"/>
      <c r="S25" s="200"/>
      <c r="T25" s="200"/>
      <c r="U25" s="200"/>
      <c r="V25" s="204"/>
      <c r="W25" s="206"/>
      <c r="X25" s="206"/>
    </row>
    <row r="26" s="177" customFormat="1" ht="19.5" customHeight="1" spans="1:24">
      <c r="A26" s="191" t="s">
        <v>70</v>
      </c>
      <c r="B26" s="191" t="s">
        <v>70</v>
      </c>
      <c r="C26" s="168" t="s">
        <v>242</v>
      </c>
      <c r="D26" s="191" t="s">
        <v>249</v>
      </c>
      <c r="E26" s="191" t="s">
        <v>102</v>
      </c>
      <c r="F26" s="191" t="s">
        <v>103</v>
      </c>
      <c r="G26" s="191" t="s">
        <v>247</v>
      </c>
      <c r="H26" s="191" t="s">
        <v>248</v>
      </c>
      <c r="I26" s="200">
        <v>718368</v>
      </c>
      <c r="J26" s="200">
        <v>718368</v>
      </c>
      <c r="K26" s="200"/>
      <c r="L26" s="200"/>
      <c r="M26" s="200">
        <v>718368</v>
      </c>
      <c r="N26" s="200"/>
      <c r="O26" s="200"/>
      <c r="P26" s="200"/>
      <c r="Q26" s="200"/>
      <c r="R26" s="200"/>
      <c r="S26" s="200"/>
      <c r="T26" s="200"/>
      <c r="U26" s="200"/>
      <c r="V26" s="204"/>
      <c r="W26" s="206"/>
      <c r="X26" s="206"/>
    </row>
    <row r="27" s="177" customFormat="1" ht="19.5" customHeight="1" spans="1:24">
      <c r="A27" s="191" t="s">
        <v>70</v>
      </c>
      <c r="B27" s="191" t="s">
        <v>70</v>
      </c>
      <c r="C27" s="168" t="s">
        <v>242</v>
      </c>
      <c r="D27" s="191" t="s">
        <v>250</v>
      </c>
      <c r="E27" s="191" t="s">
        <v>102</v>
      </c>
      <c r="F27" s="191" t="s">
        <v>103</v>
      </c>
      <c r="G27" s="191" t="s">
        <v>212</v>
      </c>
      <c r="H27" s="191" t="s">
        <v>213</v>
      </c>
      <c r="I27" s="200">
        <v>50652</v>
      </c>
      <c r="J27" s="200">
        <v>50652</v>
      </c>
      <c r="K27" s="200"/>
      <c r="L27" s="200"/>
      <c r="M27" s="200">
        <v>50652</v>
      </c>
      <c r="N27" s="200"/>
      <c r="O27" s="200"/>
      <c r="P27" s="200"/>
      <c r="Q27" s="200"/>
      <c r="R27" s="200"/>
      <c r="S27" s="200"/>
      <c r="T27" s="200"/>
      <c r="U27" s="200"/>
      <c r="V27" s="204"/>
      <c r="W27" s="206"/>
      <c r="X27" s="206"/>
    </row>
    <row r="28" s="177" customFormat="1" ht="19.5" customHeight="1" spans="1:24">
      <c r="A28" s="191" t="s">
        <v>70</v>
      </c>
      <c r="B28" s="191" t="s">
        <v>70</v>
      </c>
      <c r="C28" s="168" t="s">
        <v>251</v>
      </c>
      <c r="D28" s="191" t="s">
        <v>188</v>
      </c>
      <c r="E28" s="191" t="s">
        <v>102</v>
      </c>
      <c r="F28" s="191" t="s">
        <v>103</v>
      </c>
      <c r="G28" s="191" t="s">
        <v>252</v>
      </c>
      <c r="H28" s="191" t="s">
        <v>188</v>
      </c>
      <c r="I28" s="200">
        <v>5000</v>
      </c>
      <c r="J28" s="200">
        <v>5000</v>
      </c>
      <c r="K28" s="200"/>
      <c r="L28" s="200"/>
      <c r="M28" s="200">
        <v>5000</v>
      </c>
      <c r="N28" s="200"/>
      <c r="O28" s="200"/>
      <c r="P28" s="200"/>
      <c r="Q28" s="200"/>
      <c r="R28" s="200"/>
      <c r="S28" s="200"/>
      <c r="T28" s="200"/>
      <c r="U28" s="200"/>
      <c r="V28" s="204"/>
      <c r="W28" s="206"/>
      <c r="X28" s="206"/>
    </row>
    <row r="29" s="177" customFormat="1" ht="19.5" customHeight="1" spans="1:24">
      <c r="A29" s="191" t="s">
        <v>70</v>
      </c>
      <c r="B29" s="191" t="s">
        <v>70</v>
      </c>
      <c r="C29" s="168" t="s">
        <v>253</v>
      </c>
      <c r="D29" s="191" t="s">
        <v>254</v>
      </c>
      <c r="E29" s="191" t="s">
        <v>113</v>
      </c>
      <c r="F29" s="191" t="s">
        <v>103</v>
      </c>
      <c r="G29" s="191" t="s">
        <v>244</v>
      </c>
      <c r="H29" s="191" t="s">
        <v>245</v>
      </c>
      <c r="I29" s="200">
        <v>1064808</v>
      </c>
      <c r="J29" s="200">
        <v>1064808</v>
      </c>
      <c r="K29" s="200"/>
      <c r="L29" s="200"/>
      <c r="M29" s="200">
        <v>1064808</v>
      </c>
      <c r="N29" s="200"/>
      <c r="O29" s="200"/>
      <c r="P29" s="200"/>
      <c r="Q29" s="200"/>
      <c r="R29" s="200"/>
      <c r="S29" s="200"/>
      <c r="T29" s="200"/>
      <c r="U29" s="200"/>
      <c r="V29" s="204"/>
      <c r="W29" s="206"/>
      <c r="X29" s="206"/>
    </row>
    <row r="30" s="177" customFormat="1" ht="19.5" customHeight="1" spans="1:24">
      <c r="A30" s="191" t="s">
        <v>70</v>
      </c>
      <c r="B30" s="191" t="s">
        <v>70</v>
      </c>
      <c r="C30" s="168" t="s">
        <v>253</v>
      </c>
      <c r="D30" s="191" t="s">
        <v>255</v>
      </c>
      <c r="E30" s="191" t="s">
        <v>113</v>
      </c>
      <c r="F30" s="191" t="s">
        <v>103</v>
      </c>
      <c r="G30" s="191" t="s">
        <v>247</v>
      </c>
      <c r="H30" s="191" t="s">
        <v>248</v>
      </c>
      <c r="I30" s="200">
        <v>477936</v>
      </c>
      <c r="J30" s="200">
        <v>477936</v>
      </c>
      <c r="K30" s="200"/>
      <c r="L30" s="200"/>
      <c r="M30" s="200">
        <v>477936</v>
      </c>
      <c r="N30" s="200"/>
      <c r="O30" s="200"/>
      <c r="P30" s="200"/>
      <c r="Q30" s="200"/>
      <c r="R30" s="200"/>
      <c r="S30" s="200"/>
      <c r="T30" s="200"/>
      <c r="U30" s="200"/>
      <c r="V30" s="204"/>
      <c r="W30" s="206"/>
      <c r="X30" s="206"/>
    </row>
    <row r="31" s="177" customFormat="1" ht="19.5" customHeight="1" spans="1:24">
      <c r="A31" s="191" t="s">
        <v>70</v>
      </c>
      <c r="B31" s="191" t="s">
        <v>70</v>
      </c>
      <c r="C31" s="168" t="s">
        <v>253</v>
      </c>
      <c r="D31" s="191" t="s">
        <v>256</v>
      </c>
      <c r="E31" s="191" t="s">
        <v>113</v>
      </c>
      <c r="F31" s="191" t="s">
        <v>103</v>
      </c>
      <c r="G31" s="191" t="s">
        <v>212</v>
      </c>
      <c r="H31" s="191" t="s">
        <v>213</v>
      </c>
      <c r="I31" s="200">
        <v>88734</v>
      </c>
      <c r="J31" s="200">
        <v>88734</v>
      </c>
      <c r="K31" s="200"/>
      <c r="L31" s="200"/>
      <c r="M31" s="200">
        <v>88734</v>
      </c>
      <c r="N31" s="200"/>
      <c r="O31" s="200"/>
      <c r="P31" s="200"/>
      <c r="Q31" s="200"/>
      <c r="R31" s="200"/>
      <c r="S31" s="200"/>
      <c r="T31" s="200"/>
      <c r="U31" s="200"/>
      <c r="V31" s="204"/>
      <c r="W31" s="206"/>
      <c r="X31" s="206"/>
    </row>
    <row r="32" s="177" customFormat="1" ht="19.5" customHeight="1" spans="1:24">
      <c r="A32" s="191" t="s">
        <v>70</v>
      </c>
      <c r="B32" s="191" t="s">
        <v>70</v>
      </c>
      <c r="C32" s="168" t="s">
        <v>253</v>
      </c>
      <c r="D32" s="191" t="s">
        <v>257</v>
      </c>
      <c r="E32" s="191" t="s">
        <v>113</v>
      </c>
      <c r="F32" s="191" t="s">
        <v>103</v>
      </c>
      <c r="G32" s="191" t="s">
        <v>215</v>
      </c>
      <c r="H32" s="191" t="s">
        <v>216</v>
      </c>
      <c r="I32" s="200">
        <v>438600</v>
      </c>
      <c r="J32" s="200">
        <v>438600</v>
      </c>
      <c r="K32" s="200"/>
      <c r="L32" s="200"/>
      <c r="M32" s="200">
        <v>438600</v>
      </c>
      <c r="N32" s="200"/>
      <c r="O32" s="200"/>
      <c r="P32" s="200"/>
      <c r="Q32" s="200"/>
      <c r="R32" s="200"/>
      <c r="S32" s="200"/>
      <c r="T32" s="200"/>
      <c r="U32" s="200"/>
      <c r="V32" s="204"/>
      <c r="W32" s="206"/>
      <c r="X32" s="206"/>
    </row>
    <row r="33" s="177" customFormat="1" ht="19.5" customHeight="1" spans="1:24">
      <c r="A33" s="191" t="s">
        <v>70</v>
      </c>
      <c r="B33" s="191" t="s">
        <v>70</v>
      </c>
      <c r="C33" s="168" t="s">
        <v>253</v>
      </c>
      <c r="D33" s="191" t="s">
        <v>258</v>
      </c>
      <c r="E33" s="191" t="s">
        <v>113</v>
      </c>
      <c r="F33" s="191" t="s">
        <v>103</v>
      </c>
      <c r="G33" s="191" t="s">
        <v>215</v>
      </c>
      <c r="H33" s="191" t="s">
        <v>216</v>
      </c>
      <c r="I33" s="200">
        <v>234060</v>
      </c>
      <c r="J33" s="200">
        <v>234060</v>
      </c>
      <c r="K33" s="200"/>
      <c r="L33" s="200"/>
      <c r="M33" s="200">
        <v>234060</v>
      </c>
      <c r="N33" s="200"/>
      <c r="O33" s="200"/>
      <c r="P33" s="200"/>
      <c r="Q33" s="200"/>
      <c r="R33" s="200"/>
      <c r="S33" s="200"/>
      <c r="T33" s="200"/>
      <c r="U33" s="200"/>
      <c r="V33" s="204"/>
      <c r="W33" s="206"/>
      <c r="X33" s="206"/>
    </row>
    <row r="34" s="177" customFormat="1" ht="19.5" customHeight="1" spans="1:24">
      <c r="A34" s="191" t="s">
        <v>70</v>
      </c>
      <c r="B34" s="191" t="s">
        <v>70</v>
      </c>
      <c r="C34" s="168" t="s">
        <v>259</v>
      </c>
      <c r="D34" s="191" t="s">
        <v>260</v>
      </c>
      <c r="E34" s="191" t="s">
        <v>102</v>
      </c>
      <c r="F34" s="191" t="s">
        <v>103</v>
      </c>
      <c r="G34" s="191" t="s">
        <v>224</v>
      </c>
      <c r="H34" s="191" t="s">
        <v>225</v>
      </c>
      <c r="I34" s="200">
        <v>122400</v>
      </c>
      <c r="J34" s="200">
        <v>122400</v>
      </c>
      <c r="K34" s="200"/>
      <c r="L34" s="200"/>
      <c r="M34" s="200">
        <v>122400</v>
      </c>
      <c r="N34" s="200"/>
      <c r="O34" s="200"/>
      <c r="P34" s="200"/>
      <c r="Q34" s="200"/>
      <c r="R34" s="200"/>
      <c r="S34" s="200"/>
      <c r="T34" s="200"/>
      <c r="U34" s="200"/>
      <c r="V34" s="204"/>
      <c r="W34" s="206"/>
      <c r="X34" s="206"/>
    </row>
    <row r="35" s="177" customFormat="1" ht="19.5" customHeight="1" spans="1:24">
      <c r="A35" s="191" t="s">
        <v>70</v>
      </c>
      <c r="B35" s="191" t="s">
        <v>70</v>
      </c>
      <c r="C35" s="168" t="s">
        <v>261</v>
      </c>
      <c r="D35" s="191" t="s">
        <v>262</v>
      </c>
      <c r="E35" s="191" t="s">
        <v>102</v>
      </c>
      <c r="F35" s="191" t="s">
        <v>103</v>
      </c>
      <c r="G35" s="191" t="s">
        <v>212</v>
      </c>
      <c r="H35" s="191" t="s">
        <v>213</v>
      </c>
      <c r="I35" s="200">
        <v>280000</v>
      </c>
      <c r="J35" s="200">
        <v>280000</v>
      </c>
      <c r="K35" s="200"/>
      <c r="L35" s="200"/>
      <c r="M35" s="200">
        <v>280000</v>
      </c>
      <c r="N35" s="200"/>
      <c r="O35" s="200"/>
      <c r="P35" s="200"/>
      <c r="Q35" s="200"/>
      <c r="R35" s="200"/>
      <c r="S35" s="200"/>
      <c r="T35" s="200"/>
      <c r="U35" s="200"/>
      <c r="V35" s="204"/>
      <c r="W35" s="206"/>
      <c r="X35" s="206"/>
    </row>
    <row r="36" s="177" customFormat="1" ht="19.5" customHeight="1" spans="1:24">
      <c r="A36" s="191" t="s">
        <v>70</v>
      </c>
      <c r="B36" s="191" t="s">
        <v>70</v>
      </c>
      <c r="C36" s="168" t="s">
        <v>261</v>
      </c>
      <c r="D36" s="191" t="s">
        <v>263</v>
      </c>
      <c r="E36" s="191" t="s">
        <v>102</v>
      </c>
      <c r="F36" s="191" t="s">
        <v>103</v>
      </c>
      <c r="G36" s="191" t="s">
        <v>212</v>
      </c>
      <c r="H36" s="191" t="s">
        <v>213</v>
      </c>
      <c r="I36" s="200">
        <v>359640</v>
      </c>
      <c r="J36" s="200">
        <v>359640</v>
      </c>
      <c r="K36" s="200"/>
      <c r="L36" s="200"/>
      <c r="M36" s="200">
        <v>359640</v>
      </c>
      <c r="N36" s="200"/>
      <c r="O36" s="200"/>
      <c r="P36" s="200"/>
      <c r="Q36" s="200"/>
      <c r="R36" s="200"/>
      <c r="S36" s="200"/>
      <c r="T36" s="200"/>
      <c r="U36" s="200"/>
      <c r="V36" s="204"/>
      <c r="W36" s="206"/>
      <c r="X36" s="206"/>
    </row>
    <row r="37" s="177" customFormat="1" ht="19.5" customHeight="1" spans="1:24">
      <c r="A37" s="191" t="s">
        <v>70</v>
      </c>
      <c r="B37" s="191" t="s">
        <v>70</v>
      </c>
      <c r="C37" s="168" t="s">
        <v>264</v>
      </c>
      <c r="D37" s="191" t="s">
        <v>144</v>
      </c>
      <c r="E37" s="191" t="s">
        <v>143</v>
      </c>
      <c r="F37" s="191" t="s">
        <v>144</v>
      </c>
      <c r="G37" s="191" t="s">
        <v>265</v>
      </c>
      <c r="H37" s="191" t="s">
        <v>144</v>
      </c>
      <c r="I37" s="200">
        <v>681744</v>
      </c>
      <c r="J37" s="200">
        <v>681744</v>
      </c>
      <c r="K37" s="200"/>
      <c r="L37" s="200"/>
      <c r="M37" s="200">
        <v>681744</v>
      </c>
      <c r="N37" s="200"/>
      <c r="O37" s="200"/>
      <c r="P37" s="200"/>
      <c r="Q37" s="200"/>
      <c r="R37" s="200"/>
      <c r="S37" s="200"/>
      <c r="T37" s="200"/>
      <c r="U37" s="200"/>
      <c r="V37" s="204"/>
      <c r="W37" s="206"/>
      <c r="X37" s="206"/>
    </row>
    <row r="38" s="177" customFormat="1" ht="19.5" customHeight="1" spans="1:24">
      <c r="A38" s="191" t="s">
        <v>70</v>
      </c>
      <c r="B38" s="191" t="s">
        <v>70</v>
      </c>
      <c r="C38" s="168" t="s">
        <v>266</v>
      </c>
      <c r="D38" s="191" t="s">
        <v>267</v>
      </c>
      <c r="E38" s="191" t="s">
        <v>102</v>
      </c>
      <c r="F38" s="191" t="s">
        <v>103</v>
      </c>
      <c r="G38" s="191" t="s">
        <v>268</v>
      </c>
      <c r="H38" s="191" t="s">
        <v>269</v>
      </c>
      <c r="I38" s="200">
        <v>44000</v>
      </c>
      <c r="J38" s="200">
        <v>44000</v>
      </c>
      <c r="K38" s="200"/>
      <c r="L38" s="200"/>
      <c r="M38" s="200">
        <v>44000</v>
      </c>
      <c r="N38" s="200"/>
      <c r="O38" s="200"/>
      <c r="P38" s="200"/>
      <c r="Q38" s="200"/>
      <c r="R38" s="200"/>
      <c r="S38" s="200"/>
      <c r="T38" s="200"/>
      <c r="U38" s="200"/>
      <c r="V38" s="204"/>
      <c r="W38" s="206"/>
      <c r="X38" s="206"/>
    </row>
    <row r="39" s="177" customFormat="1" ht="19.5" customHeight="1" spans="1:24">
      <c r="A39" s="191" t="s">
        <v>70</v>
      </c>
      <c r="B39" s="191" t="s">
        <v>70</v>
      </c>
      <c r="C39" s="168" t="s">
        <v>270</v>
      </c>
      <c r="D39" s="191" t="s">
        <v>271</v>
      </c>
      <c r="E39" s="191" t="s">
        <v>102</v>
      </c>
      <c r="F39" s="191" t="s">
        <v>103</v>
      </c>
      <c r="G39" s="191" t="s">
        <v>272</v>
      </c>
      <c r="H39" s="191" t="s">
        <v>271</v>
      </c>
      <c r="I39" s="200">
        <v>30700</v>
      </c>
      <c r="J39" s="200">
        <v>30700</v>
      </c>
      <c r="K39" s="200"/>
      <c r="L39" s="200"/>
      <c r="M39" s="200">
        <v>30700</v>
      </c>
      <c r="N39" s="200"/>
      <c r="O39" s="200"/>
      <c r="P39" s="200"/>
      <c r="Q39" s="200"/>
      <c r="R39" s="200"/>
      <c r="S39" s="200"/>
      <c r="T39" s="200"/>
      <c r="U39" s="200"/>
      <c r="V39" s="204"/>
      <c r="W39" s="206"/>
      <c r="X39" s="206"/>
    </row>
    <row r="40" s="177" customFormat="1" ht="19.5" customHeight="1" spans="1:24">
      <c r="A40" s="191" t="s">
        <v>70</v>
      </c>
      <c r="B40" s="191" t="s">
        <v>70</v>
      </c>
      <c r="C40" s="168" t="s">
        <v>270</v>
      </c>
      <c r="D40" s="191" t="s">
        <v>273</v>
      </c>
      <c r="E40" s="191" t="s">
        <v>102</v>
      </c>
      <c r="F40" s="191" t="s">
        <v>103</v>
      </c>
      <c r="G40" s="191" t="s">
        <v>274</v>
      </c>
      <c r="H40" s="191" t="s">
        <v>275</v>
      </c>
      <c r="I40" s="200">
        <v>5600</v>
      </c>
      <c r="J40" s="200">
        <v>5600</v>
      </c>
      <c r="K40" s="200"/>
      <c r="L40" s="200"/>
      <c r="M40" s="200">
        <v>5600</v>
      </c>
      <c r="N40" s="200"/>
      <c r="O40" s="200"/>
      <c r="P40" s="200"/>
      <c r="Q40" s="200"/>
      <c r="R40" s="200"/>
      <c r="S40" s="200"/>
      <c r="T40" s="200"/>
      <c r="U40" s="200"/>
      <c r="V40" s="204"/>
      <c r="W40" s="206"/>
      <c r="X40" s="206"/>
    </row>
    <row r="41" s="177" customFormat="1" ht="19.5" customHeight="1" spans="1:24">
      <c r="A41" s="191" t="s">
        <v>70</v>
      </c>
      <c r="B41" s="191" t="s">
        <v>70</v>
      </c>
      <c r="C41" s="168" t="s">
        <v>270</v>
      </c>
      <c r="D41" s="191" t="s">
        <v>276</v>
      </c>
      <c r="E41" s="191" t="s">
        <v>102</v>
      </c>
      <c r="F41" s="191" t="s">
        <v>103</v>
      </c>
      <c r="G41" s="191" t="s">
        <v>277</v>
      </c>
      <c r="H41" s="191" t="s">
        <v>278</v>
      </c>
      <c r="I41" s="200">
        <v>13118</v>
      </c>
      <c r="J41" s="200">
        <v>13118</v>
      </c>
      <c r="K41" s="200"/>
      <c r="L41" s="200"/>
      <c r="M41" s="200">
        <v>13118</v>
      </c>
      <c r="N41" s="200"/>
      <c r="O41" s="200"/>
      <c r="P41" s="200"/>
      <c r="Q41" s="200"/>
      <c r="R41" s="200"/>
      <c r="S41" s="200"/>
      <c r="T41" s="200"/>
      <c r="U41" s="200"/>
      <c r="V41" s="204"/>
      <c r="W41" s="206"/>
      <c r="X41" s="206"/>
    </row>
    <row r="42" s="177" customFormat="1" ht="19.5" customHeight="1" spans="1:24">
      <c r="A42" s="191" t="s">
        <v>70</v>
      </c>
      <c r="B42" s="191" t="s">
        <v>70</v>
      </c>
      <c r="C42" s="168" t="s">
        <v>270</v>
      </c>
      <c r="D42" s="191" t="s">
        <v>279</v>
      </c>
      <c r="E42" s="191" t="s">
        <v>102</v>
      </c>
      <c r="F42" s="191" t="s">
        <v>103</v>
      </c>
      <c r="G42" s="191" t="s">
        <v>280</v>
      </c>
      <c r="H42" s="191" t="s">
        <v>281</v>
      </c>
      <c r="I42" s="200">
        <v>22400</v>
      </c>
      <c r="J42" s="200">
        <v>22400</v>
      </c>
      <c r="K42" s="200"/>
      <c r="L42" s="200"/>
      <c r="M42" s="200">
        <v>22400</v>
      </c>
      <c r="N42" s="200"/>
      <c r="O42" s="200"/>
      <c r="P42" s="200"/>
      <c r="Q42" s="200"/>
      <c r="R42" s="200"/>
      <c r="S42" s="200"/>
      <c r="T42" s="200"/>
      <c r="U42" s="200"/>
      <c r="V42" s="204"/>
      <c r="W42" s="206"/>
      <c r="X42" s="206"/>
    </row>
    <row r="43" s="177" customFormat="1" ht="19.5" customHeight="1" spans="1:24">
      <c r="A43" s="191" t="s">
        <v>70</v>
      </c>
      <c r="B43" s="191" t="s">
        <v>70</v>
      </c>
      <c r="C43" s="168" t="s">
        <v>270</v>
      </c>
      <c r="D43" s="191" t="s">
        <v>282</v>
      </c>
      <c r="E43" s="191" t="s">
        <v>102</v>
      </c>
      <c r="F43" s="191" t="s">
        <v>103</v>
      </c>
      <c r="G43" s="191" t="s">
        <v>283</v>
      </c>
      <c r="H43" s="191" t="s">
        <v>284</v>
      </c>
      <c r="I43" s="200">
        <v>42000</v>
      </c>
      <c r="J43" s="200">
        <v>42000</v>
      </c>
      <c r="K43" s="200"/>
      <c r="L43" s="200"/>
      <c r="M43" s="200">
        <v>42000</v>
      </c>
      <c r="N43" s="200"/>
      <c r="O43" s="200"/>
      <c r="P43" s="200"/>
      <c r="Q43" s="200"/>
      <c r="R43" s="200"/>
      <c r="S43" s="200"/>
      <c r="T43" s="200"/>
      <c r="U43" s="200"/>
      <c r="V43" s="204"/>
      <c r="W43" s="206"/>
      <c r="X43" s="206"/>
    </row>
    <row r="44" s="177" customFormat="1" ht="19.5" customHeight="1" spans="1:24">
      <c r="A44" s="191" t="s">
        <v>70</v>
      </c>
      <c r="B44" s="191" t="s">
        <v>70</v>
      </c>
      <c r="C44" s="168" t="s">
        <v>270</v>
      </c>
      <c r="D44" s="191" t="s">
        <v>285</v>
      </c>
      <c r="E44" s="191" t="s">
        <v>102</v>
      </c>
      <c r="F44" s="191" t="s">
        <v>103</v>
      </c>
      <c r="G44" s="191" t="s">
        <v>224</v>
      </c>
      <c r="H44" s="191" t="s">
        <v>225</v>
      </c>
      <c r="I44" s="200">
        <v>12240</v>
      </c>
      <c r="J44" s="200">
        <v>12240</v>
      </c>
      <c r="K44" s="200"/>
      <c r="L44" s="200"/>
      <c r="M44" s="200">
        <v>12240</v>
      </c>
      <c r="N44" s="200"/>
      <c r="O44" s="200"/>
      <c r="P44" s="200"/>
      <c r="Q44" s="200"/>
      <c r="R44" s="200"/>
      <c r="S44" s="200"/>
      <c r="T44" s="200"/>
      <c r="U44" s="200"/>
      <c r="V44" s="204"/>
      <c r="W44" s="206"/>
      <c r="X44" s="206"/>
    </row>
    <row r="45" s="177" customFormat="1" ht="19.5" customHeight="1" spans="1:24">
      <c r="A45" s="191" t="s">
        <v>70</v>
      </c>
      <c r="B45" s="191" t="s">
        <v>70</v>
      </c>
      <c r="C45" s="168" t="s">
        <v>270</v>
      </c>
      <c r="D45" s="191" t="s">
        <v>286</v>
      </c>
      <c r="E45" s="191" t="s">
        <v>102</v>
      </c>
      <c r="F45" s="191" t="s">
        <v>103</v>
      </c>
      <c r="G45" s="191" t="s">
        <v>287</v>
      </c>
      <c r="H45" s="191" t="s">
        <v>288</v>
      </c>
      <c r="I45" s="200">
        <v>32000</v>
      </c>
      <c r="J45" s="200">
        <v>32000</v>
      </c>
      <c r="K45" s="200"/>
      <c r="L45" s="200"/>
      <c r="M45" s="200">
        <v>32000</v>
      </c>
      <c r="N45" s="200"/>
      <c r="O45" s="200"/>
      <c r="P45" s="200"/>
      <c r="Q45" s="200"/>
      <c r="R45" s="200"/>
      <c r="S45" s="200"/>
      <c r="T45" s="200"/>
      <c r="U45" s="200"/>
      <c r="V45" s="204"/>
      <c r="W45" s="206"/>
      <c r="X45" s="206"/>
    </row>
    <row r="46" s="177" customFormat="1" ht="19.5" customHeight="1" spans="1:24">
      <c r="A46" s="191" t="s">
        <v>70</v>
      </c>
      <c r="B46" s="191" t="s">
        <v>70</v>
      </c>
      <c r="C46" s="168" t="s">
        <v>270</v>
      </c>
      <c r="D46" s="191" t="s">
        <v>289</v>
      </c>
      <c r="E46" s="191" t="s">
        <v>102</v>
      </c>
      <c r="F46" s="191" t="s">
        <v>103</v>
      </c>
      <c r="G46" s="191" t="s">
        <v>290</v>
      </c>
      <c r="H46" s="191" t="s">
        <v>291</v>
      </c>
      <c r="I46" s="200">
        <v>4900</v>
      </c>
      <c r="J46" s="200">
        <v>4900</v>
      </c>
      <c r="K46" s="200"/>
      <c r="L46" s="200"/>
      <c r="M46" s="200">
        <v>4900</v>
      </c>
      <c r="N46" s="200"/>
      <c r="O46" s="200"/>
      <c r="P46" s="200"/>
      <c r="Q46" s="200"/>
      <c r="R46" s="200"/>
      <c r="S46" s="200"/>
      <c r="T46" s="200"/>
      <c r="U46" s="200"/>
      <c r="V46" s="204"/>
      <c r="W46" s="206"/>
      <c r="X46" s="206"/>
    </row>
    <row r="47" s="177" customFormat="1" ht="19.5" customHeight="1" spans="1:24">
      <c r="A47" s="191" t="s">
        <v>70</v>
      </c>
      <c r="B47" s="191" t="s">
        <v>70</v>
      </c>
      <c r="C47" s="168" t="s">
        <v>270</v>
      </c>
      <c r="D47" s="191" t="s">
        <v>292</v>
      </c>
      <c r="E47" s="191" t="s">
        <v>102</v>
      </c>
      <c r="F47" s="191" t="s">
        <v>103</v>
      </c>
      <c r="G47" s="191" t="s">
        <v>293</v>
      </c>
      <c r="H47" s="191" t="s">
        <v>294</v>
      </c>
      <c r="I47" s="200">
        <v>22400</v>
      </c>
      <c r="J47" s="200">
        <v>22400</v>
      </c>
      <c r="K47" s="200"/>
      <c r="L47" s="200"/>
      <c r="M47" s="200">
        <v>22400</v>
      </c>
      <c r="N47" s="200"/>
      <c r="O47" s="200"/>
      <c r="P47" s="200"/>
      <c r="Q47" s="200"/>
      <c r="R47" s="200"/>
      <c r="S47" s="200"/>
      <c r="T47" s="200"/>
      <c r="U47" s="200"/>
      <c r="V47" s="204"/>
      <c r="W47" s="206"/>
      <c r="X47" s="206"/>
    </row>
    <row r="48" s="177" customFormat="1" ht="19.5" customHeight="1" spans="1:24">
      <c r="A48" s="191" t="s">
        <v>70</v>
      </c>
      <c r="B48" s="191" t="s">
        <v>70</v>
      </c>
      <c r="C48" s="168" t="s">
        <v>270</v>
      </c>
      <c r="D48" s="191" t="s">
        <v>271</v>
      </c>
      <c r="E48" s="191" t="s">
        <v>113</v>
      </c>
      <c r="F48" s="191" t="s">
        <v>103</v>
      </c>
      <c r="G48" s="191" t="s">
        <v>272</v>
      </c>
      <c r="H48" s="191" t="s">
        <v>271</v>
      </c>
      <c r="I48" s="200">
        <v>51200</v>
      </c>
      <c r="J48" s="200">
        <v>51200</v>
      </c>
      <c r="K48" s="200"/>
      <c r="L48" s="200"/>
      <c r="M48" s="200">
        <v>51200</v>
      </c>
      <c r="N48" s="200"/>
      <c r="O48" s="200"/>
      <c r="P48" s="200"/>
      <c r="Q48" s="200"/>
      <c r="R48" s="200"/>
      <c r="S48" s="200"/>
      <c r="T48" s="200"/>
      <c r="U48" s="200"/>
      <c r="V48" s="204"/>
      <c r="W48" s="206"/>
      <c r="X48" s="206"/>
    </row>
    <row r="49" s="177" customFormat="1" ht="19.5" customHeight="1" spans="1:24">
      <c r="A49" s="191" t="s">
        <v>70</v>
      </c>
      <c r="B49" s="191" t="s">
        <v>70</v>
      </c>
      <c r="C49" s="168" t="s">
        <v>270</v>
      </c>
      <c r="D49" s="191" t="s">
        <v>295</v>
      </c>
      <c r="E49" s="191" t="s">
        <v>113</v>
      </c>
      <c r="F49" s="191" t="s">
        <v>103</v>
      </c>
      <c r="G49" s="191" t="s">
        <v>296</v>
      </c>
      <c r="H49" s="191" t="s">
        <v>295</v>
      </c>
      <c r="I49" s="200">
        <v>10000</v>
      </c>
      <c r="J49" s="200">
        <v>10000</v>
      </c>
      <c r="K49" s="200"/>
      <c r="L49" s="200"/>
      <c r="M49" s="200">
        <v>10000</v>
      </c>
      <c r="N49" s="200"/>
      <c r="O49" s="200"/>
      <c r="P49" s="200"/>
      <c r="Q49" s="200"/>
      <c r="R49" s="200"/>
      <c r="S49" s="200"/>
      <c r="T49" s="200"/>
      <c r="U49" s="200"/>
      <c r="V49" s="204"/>
      <c r="W49" s="206"/>
      <c r="X49" s="206"/>
    </row>
    <row r="50" s="177" customFormat="1" ht="19.5" customHeight="1" spans="1:24">
      <c r="A50" s="191" t="s">
        <v>70</v>
      </c>
      <c r="B50" s="191" t="s">
        <v>70</v>
      </c>
      <c r="C50" s="168" t="s">
        <v>270</v>
      </c>
      <c r="D50" s="191" t="s">
        <v>297</v>
      </c>
      <c r="E50" s="191" t="s">
        <v>113</v>
      </c>
      <c r="F50" s="191" t="s">
        <v>103</v>
      </c>
      <c r="G50" s="191" t="s">
        <v>274</v>
      </c>
      <c r="H50" s="191" t="s">
        <v>275</v>
      </c>
      <c r="I50" s="200">
        <v>9600</v>
      </c>
      <c r="J50" s="200">
        <v>9600</v>
      </c>
      <c r="K50" s="200"/>
      <c r="L50" s="200"/>
      <c r="M50" s="200">
        <v>9600</v>
      </c>
      <c r="N50" s="200"/>
      <c r="O50" s="200"/>
      <c r="P50" s="200"/>
      <c r="Q50" s="200"/>
      <c r="R50" s="200"/>
      <c r="S50" s="200"/>
      <c r="T50" s="200"/>
      <c r="U50" s="200"/>
      <c r="V50" s="204"/>
      <c r="W50" s="206"/>
      <c r="X50" s="206"/>
    </row>
    <row r="51" s="177" customFormat="1" ht="19.5" customHeight="1" spans="1:24">
      <c r="A51" s="191" t="s">
        <v>70</v>
      </c>
      <c r="B51" s="191" t="s">
        <v>70</v>
      </c>
      <c r="C51" s="168" t="s">
        <v>270</v>
      </c>
      <c r="D51" s="191" t="s">
        <v>298</v>
      </c>
      <c r="E51" s="191" t="s">
        <v>113</v>
      </c>
      <c r="F51" s="191" t="s">
        <v>103</v>
      </c>
      <c r="G51" s="191" t="s">
        <v>277</v>
      </c>
      <c r="H51" s="191" t="s">
        <v>278</v>
      </c>
      <c r="I51" s="200">
        <v>22488</v>
      </c>
      <c r="J51" s="200">
        <v>22488</v>
      </c>
      <c r="K51" s="200"/>
      <c r="L51" s="200"/>
      <c r="M51" s="200">
        <v>22488</v>
      </c>
      <c r="N51" s="200"/>
      <c r="O51" s="200"/>
      <c r="P51" s="200"/>
      <c r="Q51" s="200"/>
      <c r="R51" s="200"/>
      <c r="S51" s="200"/>
      <c r="T51" s="200"/>
      <c r="U51" s="200"/>
      <c r="V51" s="204"/>
      <c r="W51" s="206"/>
      <c r="X51" s="206"/>
    </row>
    <row r="52" s="177" customFormat="1" ht="19.5" customHeight="1" spans="1:24">
      <c r="A52" s="191" t="s">
        <v>70</v>
      </c>
      <c r="B52" s="191" t="s">
        <v>70</v>
      </c>
      <c r="C52" s="168" t="s">
        <v>270</v>
      </c>
      <c r="D52" s="191" t="s">
        <v>299</v>
      </c>
      <c r="E52" s="191" t="s">
        <v>113</v>
      </c>
      <c r="F52" s="191" t="s">
        <v>103</v>
      </c>
      <c r="G52" s="191" t="s">
        <v>280</v>
      </c>
      <c r="H52" s="191" t="s">
        <v>281</v>
      </c>
      <c r="I52" s="200">
        <v>38400</v>
      </c>
      <c r="J52" s="200">
        <v>38400</v>
      </c>
      <c r="K52" s="200"/>
      <c r="L52" s="200"/>
      <c r="M52" s="200">
        <v>38400</v>
      </c>
      <c r="N52" s="200"/>
      <c r="O52" s="200"/>
      <c r="P52" s="200"/>
      <c r="Q52" s="200"/>
      <c r="R52" s="200"/>
      <c r="S52" s="200"/>
      <c r="T52" s="200"/>
      <c r="U52" s="200"/>
      <c r="V52" s="204"/>
      <c r="W52" s="206"/>
      <c r="X52" s="206"/>
    </row>
    <row r="53" s="177" customFormat="1" ht="19.5" customHeight="1" spans="1:24">
      <c r="A53" s="191" t="s">
        <v>70</v>
      </c>
      <c r="B53" s="191" t="s">
        <v>70</v>
      </c>
      <c r="C53" s="168" t="s">
        <v>270</v>
      </c>
      <c r="D53" s="191" t="s">
        <v>300</v>
      </c>
      <c r="E53" s="191" t="s">
        <v>113</v>
      </c>
      <c r="F53" s="191" t="s">
        <v>103</v>
      </c>
      <c r="G53" s="191" t="s">
        <v>293</v>
      </c>
      <c r="H53" s="191" t="s">
        <v>294</v>
      </c>
      <c r="I53" s="200">
        <v>38400</v>
      </c>
      <c r="J53" s="200">
        <v>38400</v>
      </c>
      <c r="K53" s="200"/>
      <c r="L53" s="200"/>
      <c r="M53" s="200">
        <v>38400</v>
      </c>
      <c r="N53" s="200"/>
      <c r="O53" s="200"/>
      <c r="P53" s="200"/>
      <c r="Q53" s="200"/>
      <c r="R53" s="200"/>
      <c r="S53" s="200"/>
      <c r="T53" s="200"/>
      <c r="U53" s="200"/>
      <c r="V53" s="204"/>
      <c r="W53" s="206"/>
      <c r="X53" s="206"/>
    </row>
    <row r="54" s="177" customFormat="1" ht="19.5" customHeight="1" spans="1:24">
      <c r="A54" s="191" t="s">
        <v>70</v>
      </c>
      <c r="B54" s="191" t="s">
        <v>70</v>
      </c>
      <c r="C54" s="168" t="s">
        <v>270</v>
      </c>
      <c r="D54" s="191" t="s">
        <v>301</v>
      </c>
      <c r="E54" s="191" t="s">
        <v>113</v>
      </c>
      <c r="F54" s="191" t="s">
        <v>103</v>
      </c>
      <c r="G54" s="191" t="s">
        <v>290</v>
      </c>
      <c r="H54" s="191" t="s">
        <v>291</v>
      </c>
      <c r="I54" s="200">
        <v>8400</v>
      </c>
      <c r="J54" s="200">
        <v>8400</v>
      </c>
      <c r="K54" s="200"/>
      <c r="L54" s="200"/>
      <c r="M54" s="200">
        <v>8400</v>
      </c>
      <c r="N54" s="200"/>
      <c r="O54" s="200"/>
      <c r="P54" s="200"/>
      <c r="Q54" s="200"/>
      <c r="R54" s="200"/>
      <c r="S54" s="200"/>
      <c r="T54" s="200"/>
      <c r="U54" s="200"/>
      <c r="V54" s="204"/>
      <c r="W54" s="206"/>
      <c r="X54" s="206"/>
    </row>
    <row r="55" s="177" customFormat="1" ht="19.5" customHeight="1" spans="1:24">
      <c r="A55" s="191" t="s">
        <v>70</v>
      </c>
      <c r="B55" s="191" t="s">
        <v>70</v>
      </c>
      <c r="C55" s="168" t="s">
        <v>270</v>
      </c>
      <c r="D55" s="191" t="s">
        <v>302</v>
      </c>
      <c r="E55" s="191" t="s">
        <v>113</v>
      </c>
      <c r="F55" s="191" t="s">
        <v>103</v>
      </c>
      <c r="G55" s="191" t="s">
        <v>283</v>
      </c>
      <c r="H55" s="191" t="s">
        <v>284</v>
      </c>
      <c r="I55" s="200">
        <v>72000</v>
      </c>
      <c r="J55" s="200">
        <v>72000</v>
      </c>
      <c r="K55" s="200"/>
      <c r="L55" s="200"/>
      <c r="M55" s="200">
        <v>72000</v>
      </c>
      <c r="N55" s="200"/>
      <c r="O55" s="200"/>
      <c r="P55" s="200"/>
      <c r="Q55" s="200"/>
      <c r="R55" s="200"/>
      <c r="S55" s="200"/>
      <c r="T55" s="200"/>
      <c r="U55" s="200"/>
      <c r="V55" s="204"/>
      <c r="W55" s="206"/>
      <c r="X55" s="206"/>
    </row>
    <row r="56" s="177" customFormat="1" ht="19.5" customHeight="1" spans="1:24">
      <c r="A56" s="191" t="s">
        <v>70</v>
      </c>
      <c r="B56" s="191" t="s">
        <v>70</v>
      </c>
      <c r="C56" s="168" t="s">
        <v>303</v>
      </c>
      <c r="D56" s="191" t="s">
        <v>304</v>
      </c>
      <c r="E56" s="191" t="s">
        <v>125</v>
      </c>
      <c r="F56" s="191" t="s">
        <v>126</v>
      </c>
      <c r="G56" s="191" t="s">
        <v>305</v>
      </c>
      <c r="H56" s="191" t="s">
        <v>306</v>
      </c>
      <c r="I56" s="200">
        <v>10972.6</v>
      </c>
      <c r="J56" s="200">
        <v>10972.6</v>
      </c>
      <c r="K56" s="200"/>
      <c r="L56" s="200"/>
      <c r="M56" s="200">
        <v>10972.6</v>
      </c>
      <c r="N56" s="200"/>
      <c r="O56" s="200"/>
      <c r="P56" s="200"/>
      <c r="Q56" s="200"/>
      <c r="R56" s="200"/>
      <c r="S56" s="200"/>
      <c r="T56" s="200"/>
      <c r="U56" s="200"/>
      <c r="V56" s="204"/>
      <c r="W56" s="206"/>
      <c r="X56" s="206"/>
    </row>
    <row r="57" s="177" customFormat="1" ht="19.5" customHeight="1" spans="1:24">
      <c r="A57" s="191" t="s">
        <v>70</v>
      </c>
      <c r="B57" s="191" t="s">
        <v>70</v>
      </c>
      <c r="C57" s="168" t="s">
        <v>307</v>
      </c>
      <c r="D57" s="191" t="s">
        <v>308</v>
      </c>
      <c r="E57" s="191" t="s">
        <v>102</v>
      </c>
      <c r="F57" s="191" t="s">
        <v>103</v>
      </c>
      <c r="G57" s="191" t="s">
        <v>309</v>
      </c>
      <c r="H57" s="191" t="s">
        <v>310</v>
      </c>
      <c r="I57" s="200">
        <v>59165.64</v>
      </c>
      <c r="J57" s="200">
        <v>59165.64</v>
      </c>
      <c r="K57" s="200"/>
      <c r="L57" s="200"/>
      <c r="M57" s="200">
        <v>59165.64</v>
      </c>
      <c r="N57" s="200"/>
      <c r="O57" s="200"/>
      <c r="P57" s="200"/>
      <c r="Q57" s="200"/>
      <c r="R57" s="200"/>
      <c r="S57" s="200"/>
      <c r="T57" s="200"/>
      <c r="U57" s="200"/>
      <c r="V57" s="204"/>
      <c r="W57" s="206"/>
      <c r="X57" s="206"/>
    </row>
    <row r="58" s="177" customFormat="1" ht="19.5" customHeight="1" spans="1:24">
      <c r="A58" s="191" t="s">
        <v>70</v>
      </c>
      <c r="B58" s="191" t="s">
        <v>70</v>
      </c>
      <c r="C58" s="168" t="s">
        <v>311</v>
      </c>
      <c r="D58" s="191" t="s">
        <v>312</v>
      </c>
      <c r="E58" s="191" t="s">
        <v>102</v>
      </c>
      <c r="F58" s="191" t="s">
        <v>103</v>
      </c>
      <c r="G58" s="191" t="s">
        <v>272</v>
      </c>
      <c r="H58" s="191" t="s">
        <v>271</v>
      </c>
      <c r="I58" s="200">
        <v>3000</v>
      </c>
      <c r="J58" s="200">
        <v>3000</v>
      </c>
      <c r="K58" s="200"/>
      <c r="L58" s="200"/>
      <c r="M58" s="200">
        <v>3000</v>
      </c>
      <c r="N58" s="200"/>
      <c r="O58" s="200"/>
      <c r="P58" s="200"/>
      <c r="Q58" s="200"/>
      <c r="R58" s="200"/>
      <c r="S58" s="200"/>
      <c r="T58" s="200"/>
      <c r="U58" s="200"/>
      <c r="V58" s="204"/>
      <c r="W58" s="206"/>
      <c r="X58" s="206"/>
    </row>
    <row r="59" s="177" customFormat="1" ht="19.5" customHeight="1" spans="1:24">
      <c r="A59" s="191" t="s">
        <v>70</v>
      </c>
      <c r="B59" s="191" t="s">
        <v>70</v>
      </c>
      <c r="C59" s="168" t="s">
        <v>311</v>
      </c>
      <c r="D59" s="191" t="s">
        <v>312</v>
      </c>
      <c r="E59" s="191" t="s">
        <v>113</v>
      </c>
      <c r="F59" s="191" t="s">
        <v>103</v>
      </c>
      <c r="G59" s="191" t="s">
        <v>272</v>
      </c>
      <c r="H59" s="191" t="s">
        <v>271</v>
      </c>
      <c r="I59" s="200">
        <v>2400</v>
      </c>
      <c r="J59" s="200">
        <v>2400</v>
      </c>
      <c r="K59" s="200"/>
      <c r="L59" s="200"/>
      <c r="M59" s="200">
        <v>2400</v>
      </c>
      <c r="N59" s="200"/>
      <c r="O59" s="200"/>
      <c r="P59" s="200"/>
      <c r="Q59" s="200"/>
      <c r="R59" s="200"/>
      <c r="S59" s="200"/>
      <c r="T59" s="200"/>
      <c r="U59" s="200"/>
      <c r="V59" s="204"/>
      <c r="W59" s="206"/>
      <c r="X59" s="206"/>
    </row>
    <row r="60" s="177" customFormat="1" ht="19.5" customHeight="1" spans="1:24">
      <c r="A60" s="191" t="s">
        <v>70</v>
      </c>
      <c r="B60" s="191" t="s">
        <v>70</v>
      </c>
      <c r="C60" s="168" t="s">
        <v>313</v>
      </c>
      <c r="D60" s="191" t="s">
        <v>314</v>
      </c>
      <c r="E60" s="191" t="s">
        <v>121</v>
      </c>
      <c r="F60" s="191" t="s">
        <v>122</v>
      </c>
      <c r="G60" s="191" t="s">
        <v>305</v>
      </c>
      <c r="H60" s="191" t="s">
        <v>306</v>
      </c>
      <c r="I60" s="200">
        <v>481920</v>
      </c>
      <c r="J60" s="200">
        <v>481920</v>
      </c>
      <c r="K60" s="200"/>
      <c r="L60" s="200"/>
      <c r="M60" s="200">
        <v>481920</v>
      </c>
      <c r="N60" s="200"/>
      <c r="O60" s="200"/>
      <c r="P60" s="200"/>
      <c r="Q60" s="200"/>
      <c r="R60" s="200"/>
      <c r="S60" s="200"/>
      <c r="T60" s="200"/>
      <c r="U60" s="200"/>
      <c r="V60" s="204"/>
      <c r="W60" s="206"/>
      <c r="X60" s="206"/>
    </row>
    <row r="61" s="177" customFormat="1" ht="19.5" customHeight="1" spans="1:24">
      <c r="A61" s="191" t="s">
        <v>70</v>
      </c>
      <c r="B61" s="191" t="s">
        <v>70</v>
      </c>
      <c r="C61" s="168" t="s">
        <v>315</v>
      </c>
      <c r="D61" s="191" t="s">
        <v>316</v>
      </c>
      <c r="E61" s="191" t="s">
        <v>102</v>
      </c>
      <c r="F61" s="191" t="s">
        <v>103</v>
      </c>
      <c r="G61" s="191" t="s">
        <v>283</v>
      </c>
      <c r="H61" s="191" t="s">
        <v>284</v>
      </c>
      <c r="I61" s="200">
        <v>12000</v>
      </c>
      <c r="J61" s="200">
        <v>12000</v>
      </c>
      <c r="K61" s="200"/>
      <c r="L61" s="200"/>
      <c r="M61" s="200">
        <v>12000</v>
      </c>
      <c r="N61" s="200"/>
      <c r="O61" s="200"/>
      <c r="P61" s="200"/>
      <c r="Q61" s="200"/>
      <c r="R61" s="200"/>
      <c r="S61" s="200"/>
      <c r="T61" s="200"/>
      <c r="U61" s="200"/>
      <c r="V61" s="204"/>
      <c r="W61" s="206"/>
      <c r="X61" s="206"/>
    </row>
    <row r="62" s="177" customFormat="1" ht="19.5" customHeight="1" spans="1:24">
      <c r="A62" s="191" t="s">
        <v>70</v>
      </c>
      <c r="B62" s="191" t="s">
        <v>70</v>
      </c>
      <c r="C62" s="168" t="s">
        <v>315</v>
      </c>
      <c r="D62" s="191" t="s">
        <v>316</v>
      </c>
      <c r="E62" s="191" t="s">
        <v>113</v>
      </c>
      <c r="F62" s="191" t="s">
        <v>103</v>
      </c>
      <c r="G62" s="191" t="s">
        <v>283</v>
      </c>
      <c r="H62" s="191" t="s">
        <v>284</v>
      </c>
      <c r="I62" s="200">
        <v>9600</v>
      </c>
      <c r="J62" s="200">
        <v>9600</v>
      </c>
      <c r="K62" s="200"/>
      <c r="L62" s="200"/>
      <c r="M62" s="200">
        <v>9600</v>
      </c>
      <c r="N62" s="200"/>
      <c r="O62" s="200"/>
      <c r="P62" s="200"/>
      <c r="Q62" s="200"/>
      <c r="R62" s="200"/>
      <c r="S62" s="200"/>
      <c r="T62" s="200"/>
      <c r="U62" s="200"/>
      <c r="V62" s="204"/>
      <c r="W62" s="206"/>
      <c r="X62" s="206"/>
    </row>
    <row r="63" s="177" customFormat="1" ht="19.5" customHeight="1" spans="1:24">
      <c r="A63" s="191" t="s">
        <v>70</v>
      </c>
      <c r="B63" s="191" t="s">
        <v>70</v>
      </c>
      <c r="C63" s="168" t="s">
        <v>317</v>
      </c>
      <c r="D63" s="191" t="s">
        <v>318</v>
      </c>
      <c r="E63" s="191" t="s">
        <v>102</v>
      </c>
      <c r="F63" s="191" t="s">
        <v>103</v>
      </c>
      <c r="G63" s="191" t="s">
        <v>319</v>
      </c>
      <c r="H63" s="191" t="s">
        <v>320</v>
      </c>
      <c r="I63" s="200">
        <v>12156.48</v>
      </c>
      <c r="J63" s="200">
        <v>12156.48</v>
      </c>
      <c r="K63" s="200"/>
      <c r="L63" s="200"/>
      <c r="M63" s="200">
        <v>12156.48</v>
      </c>
      <c r="N63" s="200"/>
      <c r="O63" s="200"/>
      <c r="P63" s="200"/>
      <c r="Q63" s="200"/>
      <c r="R63" s="200"/>
      <c r="S63" s="200"/>
      <c r="T63" s="200"/>
      <c r="U63" s="200"/>
      <c r="V63" s="204"/>
      <c r="W63" s="206"/>
      <c r="X63" s="206"/>
    </row>
    <row r="64" s="177" customFormat="1" ht="19.5" customHeight="1" spans="1:24">
      <c r="A64" s="191" t="s">
        <v>70</v>
      </c>
      <c r="B64" s="191" t="s">
        <v>70</v>
      </c>
      <c r="C64" s="168" t="s">
        <v>317</v>
      </c>
      <c r="D64" s="191" t="s">
        <v>321</v>
      </c>
      <c r="E64" s="191" t="s">
        <v>113</v>
      </c>
      <c r="F64" s="191" t="s">
        <v>103</v>
      </c>
      <c r="G64" s="191" t="s">
        <v>319</v>
      </c>
      <c r="H64" s="191" t="s">
        <v>320</v>
      </c>
      <c r="I64" s="200">
        <v>21296.16</v>
      </c>
      <c r="J64" s="200">
        <v>21296.16</v>
      </c>
      <c r="K64" s="200"/>
      <c r="L64" s="200"/>
      <c r="M64" s="200">
        <v>21296.16</v>
      </c>
      <c r="N64" s="200"/>
      <c r="O64" s="200"/>
      <c r="P64" s="200"/>
      <c r="Q64" s="200"/>
      <c r="R64" s="200"/>
      <c r="S64" s="200"/>
      <c r="T64" s="200"/>
      <c r="U64" s="200"/>
      <c r="V64" s="204"/>
      <c r="W64" s="206"/>
      <c r="X64" s="206"/>
    </row>
    <row r="65" s="177" customFormat="1" ht="19.5" customHeight="1" spans="1:24">
      <c r="A65" s="207" t="s">
        <v>55</v>
      </c>
      <c r="B65" s="207"/>
      <c r="C65" s="207"/>
      <c r="D65" s="207"/>
      <c r="E65" s="207"/>
      <c r="F65" s="207"/>
      <c r="G65" s="207"/>
      <c r="H65" s="207"/>
      <c r="I65" s="200">
        <v>9550052.76</v>
      </c>
      <c r="J65" s="200">
        <v>9550052.76</v>
      </c>
      <c r="K65" s="200"/>
      <c r="L65" s="200"/>
      <c r="M65" s="200">
        <v>9550052.76</v>
      </c>
      <c r="N65" s="200"/>
      <c r="O65" s="200"/>
      <c r="P65" s="200"/>
      <c r="Q65" s="200"/>
      <c r="R65" s="200"/>
      <c r="S65" s="200"/>
      <c r="T65" s="200"/>
      <c r="U65" s="200"/>
      <c r="V65" s="204"/>
      <c r="W65" s="206"/>
      <c r="X65" s="206"/>
    </row>
  </sheetData>
  <mergeCells count="31">
    <mergeCell ref="A3:X3"/>
    <mergeCell ref="A4:H4"/>
    <mergeCell ref="I5:X5"/>
    <mergeCell ref="J6:N6"/>
    <mergeCell ref="O6:Q6"/>
    <mergeCell ref="S6:X6"/>
    <mergeCell ref="A65:H65"/>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35"/>
  <sheetViews>
    <sheetView showZeros="0" zoomScale="80" zoomScaleNormal="80" topLeftCell="L1" workbookViewId="0">
      <pane ySplit="1" topLeftCell="A28" activePane="bottomLeft" state="frozen"/>
      <selection/>
      <selection pane="bottomLeft" activeCell="K42" sqref="K42"/>
    </sheetView>
  </sheetViews>
  <sheetFormatPr defaultColWidth="9.14814814814815" defaultRowHeight="14.25" customHeight="1"/>
  <cols>
    <col min="1" max="1" width="10.2685185185185" style="2" customWidth="1"/>
    <col min="2" max="2" width="13.4259259259259" style="2" customWidth="1"/>
    <col min="3" max="3" width="32.8425925925926" style="2" customWidth="1"/>
    <col min="4" max="4" width="23.8518518518519" style="2" customWidth="1"/>
    <col min="5" max="5" width="11.1481481481481" style="2" customWidth="1"/>
    <col min="6" max="6" width="17.7222222222222" style="2" customWidth="1"/>
    <col min="7" max="7" width="9.85185185185185" style="2" customWidth="1"/>
    <col min="8" max="8" width="17.7222222222222" style="2" customWidth="1"/>
    <col min="9" max="13" width="20" style="2" customWidth="1"/>
    <col min="14" max="14" width="12.2685185185185" style="2" customWidth="1"/>
    <col min="15" max="15" width="12.7222222222222" style="2" customWidth="1"/>
    <col min="16" max="16" width="11.1481481481481" style="2" customWidth="1"/>
    <col min="17" max="21" width="19.8518518518519" style="2" customWidth="1"/>
    <col min="22" max="22" width="20" style="2" customWidth="1"/>
    <col min="23" max="23" width="19.8518518518519" style="2" customWidth="1"/>
    <col min="24" max="16384" width="9.14814814814815" style="2"/>
  </cols>
  <sheetData>
    <row r="1" customHeight="1" spans="1:23">
      <c r="A1" s="3"/>
      <c r="B1" s="3"/>
      <c r="C1" s="3"/>
      <c r="D1" s="3"/>
      <c r="E1" s="3"/>
      <c r="F1" s="3"/>
      <c r="G1" s="3"/>
      <c r="H1" s="3"/>
      <c r="I1" s="3"/>
      <c r="J1" s="3"/>
      <c r="K1" s="3"/>
      <c r="L1" s="3"/>
      <c r="M1" s="3"/>
      <c r="N1" s="3"/>
      <c r="O1" s="3"/>
      <c r="P1" s="3"/>
      <c r="Q1" s="3"/>
      <c r="R1" s="3"/>
      <c r="S1" s="3"/>
      <c r="T1" s="3"/>
      <c r="U1" s="3"/>
      <c r="V1" s="3"/>
      <c r="W1" s="3"/>
    </row>
    <row r="2" ht="13.5" customHeight="1" spans="2:23">
      <c r="B2" s="167"/>
      <c r="E2" s="4"/>
      <c r="F2" s="4"/>
      <c r="G2" s="4"/>
      <c r="H2" s="4"/>
      <c r="U2" s="167"/>
      <c r="W2" s="173" t="s">
        <v>322</v>
      </c>
    </row>
    <row r="3" ht="46.5" customHeight="1" spans="1:23">
      <c r="A3" s="6" t="str">
        <f>"2025"&amp;"年部门项目支出预算表"</f>
        <v>2025年部门项目支出预算表</v>
      </c>
      <c r="B3" s="6"/>
      <c r="C3" s="6"/>
      <c r="D3" s="6"/>
      <c r="E3" s="6"/>
      <c r="F3" s="6"/>
      <c r="G3" s="6"/>
      <c r="H3" s="6"/>
      <c r="I3" s="6"/>
      <c r="J3" s="6"/>
      <c r="K3" s="6"/>
      <c r="L3" s="6"/>
      <c r="M3" s="6"/>
      <c r="N3" s="6"/>
      <c r="O3" s="6"/>
      <c r="P3" s="6"/>
      <c r="Q3" s="6"/>
      <c r="R3" s="6"/>
      <c r="S3" s="6"/>
      <c r="T3" s="6"/>
      <c r="U3" s="6"/>
      <c r="V3" s="6"/>
      <c r="W3" s="6"/>
    </row>
    <row r="4" ht="13.5" customHeight="1" spans="1:23">
      <c r="A4" s="7" t="str">
        <f>"单位名称："&amp;"中共昆明市西山区委宣传部"</f>
        <v>单位名称：中共昆明市西山区委宣传部</v>
      </c>
      <c r="B4" s="8"/>
      <c r="C4" s="8"/>
      <c r="D4" s="8"/>
      <c r="E4" s="8"/>
      <c r="F4" s="8"/>
      <c r="G4" s="8"/>
      <c r="H4" s="8"/>
      <c r="I4" s="9"/>
      <c r="J4" s="9"/>
      <c r="K4" s="9"/>
      <c r="L4" s="9"/>
      <c r="M4" s="9"/>
      <c r="N4" s="9"/>
      <c r="O4" s="9"/>
      <c r="P4" s="9"/>
      <c r="Q4" s="9"/>
      <c r="U4" s="167"/>
      <c r="W4" s="144" t="s">
        <v>1</v>
      </c>
    </row>
    <row r="5" ht="21.75" customHeight="1" spans="1:23">
      <c r="A5" s="11" t="s">
        <v>323</v>
      </c>
      <c r="B5" s="12" t="s">
        <v>194</v>
      </c>
      <c r="C5" s="11" t="s">
        <v>195</v>
      </c>
      <c r="D5" s="11" t="s">
        <v>324</v>
      </c>
      <c r="E5" s="12" t="s">
        <v>196</v>
      </c>
      <c r="F5" s="12" t="s">
        <v>197</v>
      </c>
      <c r="G5" s="12" t="s">
        <v>325</v>
      </c>
      <c r="H5" s="12" t="s">
        <v>326</v>
      </c>
      <c r="I5" s="18" t="s">
        <v>55</v>
      </c>
      <c r="J5" s="13" t="s">
        <v>327</v>
      </c>
      <c r="K5" s="14"/>
      <c r="L5" s="14"/>
      <c r="M5" s="15"/>
      <c r="N5" s="13" t="s">
        <v>202</v>
      </c>
      <c r="O5" s="14"/>
      <c r="P5" s="15"/>
      <c r="Q5" s="12" t="s">
        <v>61</v>
      </c>
      <c r="R5" s="13" t="s">
        <v>62</v>
      </c>
      <c r="S5" s="14"/>
      <c r="T5" s="14"/>
      <c r="U5" s="14"/>
      <c r="V5" s="14"/>
      <c r="W5" s="15"/>
    </row>
    <row r="6" ht="21.75" customHeight="1" spans="1:23">
      <c r="A6" s="16"/>
      <c r="B6" s="33"/>
      <c r="C6" s="16"/>
      <c r="D6" s="16"/>
      <c r="E6" s="17"/>
      <c r="F6" s="17"/>
      <c r="G6" s="17"/>
      <c r="H6" s="17"/>
      <c r="I6" s="33"/>
      <c r="J6" s="169" t="s">
        <v>58</v>
      </c>
      <c r="K6" s="170"/>
      <c r="L6" s="12" t="s">
        <v>59</v>
      </c>
      <c r="M6" s="12" t="s">
        <v>60</v>
      </c>
      <c r="N6" s="12" t="s">
        <v>58</v>
      </c>
      <c r="O6" s="12" t="s">
        <v>59</v>
      </c>
      <c r="P6" s="12" t="s">
        <v>60</v>
      </c>
      <c r="Q6" s="17"/>
      <c r="R6" s="12" t="s">
        <v>57</v>
      </c>
      <c r="S6" s="12" t="s">
        <v>64</v>
      </c>
      <c r="T6" s="12" t="s">
        <v>208</v>
      </c>
      <c r="U6" s="12" t="s">
        <v>66</v>
      </c>
      <c r="V6" s="12" t="s">
        <v>67</v>
      </c>
      <c r="W6" s="12" t="s">
        <v>68</v>
      </c>
    </row>
    <row r="7" ht="21" customHeight="1" spans="1:23">
      <c r="A7" s="33"/>
      <c r="B7" s="33"/>
      <c r="C7" s="33"/>
      <c r="D7" s="33"/>
      <c r="E7" s="33"/>
      <c r="F7" s="33"/>
      <c r="G7" s="33"/>
      <c r="H7" s="33"/>
      <c r="I7" s="33"/>
      <c r="J7" s="171" t="s">
        <v>57</v>
      </c>
      <c r="K7" s="172"/>
      <c r="L7" s="33"/>
      <c r="M7" s="33"/>
      <c r="N7" s="33"/>
      <c r="O7" s="33"/>
      <c r="P7" s="33"/>
      <c r="Q7" s="33"/>
      <c r="R7" s="33"/>
      <c r="S7" s="33"/>
      <c r="T7" s="33"/>
      <c r="U7" s="33"/>
      <c r="V7" s="33"/>
      <c r="W7" s="33"/>
    </row>
    <row r="8" ht="39.75" customHeight="1" spans="1:23">
      <c r="A8" s="19"/>
      <c r="B8" s="21"/>
      <c r="C8" s="19"/>
      <c r="D8" s="19"/>
      <c r="E8" s="20"/>
      <c r="F8" s="20"/>
      <c r="G8" s="20"/>
      <c r="H8" s="20"/>
      <c r="I8" s="21"/>
      <c r="J8" s="63" t="s">
        <v>57</v>
      </c>
      <c r="K8" s="63" t="s">
        <v>328</v>
      </c>
      <c r="L8" s="20"/>
      <c r="M8" s="20"/>
      <c r="N8" s="20"/>
      <c r="O8" s="20"/>
      <c r="P8" s="20"/>
      <c r="Q8" s="20"/>
      <c r="R8" s="20"/>
      <c r="S8" s="20"/>
      <c r="T8" s="20"/>
      <c r="U8" s="21"/>
      <c r="V8" s="20"/>
      <c r="W8" s="20"/>
    </row>
    <row r="9" ht="15" customHeight="1" spans="1:23">
      <c r="A9" s="22">
        <v>1</v>
      </c>
      <c r="B9" s="22">
        <v>2</v>
      </c>
      <c r="C9" s="22">
        <v>3</v>
      </c>
      <c r="D9" s="22">
        <v>4</v>
      </c>
      <c r="E9" s="22">
        <v>5</v>
      </c>
      <c r="F9" s="22">
        <v>6</v>
      </c>
      <c r="G9" s="22">
        <v>7</v>
      </c>
      <c r="H9" s="22">
        <v>8</v>
      </c>
      <c r="I9" s="22">
        <v>9</v>
      </c>
      <c r="J9" s="22">
        <v>10</v>
      </c>
      <c r="K9" s="22">
        <v>11</v>
      </c>
      <c r="L9" s="41">
        <v>12</v>
      </c>
      <c r="M9" s="41">
        <v>13</v>
      </c>
      <c r="N9" s="41">
        <v>14</v>
      </c>
      <c r="O9" s="41">
        <v>15</v>
      </c>
      <c r="P9" s="41">
        <v>16</v>
      </c>
      <c r="Q9" s="41">
        <v>17</v>
      </c>
      <c r="R9" s="41">
        <v>18</v>
      </c>
      <c r="S9" s="41">
        <v>19</v>
      </c>
      <c r="T9" s="41">
        <v>20</v>
      </c>
      <c r="U9" s="22">
        <v>21</v>
      </c>
      <c r="V9" s="41">
        <v>22</v>
      </c>
      <c r="W9" s="174">
        <v>23</v>
      </c>
    </row>
    <row r="10" s="1" customFormat="1" ht="19.5" customHeight="1" spans="1:23">
      <c r="A10" s="25" t="s">
        <v>329</v>
      </c>
      <c r="B10" s="168" t="s">
        <v>330</v>
      </c>
      <c r="C10" s="26" t="s">
        <v>331</v>
      </c>
      <c r="D10" s="26" t="s">
        <v>70</v>
      </c>
      <c r="E10" s="25" t="s">
        <v>114</v>
      </c>
      <c r="F10" s="25" t="s">
        <v>105</v>
      </c>
      <c r="G10" s="25" t="s">
        <v>332</v>
      </c>
      <c r="H10" s="25" t="s">
        <v>333</v>
      </c>
      <c r="I10" s="57">
        <v>1390000</v>
      </c>
      <c r="J10" s="57">
        <v>1390000</v>
      </c>
      <c r="K10" s="57">
        <v>1390000</v>
      </c>
      <c r="L10" s="57"/>
      <c r="M10" s="57"/>
      <c r="N10" s="57"/>
      <c r="O10" s="57"/>
      <c r="P10" s="57"/>
      <c r="Q10" s="57"/>
      <c r="R10" s="57"/>
      <c r="S10" s="57"/>
      <c r="T10" s="57"/>
      <c r="U10" s="57"/>
      <c r="V10" s="175"/>
      <c r="W10" s="176"/>
    </row>
    <row r="11" s="1" customFormat="1" ht="19.5" customHeight="1" spans="1:23">
      <c r="A11" s="25" t="s">
        <v>329</v>
      </c>
      <c r="B11" s="168" t="s">
        <v>330</v>
      </c>
      <c r="C11" s="26" t="s">
        <v>331</v>
      </c>
      <c r="D11" s="26" t="s">
        <v>70</v>
      </c>
      <c r="E11" s="25" t="s">
        <v>114</v>
      </c>
      <c r="F11" s="25" t="s">
        <v>105</v>
      </c>
      <c r="G11" s="25" t="s">
        <v>334</v>
      </c>
      <c r="H11" s="25" t="s">
        <v>335</v>
      </c>
      <c r="I11" s="57">
        <v>10000</v>
      </c>
      <c r="J11" s="57">
        <v>10000</v>
      </c>
      <c r="K11" s="57">
        <v>10000</v>
      </c>
      <c r="L11" s="57"/>
      <c r="M11" s="57"/>
      <c r="N11" s="57"/>
      <c r="O11" s="57"/>
      <c r="P11" s="57"/>
      <c r="Q11" s="57"/>
      <c r="R11" s="57"/>
      <c r="S11" s="57"/>
      <c r="T11" s="57"/>
      <c r="U11" s="57"/>
      <c r="V11" s="175"/>
      <c r="W11" s="176"/>
    </row>
    <row r="12" s="1" customFormat="1" ht="19.5" customHeight="1" spans="1:23">
      <c r="A12" s="25" t="s">
        <v>329</v>
      </c>
      <c r="B12" s="168" t="s">
        <v>336</v>
      </c>
      <c r="C12" s="26" t="s">
        <v>337</v>
      </c>
      <c r="D12" s="26" t="s">
        <v>70</v>
      </c>
      <c r="E12" s="25" t="s">
        <v>114</v>
      </c>
      <c r="F12" s="25" t="s">
        <v>105</v>
      </c>
      <c r="G12" s="25" t="s">
        <v>332</v>
      </c>
      <c r="H12" s="25" t="s">
        <v>333</v>
      </c>
      <c r="I12" s="57">
        <v>120000</v>
      </c>
      <c r="J12" s="57">
        <v>120000</v>
      </c>
      <c r="K12" s="57">
        <v>120000</v>
      </c>
      <c r="L12" s="57"/>
      <c r="M12" s="57"/>
      <c r="N12" s="57"/>
      <c r="O12" s="57"/>
      <c r="P12" s="57"/>
      <c r="Q12" s="57"/>
      <c r="R12" s="57"/>
      <c r="S12" s="57"/>
      <c r="T12" s="57"/>
      <c r="U12" s="57"/>
      <c r="V12" s="175"/>
      <c r="W12" s="176"/>
    </row>
    <row r="13" s="1" customFormat="1" ht="19.5" customHeight="1" spans="1:23">
      <c r="A13" s="25" t="s">
        <v>329</v>
      </c>
      <c r="B13" s="168" t="s">
        <v>338</v>
      </c>
      <c r="C13" s="26" t="s">
        <v>339</v>
      </c>
      <c r="D13" s="26" t="s">
        <v>70</v>
      </c>
      <c r="E13" s="25" t="s">
        <v>104</v>
      </c>
      <c r="F13" s="25" t="s">
        <v>105</v>
      </c>
      <c r="G13" s="25" t="s">
        <v>290</v>
      </c>
      <c r="H13" s="25" t="s">
        <v>291</v>
      </c>
      <c r="I13" s="57">
        <v>30000</v>
      </c>
      <c r="J13" s="57">
        <v>30000</v>
      </c>
      <c r="K13" s="57">
        <v>30000</v>
      </c>
      <c r="L13" s="57"/>
      <c r="M13" s="57"/>
      <c r="N13" s="57"/>
      <c r="O13" s="57"/>
      <c r="P13" s="57"/>
      <c r="Q13" s="57"/>
      <c r="R13" s="57"/>
      <c r="S13" s="57"/>
      <c r="T13" s="57"/>
      <c r="U13" s="57"/>
      <c r="V13" s="175"/>
      <c r="W13" s="176"/>
    </row>
    <row r="14" s="1" customFormat="1" ht="19.5" customHeight="1" spans="1:23">
      <c r="A14" s="25" t="s">
        <v>329</v>
      </c>
      <c r="B14" s="168" t="s">
        <v>338</v>
      </c>
      <c r="C14" s="26" t="s">
        <v>339</v>
      </c>
      <c r="D14" s="26" t="s">
        <v>70</v>
      </c>
      <c r="E14" s="25" t="s">
        <v>104</v>
      </c>
      <c r="F14" s="25" t="s">
        <v>105</v>
      </c>
      <c r="G14" s="25" t="s">
        <v>334</v>
      </c>
      <c r="H14" s="25" t="s">
        <v>335</v>
      </c>
      <c r="I14" s="57">
        <v>10000</v>
      </c>
      <c r="J14" s="57">
        <v>10000</v>
      </c>
      <c r="K14" s="57">
        <v>10000</v>
      </c>
      <c r="L14" s="57"/>
      <c r="M14" s="57"/>
      <c r="N14" s="57"/>
      <c r="O14" s="57"/>
      <c r="P14" s="57"/>
      <c r="Q14" s="57"/>
      <c r="R14" s="57"/>
      <c r="S14" s="57"/>
      <c r="T14" s="57"/>
      <c r="U14" s="57"/>
      <c r="V14" s="175"/>
      <c r="W14" s="176"/>
    </row>
    <row r="15" s="1" customFormat="1" ht="19.5" customHeight="1" spans="1:23">
      <c r="A15" s="25" t="s">
        <v>329</v>
      </c>
      <c r="B15" s="168" t="s">
        <v>338</v>
      </c>
      <c r="C15" s="26" t="s">
        <v>339</v>
      </c>
      <c r="D15" s="26" t="s">
        <v>70</v>
      </c>
      <c r="E15" s="25" t="s">
        <v>104</v>
      </c>
      <c r="F15" s="25" t="s">
        <v>105</v>
      </c>
      <c r="G15" s="25" t="s">
        <v>296</v>
      </c>
      <c r="H15" s="25" t="s">
        <v>295</v>
      </c>
      <c r="I15" s="57">
        <v>10000</v>
      </c>
      <c r="J15" s="57">
        <v>10000</v>
      </c>
      <c r="K15" s="57">
        <v>10000</v>
      </c>
      <c r="L15" s="57"/>
      <c r="M15" s="57"/>
      <c r="N15" s="57"/>
      <c r="O15" s="57"/>
      <c r="P15" s="57"/>
      <c r="Q15" s="57"/>
      <c r="R15" s="57"/>
      <c r="S15" s="57"/>
      <c r="T15" s="57"/>
      <c r="U15" s="57"/>
      <c r="V15" s="175"/>
      <c r="W15" s="176"/>
    </row>
    <row r="16" s="1" customFormat="1" ht="19.5" customHeight="1" spans="1:23">
      <c r="A16" s="25" t="s">
        <v>329</v>
      </c>
      <c r="B16" s="168" t="s">
        <v>338</v>
      </c>
      <c r="C16" s="26" t="s">
        <v>339</v>
      </c>
      <c r="D16" s="26" t="s">
        <v>70</v>
      </c>
      <c r="E16" s="25" t="s">
        <v>104</v>
      </c>
      <c r="F16" s="25" t="s">
        <v>105</v>
      </c>
      <c r="G16" s="25" t="s">
        <v>332</v>
      </c>
      <c r="H16" s="25" t="s">
        <v>333</v>
      </c>
      <c r="I16" s="57">
        <v>50000</v>
      </c>
      <c r="J16" s="57">
        <v>50000</v>
      </c>
      <c r="K16" s="57">
        <v>50000</v>
      </c>
      <c r="L16" s="57"/>
      <c r="M16" s="57"/>
      <c r="N16" s="57"/>
      <c r="O16" s="57"/>
      <c r="P16" s="57"/>
      <c r="Q16" s="57"/>
      <c r="R16" s="57"/>
      <c r="S16" s="57"/>
      <c r="T16" s="57"/>
      <c r="U16" s="57"/>
      <c r="V16" s="175"/>
      <c r="W16" s="176"/>
    </row>
    <row r="17" s="1" customFormat="1" ht="19.5" customHeight="1" spans="1:23">
      <c r="A17" s="25" t="s">
        <v>329</v>
      </c>
      <c r="B17" s="168" t="s">
        <v>340</v>
      </c>
      <c r="C17" s="26" t="s">
        <v>341</v>
      </c>
      <c r="D17" s="26" t="s">
        <v>70</v>
      </c>
      <c r="E17" s="25" t="s">
        <v>104</v>
      </c>
      <c r="F17" s="25" t="s">
        <v>105</v>
      </c>
      <c r="G17" s="25" t="s">
        <v>290</v>
      </c>
      <c r="H17" s="25" t="s">
        <v>291</v>
      </c>
      <c r="I17" s="57">
        <v>20000</v>
      </c>
      <c r="J17" s="57">
        <v>20000</v>
      </c>
      <c r="K17" s="57">
        <v>20000</v>
      </c>
      <c r="L17" s="57"/>
      <c r="M17" s="57"/>
      <c r="N17" s="57"/>
      <c r="O17" s="57"/>
      <c r="P17" s="57"/>
      <c r="Q17" s="57"/>
      <c r="R17" s="57"/>
      <c r="S17" s="57"/>
      <c r="T17" s="57"/>
      <c r="U17" s="57"/>
      <c r="V17" s="175"/>
      <c r="W17" s="176"/>
    </row>
    <row r="18" s="1" customFormat="1" ht="19.5" customHeight="1" spans="1:23">
      <c r="A18" s="25" t="s">
        <v>329</v>
      </c>
      <c r="B18" s="168" t="s">
        <v>340</v>
      </c>
      <c r="C18" s="26" t="s">
        <v>341</v>
      </c>
      <c r="D18" s="26" t="s">
        <v>70</v>
      </c>
      <c r="E18" s="25" t="s">
        <v>104</v>
      </c>
      <c r="F18" s="25" t="s">
        <v>105</v>
      </c>
      <c r="G18" s="25" t="s">
        <v>332</v>
      </c>
      <c r="H18" s="25" t="s">
        <v>333</v>
      </c>
      <c r="I18" s="57">
        <v>30000</v>
      </c>
      <c r="J18" s="57">
        <v>30000</v>
      </c>
      <c r="K18" s="57">
        <v>30000</v>
      </c>
      <c r="L18" s="57"/>
      <c r="M18" s="57"/>
      <c r="N18" s="57"/>
      <c r="O18" s="57"/>
      <c r="P18" s="57"/>
      <c r="Q18" s="57"/>
      <c r="R18" s="57"/>
      <c r="S18" s="57"/>
      <c r="T18" s="57"/>
      <c r="U18" s="57"/>
      <c r="V18" s="175"/>
      <c r="W18" s="176"/>
    </row>
    <row r="19" s="1" customFormat="1" ht="19.5" customHeight="1" spans="1:23">
      <c r="A19" s="25" t="s">
        <v>329</v>
      </c>
      <c r="B19" s="168" t="s">
        <v>342</v>
      </c>
      <c r="C19" s="26" t="s">
        <v>343</v>
      </c>
      <c r="D19" s="26" t="s">
        <v>70</v>
      </c>
      <c r="E19" s="25" t="s">
        <v>104</v>
      </c>
      <c r="F19" s="25" t="s">
        <v>105</v>
      </c>
      <c r="G19" s="25" t="s">
        <v>332</v>
      </c>
      <c r="H19" s="25" t="s">
        <v>333</v>
      </c>
      <c r="I19" s="57">
        <v>10000</v>
      </c>
      <c r="J19" s="57">
        <v>10000</v>
      </c>
      <c r="K19" s="57">
        <v>10000</v>
      </c>
      <c r="L19" s="57"/>
      <c r="M19" s="57"/>
      <c r="N19" s="57"/>
      <c r="O19" s="57"/>
      <c r="P19" s="57"/>
      <c r="Q19" s="57"/>
      <c r="R19" s="57"/>
      <c r="S19" s="57"/>
      <c r="T19" s="57"/>
      <c r="U19" s="57"/>
      <c r="V19" s="175"/>
      <c r="W19" s="176"/>
    </row>
    <row r="20" s="1" customFormat="1" ht="19.5" customHeight="1" spans="1:23">
      <c r="A20" s="25" t="s">
        <v>329</v>
      </c>
      <c r="B20" s="168" t="s">
        <v>342</v>
      </c>
      <c r="C20" s="26" t="s">
        <v>343</v>
      </c>
      <c r="D20" s="26" t="s">
        <v>70</v>
      </c>
      <c r="E20" s="25" t="s">
        <v>104</v>
      </c>
      <c r="F20" s="25" t="s">
        <v>105</v>
      </c>
      <c r="G20" s="25" t="s">
        <v>296</v>
      </c>
      <c r="H20" s="25" t="s">
        <v>295</v>
      </c>
      <c r="I20" s="57">
        <v>15000</v>
      </c>
      <c r="J20" s="57">
        <v>15000</v>
      </c>
      <c r="K20" s="57">
        <v>15000</v>
      </c>
      <c r="L20" s="57"/>
      <c r="M20" s="57"/>
      <c r="N20" s="57"/>
      <c r="O20" s="57"/>
      <c r="P20" s="57"/>
      <c r="Q20" s="57"/>
      <c r="R20" s="57"/>
      <c r="S20" s="57"/>
      <c r="T20" s="57"/>
      <c r="U20" s="57"/>
      <c r="V20" s="175"/>
      <c r="W20" s="176"/>
    </row>
    <row r="21" s="1" customFormat="1" ht="19.5" customHeight="1" spans="1:23">
      <c r="A21" s="25" t="s">
        <v>329</v>
      </c>
      <c r="B21" s="168" t="s">
        <v>342</v>
      </c>
      <c r="C21" s="26" t="s">
        <v>343</v>
      </c>
      <c r="D21" s="26" t="s">
        <v>70</v>
      </c>
      <c r="E21" s="25" t="s">
        <v>104</v>
      </c>
      <c r="F21" s="25" t="s">
        <v>105</v>
      </c>
      <c r="G21" s="25" t="s">
        <v>334</v>
      </c>
      <c r="H21" s="25" t="s">
        <v>335</v>
      </c>
      <c r="I21" s="57">
        <v>10000</v>
      </c>
      <c r="J21" s="57">
        <v>10000</v>
      </c>
      <c r="K21" s="57">
        <v>10000</v>
      </c>
      <c r="L21" s="57"/>
      <c r="M21" s="57"/>
      <c r="N21" s="57"/>
      <c r="O21" s="57"/>
      <c r="P21" s="57"/>
      <c r="Q21" s="57"/>
      <c r="R21" s="57"/>
      <c r="S21" s="57"/>
      <c r="T21" s="57"/>
      <c r="U21" s="57"/>
      <c r="V21" s="175"/>
      <c r="W21" s="176"/>
    </row>
    <row r="22" s="1" customFormat="1" ht="19.5" customHeight="1" spans="1:23">
      <c r="A22" s="25" t="s">
        <v>329</v>
      </c>
      <c r="B22" s="168" t="s">
        <v>342</v>
      </c>
      <c r="C22" s="26" t="s">
        <v>343</v>
      </c>
      <c r="D22" s="26" t="s">
        <v>70</v>
      </c>
      <c r="E22" s="25" t="s">
        <v>104</v>
      </c>
      <c r="F22" s="25" t="s">
        <v>105</v>
      </c>
      <c r="G22" s="25" t="s">
        <v>290</v>
      </c>
      <c r="H22" s="25" t="s">
        <v>291</v>
      </c>
      <c r="I22" s="57">
        <v>10000</v>
      </c>
      <c r="J22" s="57">
        <v>10000</v>
      </c>
      <c r="K22" s="57">
        <v>10000</v>
      </c>
      <c r="L22" s="57"/>
      <c r="M22" s="57"/>
      <c r="N22" s="57"/>
      <c r="O22" s="57"/>
      <c r="P22" s="57"/>
      <c r="Q22" s="57"/>
      <c r="R22" s="57"/>
      <c r="S22" s="57"/>
      <c r="T22" s="57"/>
      <c r="U22" s="57"/>
      <c r="V22" s="175"/>
      <c r="W22" s="176"/>
    </row>
    <row r="23" s="1" customFormat="1" ht="19.5" customHeight="1" spans="1:23">
      <c r="A23" s="25" t="s">
        <v>329</v>
      </c>
      <c r="B23" s="168" t="s">
        <v>342</v>
      </c>
      <c r="C23" s="26" t="s">
        <v>343</v>
      </c>
      <c r="D23" s="26" t="s">
        <v>70</v>
      </c>
      <c r="E23" s="25" t="s">
        <v>104</v>
      </c>
      <c r="F23" s="25" t="s">
        <v>105</v>
      </c>
      <c r="G23" s="25" t="s">
        <v>309</v>
      </c>
      <c r="H23" s="25" t="s">
        <v>310</v>
      </c>
      <c r="I23" s="57">
        <v>5000</v>
      </c>
      <c r="J23" s="57">
        <v>5000</v>
      </c>
      <c r="K23" s="57">
        <v>5000</v>
      </c>
      <c r="L23" s="57"/>
      <c r="M23" s="57"/>
      <c r="N23" s="57"/>
      <c r="O23" s="57"/>
      <c r="P23" s="57"/>
      <c r="Q23" s="57"/>
      <c r="R23" s="57"/>
      <c r="S23" s="57"/>
      <c r="T23" s="57"/>
      <c r="U23" s="57"/>
      <c r="V23" s="175"/>
      <c r="W23" s="176"/>
    </row>
    <row r="24" s="1" customFormat="1" ht="19.5" customHeight="1" spans="1:23">
      <c r="A24" s="25" t="s">
        <v>329</v>
      </c>
      <c r="B24" s="168" t="s">
        <v>344</v>
      </c>
      <c r="C24" s="26" t="s">
        <v>345</v>
      </c>
      <c r="D24" s="26" t="s">
        <v>70</v>
      </c>
      <c r="E24" s="25" t="s">
        <v>104</v>
      </c>
      <c r="F24" s="25" t="s">
        <v>105</v>
      </c>
      <c r="G24" s="25" t="s">
        <v>332</v>
      </c>
      <c r="H24" s="25" t="s">
        <v>333</v>
      </c>
      <c r="I24" s="57">
        <v>50000</v>
      </c>
      <c r="J24" s="57">
        <v>50000</v>
      </c>
      <c r="K24" s="57">
        <v>50000</v>
      </c>
      <c r="L24" s="57"/>
      <c r="M24" s="57"/>
      <c r="N24" s="57"/>
      <c r="O24" s="57"/>
      <c r="P24" s="57"/>
      <c r="Q24" s="57"/>
      <c r="R24" s="57"/>
      <c r="S24" s="57"/>
      <c r="T24" s="57"/>
      <c r="U24" s="57"/>
      <c r="V24" s="175"/>
      <c r="W24" s="176"/>
    </row>
    <row r="25" s="1" customFormat="1" ht="19.5" customHeight="1" spans="1:23">
      <c r="A25" s="25" t="s">
        <v>329</v>
      </c>
      <c r="B25" s="168" t="s">
        <v>346</v>
      </c>
      <c r="C25" s="26" t="s">
        <v>347</v>
      </c>
      <c r="D25" s="26" t="s">
        <v>70</v>
      </c>
      <c r="E25" s="25" t="s">
        <v>104</v>
      </c>
      <c r="F25" s="25" t="s">
        <v>105</v>
      </c>
      <c r="G25" s="25" t="s">
        <v>332</v>
      </c>
      <c r="H25" s="25" t="s">
        <v>333</v>
      </c>
      <c r="I25" s="57">
        <v>400000</v>
      </c>
      <c r="J25" s="57">
        <v>400000</v>
      </c>
      <c r="K25" s="57">
        <v>400000</v>
      </c>
      <c r="L25" s="57"/>
      <c r="M25" s="57"/>
      <c r="N25" s="57"/>
      <c r="O25" s="57"/>
      <c r="P25" s="57"/>
      <c r="Q25" s="57"/>
      <c r="R25" s="57"/>
      <c r="S25" s="57"/>
      <c r="T25" s="57"/>
      <c r="U25" s="57"/>
      <c r="V25" s="175"/>
      <c r="W25" s="176"/>
    </row>
    <row r="26" s="1" customFormat="1" ht="19.5" customHeight="1" spans="1:23">
      <c r="A26" s="25" t="s">
        <v>329</v>
      </c>
      <c r="B26" s="168" t="s">
        <v>348</v>
      </c>
      <c r="C26" s="26" t="s">
        <v>349</v>
      </c>
      <c r="D26" s="26" t="s">
        <v>70</v>
      </c>
      <c r="E26" s="25" t="s">
        <v>108</v>
      </c>
      <c r="F26" s="25" t="s">
        <v>107</v>
      </c>
      <c r="G26" s="25" t="s">
        <v>290</v>
      </c>
      <c r="H26" s="25" t="s">
        <v>291</v>
      </c>
      <c r="I26" s="57">
        <v>100000</v>
      </c>
      <c r="J26" s="57">
        <v>100000</v>
      </c>
      <c r="K26" s="57">
        <v>100000</v>
      </c>
      <c r="L26" s="57"/>
      <c r="M26" s="57"/>
      <c r="N26" s="57"/>
      <c r="O26" s="57"/>
      <c r="P26" s="57"/>
      <c r="Q26" s="57"/>
      <c r="R26" s="57"/>
      <c r="S26" s="57"/>
      <c r="T26" s="57"/>
      <c r="U26" s="57"/>
      <c r="V26" s="175"/>
      <c r="W26" s="176"/>
    </row>
    <row r="27" s="1" customFormat="1" ht="19.5" customHeight="1" spans="1:23">
      <c r="A27" s="25" t="s">
        <v>329</v>
      </c>
      <c r="B27" s="168" t="s">
        <v>348</v>
      </c>
      <c r="C27" s="26" t="s">
        <v>349</v>
      </c>
      <c r="D27" s="26" t="s">
        <v>70</v>
      </c>
      <c r="E27" s="25" t="s">
        <v>108</v>
      </c>
      <c r="F27" s="25" t="s">
        <v>107</v>
      </c>
      <c r="G27" s="25" t="s">
        <v>332</v>
      </c>
      <c r="H27" s="25" t="s">
        <v>333</v>
      </c>
      <c r="I27" s="57">
        <v>180000</v>
      </c>
      <c r="J27" s="57">
        <v>180000</v>
      </c>
      <c r="K27" s="57">
        <v>180000</v>
      </c>
      <c r="L27" s="57"/>
      <c r="M27" s="57"/>
      <c r="N27" s="57"/>
      <c r="O27" s="57"/>
      <c r="P27" s="57"/>
      <c r="Q27" s="57"/>
      <c r="R27" s="57"/>
      <c r="S27" s="57"/>
      <c r="T27" s="57"/>
      <c r="U27" s="57"/>
      <c r="V27" s="175"/>
      <c r="W27" s="176"/>
    </row>
    <row r="28" s="1" customFormat="1" ht="19.5" customHeight="1" spans="1:23">
      <c r="A28" s="25" t="s">
        <v>329</v>
      </c>
      <c r="B28" s="168" t="s">
        <v>348</v>
      </c>
      <c r="C28" s="26" t="s">
        <v>349</v>
      </c>
      <c r="D28" s="26" t="s">
        <v>70</v>
      </c>
      <c r="E28" s="25" t="s">
        <v>108</v>
      </c>
      <c r="F28" s="25" t="s">
        <v>107</v>
      </c>
      <c r="G28" s="25" t="s">
        <v>296</v>
      </c>
      <c r="H28" s="25" t="s">
        <v>295</v>
      </c>
      <c r="I28" s="57">
        <v>20000</v>
      </c>
      <c r="J28" s="57">
        <v>20000</v>
      </c>
      <c r="K28" s="57">
        <v>20000</v>
      </c>
      <c r="L28" s="57"/>
      <c r="M28" s="57"/>
      <c r="N28" s="57"/>
      <c r="O28" s="57"/>
      <c r="P28" s="57"/>
      <c r="Q28" s="57"/>
      <c r="R28" s="57"/>
      <c r="S28" s="57"/>
      <c r="T28" s="57"/>
      <c r="U28" s="57"/>
      <c r="V28" s="175"/>
      <c r="W28" s="176"/>
    </row>
    <row r="29" s="1" customFormat="1" ht="19.5" customHeight="1" spans="1:23">
      <c r="A29" s="25" t="s">
        <v>329</v>
      </c>
      <c r="B29" s="168" t="s">
        <v>350</v>
      </c>
      <c r="C29" s="26" t="s">
        <v>351</v>
      </c>
      <c r="D29" s="26" t="s">
        <v>70</v>
      </c>
      <c r="E29" s="25" t="s">
        <v>104</v>
      </c>
      <c r="F29" s="25" t="s">
        <v>105</v>
      </c>
      <c r="G29" s="25" t="s">
        <v>332</v>
      </c>
      <c r="H29" s="25" t="s">
        <v>333</v>
      </c>
      <c r="I29" s="57">
        <v>400000</v>
      </c>
      <c r="J29" s="57">
        <v>400000</v>
      </c>
      <c r="K29" s="57">
        <v>400000</v>
      </c>
      <c r="L29" s="57"/>
      <c r="M29" s="57"/>
      <c r="N29" s="57"/>
      <c r="O29" s="57"/>
      <c r="P29" s="57"/>
      <c r="Q29" s="57"/>
      <c r="R29" s="57"/>
      <c r="S29" s="57"/>
      <c r="T29" s="57"/>
      <c r="U29" s="57"/>
      <c r="V29" s="175"/>
      <c r="W29" s="176"/>
    </row>
    <row r="30" s="1" customFormat="1" ht="19.5" customHeight="1" spans="1:23">
      <c r="A30" s="25" t="s">
        <v>329</v>
      </c>
      <c r="B30" s="168" t="s">
        <v>352</v>
      </c>
      <c r="C30" s="26" t="s">
        <v>353</v>
      </c>
      <c r="D30" s="26" t="s">
        <v>70</v>
      </c>
      <c r="E30" s="25" t="s">
        <v>104</v>
      </c>
      <c r="F30" s="25" t="s">
        <v>105</v>
      </c>
      <c r="G30" s="25" t="s">
        <v>280</v>
      </c>
      <c r="H30" s="25" t="s">
        <v>281</v>
      </c>
      <c r="I30" s="57">
        <v>10000</v>
      </c>
      <c r="J30" s="57">
        <v>10000</v>
      </c>
      <c r="K30" s="57">
        <v>10000</v>
      </c>
      <c r="L30" s="57"/>
      <c r="M30" s="57"/>
      <c r="N30" s="57"/>
      <c r="O30" s="57"/>
      <c r="P30" s="57"/>
      <c r="Q30" s="57"/>
      <c r="R30" s="57"/>
      <c r="S30" s="57"/>
      <c r="T30" s="57"/>
      <c r="U30" s="57"/>
      <c r="V30" s="175"/>
      <c r="W30" s="176"/>
    </row>
    <row r="31" s="1" customFormat="1" ht="19.5" customHeight="1" spans="1:23">
      <c r="A31" s="25" t="s">
        <v>329</v>
      </c>
      <c r="B31" s="168" t="s">
        <v>352</v>
      </c>
      <c r="C31" s="26" t="s">
        <v>353</v>
      </c>
      <c r="D31" s="26" t="s">
        <v>70</v>
      </c>
      <c r="E31" s="25" t="s">
        <v>104</v>
      </c>
      <c r="F31" s="25" t="s">
        <v>105</v>
      </c>
      <c r="G31" s="25" t="s">
        <v>332</v>
      </c>
      <c r="H31" s="25" t="s">
        <v>333</v>
      </c>
      <c r="I31" s="57">
        <v>40000</v>
      </c>
      <c r="J31" s="57">
        <v>40000</v>
      </c>
      <c r="K31" s="57">
        <v>40000</v>
      </c>
      <c r="L31" s="57"/>
      <c r="M31" s="57"/>
      <c r="N31" s="57"/>
      <c r="O31" s="57"/>
      <c r="P31" s="57"/>
      <c r="Q31" s="57"/>
      <c r="R31" s="57"/>
      <c r="S31" s="57"/>
      <c r="T31" s="57"/>
      <c r="U31" s="57"/>
      <c r="V31" s="175"/>
      <c r="W31" s="176"/>
    </row>
    <row r="32" s="1" customFormat="1" ht="19.5" customHeight="1" spans="1:23">
      <c r="A32" s="25" t="s">
        <v>329</v>
      </c>
      <c r="B32" s="168" t="s">
        <v>354</v>
      </c>
      <c r="C32" s="26" t="s">
        <v>355</v>
      </c>
      <c r="D32" s="26" t="s">
        <v>70</v>
      </c>
      <c r="E32" s="25" t="s">
        <v>104</v>
      </c>
      <c r="F32" s="25" t="s">
        <v>105</v>
      </c>
      <c r="G32" s="25" t="s">
        <v>332</v>
      </c>
      <c r="H32" s="25" t="s">
        <v>333</v>
      </c>
      <c r="I32" s="57">
        <v>20000</v>
      </c>
      <c r="J32" s="57">
        <v>20000</v>
      </c>
      <c r="K32" s="57">
        <v>20000</v>
      </c>
      <c r="L32" s="57"/>
      <c r="M32" s="57"/>
      <c r="N32" s="57"/>
      <c r="O32" s="57"/>
      <c r="P32" s="57"/>
      <c r="Q32" s="57"/>
      <c r="R32" s="57"/>
      <c r="S32" s="57"/>
      <c r="T32" s="57"/>
      <c r="U32" s="57"/>
      <c r="V32" s="175"/>
      <c r="W32" s="176"/>
    </row>
    <row r="33" s="1" customFormat="1" ht="19.5" customHeight="1" spans="1:23">
      <c r="A33" s="25" t="s">
        <v>356</v>
      </c>
      <c r="B33" s="168" t="s">
        <v>357</v>
      </c>
      <c r="C33" s="26" t="s">
        <v>358</v>
      </c>
      <c r="D33" s="26" t="s">
        <v>70</v>
      </c>
      <c r="E33" s="25" t="s">
        <v>104</v>
      </c>
      <c r="F33" s="25" t="s">
        <v>105</v>
      </c>
      <c r="G33" s="25" t="s">
        <v>332</v>
      </c>
      <c r="H33" s="25" t="s">
        <v>333</v>
      </c>
      <c r="I33" s="57">
        <v>30000</v>
      </c>
      <c r="J33" s="57">
        <v>30000</v>
      </c>
      <c r="K33" s="57">
        <v>30000</v>
      </c>
      <c r="L33" s="57"/>
      <c r="M33" s="57"/>
      <c r="N33" s="57"/>
      <c r="O33" s="57"/>
      <c r="P33" s="57"/>
      <c r="Q33" s="57"/>
      <c r="R33" s="57"/>
      <c r="S33" s="57"/>
      <c r="T33" s="57"/>
      <c r="U33" s="57"/>
      <c r="V33" s="175"/>
      <c r="W33" s="176"/>
    </row>
    <row r="34" s="1" customFormat="1" ht="19.5" customHeight="1" spans="1:23">
      <c r="A34" s="25" t="s">
        <v>329</v>
      </c>
      <c r="B34" s="168" t="s">
        <v>359</v>
      </c>
      <c r="C34" s="26" t="s">
        <v>360</v>
      </c>
      <c r="D34" s="26" t="s">
        <v>70</v>
      </c>
      <c r="E34" s="25" t="s">
        <v>104</v>
      </c>
      <c r="F34" s="25" t="s">
        <v>105</v>
      </c>
      <c r="G34" s="25" t="s">
        <v>332</v>
      </c>
      <c r="H34" s="25" t="s">
        <v>333</v>
      </c>
      <c r="I34" s="57">
        <v>360000</v>
      </c>
      <c r="J34" s="57">
        <v>360000</v>
      </c>
      <c r="K34" s="57">
        <v>360000</v>
      </c>
      <c r="L34" s="57"/>
      <c r="M34" s="57"/>
      <c r="N34" s="57"/>
      <c r="O34" s="57"/>
      <c r="P34" s="57"/>
      <c r="Q34" s="57"/>
      <c r="R34" s="57"/>
      <c r="S34" s="57"/>
      <c r="T34" s="57"/>
      <c r="U34" s="57"/>
      <c r="V34" s="175"/>
      <c r="W34" s="176"/>
    </row>
    <row r="35" s="1" customFormat="1" ht="18.75" customHeight="1" spans="1:23">
      <c r="A35" s="26"/>
      <c r="B35" s="26"/>
      <c r="C35" s="26"/>
      <c r="D35" s="26"/>
      <c r="E35" s="59"/>
      <c r="F35" s="59"/>
      <c r="G35" s="59"/>
      <c r="H35" s="59"/>
      <c r="I35" s="57">
        <v>3330000</v>
      </c>
      <c r="J35" s="57">
        <v>3330000</v>
      </c>
      <c r="K35" s="57">
        <v>3330000</v>
      </c>
      <c r="L35" s="57"/>
      <c r="M35" s="57"/>
      <c r="N35" s="57"/>
      <c r="O35" s="57"/>
      <c r="P35" s="57"/>
      <c r="Q35" s="57"/>
      <c r="R35" s="57"/>
      <c r="S35" s="57"/>
      <c r="T35" s="57"/>
      <c r="U35" s="57"/>
      <c r="V35" s="175"/>
      <c r="W35" s="176"/>
    </row>
  </sheetData>
  <mergeCells count="28">
    <mergeCell ref="A3:W3"/>
    <mergeCell ref="A4:H4"/>
    <mergeCell ref="J5:M5"/>
    <mergeCell ref="N5:P5"/>
    <mergeCell ref="R5:W5"/>
    <mergeCell ref="A35:H35"/>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55"/>
  <sheetViews>
    <sheetView showZeros="0" tabSelected="1" zoomScale="90" zoomScaleNormal="90" topLeftCell="B1" workbookViewId="0">
      <pane ySplit="1" topLeftCell="A38" activePane="bottomLeft" state="frozen"/>
      <selection/>
      <selection pane="bottomLeft" activeCell="B30" sqref="B30:B45"/>
    </sheetView>
  </sheetViews>
  <sheetFormatPr defaultColWidth="9.14814814814815" defaultRowHeight="12" customHeight="1"/>
  <cols>
    <col min="1" max="1" width="34.2685185185185" style="2" customWidth="1"/>
    <col min="2" max="2" width="29" style="2" customWidth="1"/>
    <col min="3" max="5" width="23.5740740740741" style="2" customWidth="1"/>
    <col min="6" max="6" width="11.2685185185185" style="2" customWidth="1"/>
    <col min="7" max="7" width="25.1481481481481" style="2" customWidth="1"/>
    <col min="8" max="8" width="15.5740740740741" style="2" customWidth="1"/>
    <col min="9" max="9" width="13.4259259259259" style="2" customWidth="1"/>
    <col min="10" max="10" width="18.8518518518519" style="2" customWidth="1"/>
    <col min="11" max="16384" width="9.14814814814815" style="2"/>
  </cols>
  <sheetData>
    <row r="1" customHeight="1" spans="1:10">
      <c r="A1" s="3"/>
      <c r="B1" s="3"/>
      <c r="C1" s="3"/>
      <c r="D1" s="3"/>
      <c r="E1" s="3"/>
      <c r="F1" s="3"/>
      <c r="G1" s="3"/>
      <c r="H1" s="3"/>
      <c r="I1" s="3"/>
      <c r="J1" s="3"/>
    </row>
    <row r="2" ht="18" customHeight="1" spans="10:10">
      <c r="J2" s="5" t="s">
        <v>361</v>
      </c>
    </row>
    <row r="3" ht="39.75" customHeight="1" spans="1:10">
      <c r="A3" s="61" t="str">
        <f>"2025"&amp;"年部门项目支出绩效目标表"</f>
        <v>2025年部门项目支出绩效目标表</v>
      </c>
      <c r="B3" s="6"/>
      <c r="C3" s="6"/>
      <c r="D3" s="6"/>
      <c r="E3" s="6"/>
      <c r="F3" s="62"/>
      <c r="G3" s="6"/>
      <c r="H3" s="62"/>
      <c r="I3" s="62"/>
      <c r="J3" s="6"/>
    </row>
    <row r="4" ht="17.25" customHeight="1" spans="1:1">
      <c r="A4" s="7" t="str">
        <f>"单位名称："&amp;"中共昆明市西山区委宣传部"</f>
        <v>单位名称：中共昆明市西山区委宣传部</v>
      </c>
    </row>
    <row r="5" ht="44.25" customHeight="1" spans="1:10">
      <c r="A5" s="63" t="s">
        <v>195</v>
      </c>
      <c r="B5" s="63" t="s">
        <v>362</v>
      </c>
      <c r="C5" s="63" t="s">
        <v>363</v>
      </c>
      <c r="D5" s="63" t="s">
        <v>364</v>
      </c>
      <c r="E5" s="63" t="s">
        <v>365</v>
      </c>
      <c r="F5" s="64" t="s">
        <v>366</v>
      </c>
      <c r="G5" s="63" t="s">
        <v>367</v>
      </c>
      <c r="H5" s="64" t="s">
        <v>368</v>
      </c>
      <c r="I5" s="64" t="s">
        <v>369</v>
      </c>
      <c r="J5" s="63" t="s">
        <v>370</v>
      </c>
    </row>
    <row r="6" ht="18.75" customHeight="1" spans="1:10">
      <c r="A6" s="161">
        <v>1</v>
      </c>
      <c r="B6" s="161">
        <v>2</v>
      </c>
      <c r="C6" s="161">
        <v>3</v>
      </c>
      <c r="D6" s="161">
        <v>4</v>
      </c>
      <c r="E6" s="161">
        <v>5</v>
      </c>
      <c r="F6" s="41">
        <v>6</v>
      </c>
      <c r="G6" s="161">
        <v>7</v>
      </c>
      <c r="H6" s="41">
        <v>8</v>
      </c>
      <c r="I6" s="41">
        <v>9</v>
      </c>
      <c r="J6" s="161">
        <v>10</v>
      </c>
    </row>
    <row r="7" s="1" customFormat="1" ht="27.75" customHeight="1" spans="1:10">
      <c r="A7" s="34" t="s">
        <v>70</v>
      </c>
      <c r="B7" s="65"/>
      <c r="C7" s="65"/>
      <c r="D7" s="65"/>
      <c r="E7" s="53"/>
      <c r="F7" s="54"/>
      <c r="G7" s="53"/>
      <c r="H7" s="54"/>
      <c r="I7" s="54"/>
      <c r="J7" s="53"/>
    </row>
    <row r="8" s="1" customFormat="1" ht="30" customHeight="1" spans="1:10">
      <c r="A8" s="162" t="s">
        <v>70</v>
      </c>
      <c r="B8" s="28"/>
      <c r="C8" s="28"/>
      <c r="D8" s="28"/>
      <c r="E8" s="28"/>
      <c r="F8" s="28"/>
      <c r="G8" s="28"/>
      <c r="H8" s="28"/>
      <c r="I8" s="28"/>
      <c r="J8" s="28"/>
    </row>
    <row r="9" s="1" customFormat="1" ht="30" customHeight="1" spans="1:10">
      <c r="A9" s="163" t="s">
        <v>351</v>
      </c>
      <c r="B9" s="28" t="s">
        <v>371</v>
      </c>
      <c r="C9" s="28" t="s">
        <v>372</v>
      </c>
      <c r="D9" s="28" t="s">
        <v>373</v>
      </c>
      <c r="E9" s="28" t="s">
        <v>374</v>
      </c>
      <c r="F9" s="28" t="s">
        <v>375</v>
      </c>
      <c r="G9" s="28" t="s">
        <v>84</v>
      </c>
      <c r="H9" s="28" t="s">
        <v>376</v>
      </c>
      <c r="I9" s="28" t="s">
        <v>377</v>
      </c>
      <c r="J9" s="28" t="s">
        <v>374</v>
      </c>
    </row>
    <row r="10" s="1" customFormat="1" ht="30" customHeight="1" spans="1:10">
      <c r="A10" s="163"/>
      <c r="B10" s="28"/>
      <c r="C10" s="28" t="s">
        <v>372</v>
      </c>
      <c r="D10" s="28" t="s">
        <v>373</v>
      </c>
      <c r="E10" s="28" t="s">
        <v>378</v>
      </c>
      <c r="F10" s="28" t="s">
        <v>375</v>
      </c>
      <c r="G10" s="28" t="s">
        <v>84</v>
      </c>
      <c r="H10" s="28" t="s">
        <v>376</v>
      </c>
      <c r="I10" s="28" t="s">
        <v>377</v>
      </c>
      <c r="J10" s="28" t="s">
        <v>378</v>
      </c>
    </row>
    <row r="11" s="1" customFormat="1" ht="30" customHeight="1" spans="1:10">
      <c r="A11" s="163"/>
      <c r="B11" s="28"/>
      <c r="C11" s="28" t="s">
        <v>372</v>
      </c>
      <c r="D11" s="28" t="s">
        <v>373</v>
      </c>
      <c r="E11" s="28" t="s">
        <v>379</v>
      </c>
      <c r="F11" s="28" t="s">
        <v>375</v>
      </c>
      <c r="G11" s="28" t="s">
        <v>87</v>
      </c>
      <c r="H11" s="28" t="s">
        <v>380</v>
      </c>
      <c r="I11" s="28" t="s">
        <v>377</v>
      </c>
      <c r="J11" s="28" t="s">
        <v>379</v>
      </c>
    </row>
    <row r="12" s="1" customFormat="1" ht="30" customHeight="1" spans="1:10">
      <c r="A12" s="163"/>
      <c r="B12" s="28"/>
      <c r="C12" s="28" t="s">
        <v>372</v>
      </c>
      <c r="D12" s="28" t="s">
        <v>373</v>
      </c>
      <c r="E12" s="28" t="s">
        <v>381</v>
      </c>
      <c r="F12" s="28" t="s">
        <v>375</v>
      </c>
      <c r="G12" s="28" t="s">
        <v>382</v>
      </c>
      <c r="H12" s="28" t="s">
        <v>383</v>
      </c>
      <c r="I12" s="28" t="s">
        <v>377</v>
      </c>
      <c r="J12" s="28" t="s">
        <v>381</v>
      </c>
    </row>
    <row r="13" s="1" customFormat="1" ht="30" customHeight="1" spans="1:10">
      <c r="A13" s="163"/>
      <c r="B13" s="28"/>
      <c r="C13" s="28" t="s">
        <v>372</v>
      </c>
      <c r="D13" s="28" t="s">
        <v>384</v>
      </c>
      <c r="E13" s="28" t="s">
        <v>385</v>
      </c>
      <c r="F13" s="28" t="s">
        <v>386</v>
      </c>
      <c r="G13" s="28" t="s">
        <v>92</v>
      </c>
      <c r="H13" s="28" t="s">
        <v>380</v>
      </c>
      <c r="I13" s="28" t="s">
        <v>377</v>
      </c>
      <c r="J13" s="28" t="s">
        <v>385</v>
      </c>
    </row>
    <row r="14" s="1" customFormat="1" ht="30" customHeight="1" spans="1:10">
      <c r="A14" s="163"/>
      <c r="B14" s="28"/>
      <c r="C14" s="28" t="s">
        <v>372</v>
      </c>
      <c r="D14" s="28" t="s">
        <v>384</v>
      </c>
      <c r="E14" s="28" t="s">
        <v>387</v>
      </c>
      <c r="F14" s="28" t="s">
        <v>386</v>
      </c>
      <c r="G14" s="28" t="s">
        <v>382</v>
      </c>
      <c r="H14" s="28" t="s">
        <v>388</v>
      </c>
      <c r="I14" s="28" t="s">
        <v>377</v>
      </c>
      <c r="J14" s="28" t="s">
        <v>387</v>
      </c>
    </row>
    <row r="15" s="1" customFormat="1" ht="30" customHeight="1" spans="1:10">
      <c r="A15" s="163"/>
      <c r="B15" s="28"/>
      <c r="C15" s="28" t="s">
        <v>372</v>
      </c>
      <c r="D15" s="28" t="s">
        <v>389</v>
      </c>
      <c r="E15" s="28" t="s">
        <v>390</v>
      </c>
      <c r="F15" s="28" t="s">
        <v>375</v>
      </c>
      <c r="G15" s="28" t="s">
        <v>391</v>
      </c>
      <c r="H15" s="28" t="s">
        <v>392</v>
      </c>
      <c r="I15" s="28" t="s">
        <v>377</v>
      </c>
      <c r="J15" s="28" t="s">
        <v>390</v>
      </c>
    </row>
    <row r="16" s="1" customFormat="1" ht="30" customHeight="1" spans="1:10">
      <c r="A16" s="163"/>
      <c r="B16" s="28"/>
      <c r="C16" s="28" t="s">
        <v>372</v>
      </c>
      <c r="D16" s="28" t="s">
        <v>393</v>
      </c>
      <c r="E16" s="28" t="s">
        <v>394</v>
      </c>
      <c r="F16" s="28" t="s">
        <v>395</v>
      </c>
      <c r="G16" s="28" t="s">
        <v>396</v>
      </c>
      <c r="H16" s="28" t="s">
        <v>397</v>
      </c>
      <c r="I16" s="28" t="s">
        <v>377</v>
      </c>
      <c r="J16" s="28" t="s">
        <v>398</v>
      </c>
    </row>
    <row r="17" s="1" customFormat="1" ht="30" customHeight="1" spans="1:10">
      <c r="A17" s="163"/>
      <c r="B17" s="28"/>
      <c r="C17" s="28" t="s">
        <v>399</v>
      </c>
      <c r="D17" s="28" t="s">
        <v>400</v>
      </c>
      <c r="E17" s="28" t="s">
        <v>401</v>
      </c>
      <c r="F17" s="28" t="s">
        <v>375</v>
      </c>
      <c r="G17" s="28" t="s">
        <v>382</v>
      </c>
      <c r="H17" s="28" t="s">
        <v>392</v>
      </c>
      <c r="I17" s="28" t="s">
        <v>402</v>
      </c>
      <c r="J17" s="28" t="s">
        <v>403</v>
      </c>
    </row>
    <row r="18" s="1" customFormat="1" ht="30" customHeight="1" spans="1:10">
      <c r="A18" s="163"/>
      <c r="B18" s="28"/>
      <c r="C18" s="28" t="s">
        <v>399</v>
      </c>
      <c r="D18" s="28" t="s">
        <v>404</v>
      </c>
      <c r="E18" s="28" t="s">
        <v>405</v>
      </c>
      <c r="F18" s="28" t="s">
        <v>375</v>
      </c>
      <c r="G18" s="28" t="s">
        <v>405</v>
      </c>
      <c r="H18" s="28"/>
      <c r="I18" s="28" t="s">
        <v>402</v>
      </c>
      <c r="J18" s="28" t="s">
        <v>405</v>
      </c>
    </row>
    <row r="19" s="1" customFormat="1" ht="30" customHeight="1" spans="1:10">
      <c r="A19" s="163"/>
      <c r="B19" s="28"/>
      <c r="C19" s="28" t="s">
        <v>406</v>
      </c>
      <c r="D19" s="28" t="s">
        <v>407</v>
      </c>
      <c r="E19" s="28" t="s">
        <v>408</v>
      </c>
      <c r="F19" s="28" t="s">
        <v>409</v>
      </c>
      <c r="G19" s="28" t="s">
        <v>410</v>
      </c>
      <c r="H19" s="28" t="s">
        <v>411</v>
      </c>
      <c r="I19" s="28" t="s">
        <v>377</v>
      </c>
      <c r="J19" s="28" t="s">
        <v>412</v>
      </c>
    </row>
    <row r="20" s="1" customFormat="1" ht="30" customHeight="1" spans="1:10">
      <c r="A20" s="163" t="s">
        <v>341</v>
      </c>
      <c r="B20" s="28" t="s">
        <v>413</v>
      </c>
      <c r="C20" s="28" t="s">
        <v>372</v>
      </c>
      <c r="D20" s="28" t="s">
        <v>373</v>
      </c>
      <c r="E20" s="28" t="s">
        <v>414</v>
      </c>
      <c r="F20" s="28" t="s">
        <v>375</v>
      </c>
      <c r="G20" s="28" t="s">
        <v>85</v>
      </c>
      <c r="H20" s="28" t="s">
        <v>388</v>
      </c>
      <c r="I20" s="28" t="s">
        <v>377</v>
      </c>
      <c r="J20" s="28" t="s">
        <v>415</v>
      </c>
    </row>
    <row r="21" s="1" customFormat="1" ht="30" customHeight="1" spans="1:10">
      <c r="A21" s="163"/>
      <c r="B21" s="28"/>
      <c r="C21" s="28" t="s">
        <v>372</v>
      </c>
      <c r="D21" s="28" t="s">
        <v>373</v>
      </c>
      <c r="E21" s="28" t="s">
        <v>416</v>
      </c>
      <c r="F21" s="28" t="s">
        <v>375</v>
      </c>
      <c r="G21" s="28" t="s">
        <v>84</v>
      </c>
      <c r="H21" s="28" t="s">
        <v>388</v>
      </c>
      <c r="I21" s="28" t="s">
        <v>377</v>
      </c>
      <c r="J21" s="28" t="s">
        <v>417</v>
      </c>
    </row>
    <row r="22" s="1" customFormat="1" ht="30" customHeight="1" spans="1:10">
      <c r="A22" s="163"/>
      <c r="B22" s="28"/>
      <c r="C22" s="28" t="s">
        <v>372</v>
      </c>
      <c r="D22" s="28" t="s">
        <v>384</v>
      </c>
      <c r="E22" s="28" t="s">
        <v>418</v>
      </c>
      <c r="F22" s="28" t="s">
        <v>375</v>
      </c>
      <c r="G22" s="28" t="s">
        <v>419</v>
      </c>
      <c r="H22" s="28" t="s">
        <v>411</v>
      </c>
      <c r="I22" s="28" t="s">
        <v>377</v>
      </c>
      <c r="J22" s="28" t="s">
        <v>420</v>
      </c>
    </row>
    <row r="23" s="1" customFormat="1" ht="30" customHeight="1" spans="1:10">
      <c r="A23" s="163"/>
      <c r="B23" s="28"/>
      <c r="C23" s="28" t="s">
        <v>372</v>
      </c>
      <c r="D23" s="28" t="s">
        <v>384</v>
      </c>
      <c r="E23" s="28" t="s">
        <v>421</v>
      </c>
      <c r="F23" s="28" t="s">
        <v>375</v>
      </c>
      <c r="G23" s="28" t="s">
        <v>422</v>
      </c>
      <c r="H23" s="28" t="s">
        <v>411</v>
      </c>
      <c r="I23" s="28" t="s">
        <v>377</v>
      </c>
      <c r="J23" s="28" t="s">
        <v>420</v>
      </c>
    </row>
    <row r="24" s="1" customFormat="1" ht="30" customHeight="1" spans="1:10">
      <c r="A24" s="163"/>
      <c r="B24" s="28"/>
      <c r="C24" s="28" t="s">
        <v>372</v>
      </c>
      <c r="D24" s="28" t="s">
        <v>389</v>
      </c>
      <c r="E24" s="28" t="s">
        <v>423</v>
      </c>
      <c r="F24" s="28" t="s">
        <v>375</v>
      </c>
      <c r="G24" s="28" t="s">
        <v>424</v>
      </c>
      <c r="H24" s="28" t="s">
        <v>425</v>
      </c>
      <c r="I24" s="28" t="s">
        <v>377</v>
      </c>
      <c r="J24" s="28" t="s">
        <v>420</v>
      </c>
    </row>
    <row r="25" s="1" customFormat="1" ht="30" customHeight="1" spans="1:10">
      <c r="A25" s="163"/>
      <c r="B25" s="28"/>
      <c r="C25" s="28" t="s">
        <v>372</v>
      </c>
      <c r="D25" s="28" t="s">
        <v>389</v>
      </c>
      <c r="E25" s="28" t="s">
        <v>426</v>
      </c>
      <c r="F25" s="28" t="s">
        <v>375</v>
      </c>
      <c r="G25" s="28" t="s">
        <v>424</v>
      </c>
      <c r="H25" s="28" t="s">
        <v>425</v>
      </c>
      <c r="I25" s="28" t="s">
        <v>377</v>
      </c>
      <c r="J25" s="28" t="s">
        <v>420</v>
      </c>
    </row>
    <row r="26" s="1" customFormat="1" ht="30" customHeight="1" spans="1:10">
      <c r="A26" s="163"/>
      <c r="B26" s="28"/>
      <c r="C26" s="28" t="s">
        <v>372</v>
      </c>
      <c r="D26" s="28" t="s">
        <v>393</v>
      </c>
      <c r="E26" s="28" t="s">
        <v>394</v>
      </c>
      <c r="F26" s="28" t="s">
        <v>395</v>
      </c>
      <c r="G26" s="28" t="s">
        <v>87</v>
      </c>
      <c r="H26" s="28" t="s">
        <v>397</v>
      </c>
      <c r="I26" s="28" t="s">
        <v>377</v>
      </c>
      <c r="J26" s="28" t="s">
        <v>398</v>
      </c>
    </row>
    <row r="27" s="1" customFormat="1" ht="30" customHeight="1" spans="1:10">
      <c r="A27" s="163"/>
      <c r="B27" s="28"/>
      <c r="C27" s="28" t="s">
        <v>399</v>
      </c>
      <c r="D27" s="28" t="s">
        <v>400</v>
      </c>
      <c r="E27" s="28" t="s">
        <v>427</v>
      </c>
      <c r="F27" s="28" t="s">
        <v>375</v>
      </c>
      <c r="G27" s="28" t="s">
        <v>428</v>
      </c>
      <c r="H27" s="28"/>
      <c r="I27" s="28" t="s">
        <v>402</v>
      </c>
      <c r="J27" s="28" t="s">
        <v>427</v>
      </c>
    </row>
    <row r="28" s="1" customFormat="1" ht="30" customHeight="1" spans="1:10">
      <c r="A28" s="163"/>
      <c r="B28" s="28"/>
      <c r="C28" s="28" t="s">
        <v>399</v>
      </c>
      <c r="D28" s="28" t="s">
        <v>404</v>
      </c>
      <c r="E28" s="28" t="s">
        <v>429</v>
      </c>
      <c r="F28" s="28" t="s">
        <v>375</v>
      </c>
      <c r="G28" s="28" t="s">
        <v>430</v>
      </c>
      <c r="H28" s="28" t="s">
        <v>392</v>
      </c>
      <c r="I28" s="28" t="s">
        <v>402</v>
      </c>
      <c r="J28" s="28" t="s">
        <v>429</v>
      </c>
    </row>
    <row r="29" s="1" customFormat="1" ht="30" customHeight="1" spans="1:10">
      <c r="A29" s="163"/>
      <c r="B29" s="28"/>
      <c r="C29" s="28" t="s">
        <v>406</v>
      </c>
      <c r="D29" s="28" t="s">
        <v>407</v>
      </c>
      <c r="E29" s="28" t="s">
        <v>431</v>
      </c>
      <c r="F29" s="28" t="s">
        <v>409</v>
      </c>
      <c r="G29" s="28" t="s">
        <v>410</v>
      </c>
      <c r="H29" s="28" t="s">
        <v>411</v>
      </c>
      <c r="I29" s="28" t="s">
        <v>402</v>
      </c>
      <c r="J29" s="28" t="s">
        <v>420</v>
      </c>
    </row>
    <row r="30" s="1" customFormat="1" ht="30" customHeight="1" spans="1:10">
      <c r="A30" s="163" t="s">
        <v>343</v>
      </c>
      <c r="B30" s="164" t="s">
        <v>432</v>
      </c>
      <c r="C30" s="28" t="s">
        <v>372</v>
      </c>
      <c r="D30" s="28" t="s">
        <v>373</v>
      </c>
      <c r="E30" s="28" t="s">
        <v>433</v>
      </c>
      <c r="F30" s="28" t="s">
        <v>409</v>
      </c>
      <c r="G30" s="28" t="s">
        <v>84</v>
      </c>
      <c r="H30" s="28" t="s">
        <v>388</v>
      </c>
      <c r="I30" s="28" t="s">
        <v>377</v>
      </c>
      <c r="J30" s="28" t="s">
        <v>434</v>
      </c>
    </row>
    <row r="31" s="1" customFormat="1" ht="30" customHeight="1" spans="1:10">
      <c r="A31" s="163"/>
      <c r="B31" s="165"/>
      <c r="C31" s="28" t="s">
        <v>372</v>
      </c>
      <c r="D31" s="28" t="s">
        <v>373</v>
      </c>
      <c r="E31" s="28" t="s">
        <v>435</v>
      </c>
      <c r="F31" s="28" t="s">
        <v>409</v>
      </c>
      <c r="G31" s="28" t="s">
        <v>436</v>
      </c>
      <c r="H31" s="28" t="s">
        <v>437</v>
      </c>
      <c r="I31" s="28" t="s">
        <v>402</v>
      </c>
      <c r="J31" s="28" t="s">
        <v>438</v>
      </c>
    </row>
    <row r="32" s="1" customFormat="1" ht="30" customHeight="1" spans="1:10">
      <c r="A32" s="163"/>
      <c r="B32" s="165"/>
      <c r="C32" s="28" t="s">
        <v>372</v>
      </c>
      <c r="D32" s="28" t="s">
        <v>373</v>
      </c>
      <c r="E32" s="28" t="s">
        <v>439</v>
      </c>
      <c r="F32" s="28" t="s">
        <v>409</v>
      </c>
      <c r="G32" s="28" t="s">
        <v>90</v>
      </c>
      <c r="H32" s="28" t="s">
        <v>388</v>
      </c>
      <c r="I32" s="28" t="s">
        <v>377</v>
      </c>
      <c r="J32" s="28" t="s">
        <v>440</v>
      </c>
    </row>
    <row r="33" s="1" customFormat="1" ht="30" customHeight="1" spans="1:10">
      <c r="A33" s="163"/>
      <c r="B33" s="165"/>
      <c r="C33" s="28" t="s">
        <v>372</v>
      </c>
      <c r="D33" s="28" t="s">
        <v>373</v>
      </c>
      <c r="E33" s="28" t="s">
        <v>441</v>
      </c>
      <c r="F33" s="28" t="s">
        <v>409</v>
      </c>
      <c r="G33" s="28" t="s">
        <v>92</v>
      </c>
      <c r="H33" s="28" t="s">
        <v>388</v>
      </c>
      <c r="I33" s="28" t="s">
        <v>377</v>
      </c>
      <c r="J33" s="28" t="s">
        <v>442</v>
      </c>
    </row>
    <row r="34" s="1" customFormat="1" ht="30" customHeight="1" spans="1:10">
      <c r="A34" s="163"/>
      <c r="B34" s="165"/>
      <c r="C34" s="28" t="s">
        <v>372</v>
      </c>
      <c r="D34" s="28" t="s">
        <v>373</v>
      </c>
      <c r="E34" s="28" t="s">
        <v>443</v>
      </c>
      <c r="F34" s="28" t="s">
        <v>409</v>
      </c>
      <c r="G34" s="28" t="s">
        <v>444</v>
      </c>
      <c r="H34" s="28" t="s">
        <v>388</v>
      </c>
      <c r="I34" s="28" t="s">
        <v>377</v>
      </c>
      <c r="J34" s="28" t="s">
        <v>445</v>
      </c>
    </row>
    <row r="35" s="1" customFormat="1" ht="30" customHeight="1" spans="1:10">
      <c r="A35" s="163"/>
      <c r="B35" s="165"/>
      <c r="C35" s="28" t="s">
        <v>372</v>
      </c>
      <c r="D35" s="28" t="s">
        <v>384</v>
      </c>
      <c r="E35" s="28" t="s">
        <v>446</v>
      </c>
      <c r="F35" s="28" t="s">
        <v>409</v>
      </c>
      <c r="G35" s="28" t="s">
        <v>447</v>
      </c>
      <c r="H35" s="28" t="s">
        <v>411</v>
      </c>
      <c r="I35" s="28" t="s">
        <v>377</v>
      </c>
      <c r="J35" s="28" t="s">
        <v>448</v>
      </c>
    </row>
    <row r="36" s="1" customFormat="1" ht="30" customHeight="1" spans="1:10">
      <c r="A36" s="163"/>
      <c r="B36" s="165"/>
      <c r="C36" s="28" t="s">
        <v>372</v>
      </c>
      <c r="D36" s="28" t="s">
        <v>384</v>
      </c>
      <c r="E36" s="28" t="s">
        <v>449</v>
      </c>
      <c r="F36" s="28" t="s">
        <v>409</v>
      </c>
      <c r="G36" s="28" t="s">
        <v>447</v>
      </c>
      <c r="H36" s="28" t="s">
        <v>411</v>
      </c>
      <c r="I36" s="28" t="s">
        <v>377</v>
      </c>
      <c r="J36" s="28" t="s">
        <v>450</v>
      </c>
    </row>
    <row r="37" s="1" customFormat="1" ht="30" customHeight="1" spans="1:10">
      <c r="A37" s="163"/>
      <c r="B37" s="165"/>
      <c r="C37" s="28" t="s">
        <v>372</v>
      </c>
      <c r="D37" s="28" t="s">
        <v>384</v>
      </c>
      <c r="E37" s="28" t="s">
        <v>449</v>
      </c>
      <c r="F37" s="28" t="s">
        <v>409</v>
      </c>
      <c r="G37" s="28" t="s">
        <v>447</v>
      </c>
      <c r="H37" s="28" t="s">
        <v>411</v>
      </c>
      <c r="I37" s="28" t="s">
        <v>377</v>
      </c>
      <c r="J37" s="28" t="s">
        <v>451</v>
      </c>
    </row>
    <row r="38" s="1" customFormat="1" ht="30" customHeight="1" spans="1:10">
      <c r="A38" s="163"/>
      <c r="B38" s="165"/>
      <c r="C38" s="28" t="s">
        <v>372</v>
      </c>
      <c r="D38" s="28" t="s">
        <v>389</v>
      </c>
      <c r="E38" s="28" t="s">
        <v>452</v>
      </c>
      <c r="F38" s="28" t="s">
        <v>409</v>
      </c>
      <c r="G38" s="28" t="s">
        <v>453</v>
      </c>
      <c r="H38" s="28" t="s">
        <v>411</v>
      </c>
      <c r="I38" s="28" t="s">
        <v>377</v>
      </c>
      <c r="J38" s="28" t="s">
        <v>454</v>
      </c>
    </row>
    <row r="39" s="1" customFormat="1" ht="30" customHeight="1" spans="1:10">
      <c r="A39" s="163"/>
      <c r="B39" s="165"/>
      <c r="C39" s="28" t="s">
        <v>372</v>
      </c>
      <c r="D39" s="28" t="s">
        <v>389</v>
      </c>
      <c r="E39" s="28" t="s">
        <v>455</v>
      </c>
      <c r="F39" s="28" t="s">
        <v>375</v>
      </c>
      <c r="G39" s="28" t="s">
        <v>456</v>
      </c>
      <c r="H39" s="28" t="s">
        <v>411</v>
      </c>
      <c r="I39" s="28" t="s">
        <v>377</v>
      </c>
      <c r="J39" s="28" t="s">
        <v>457</v>
      </c>
    </row>
    <row r="40" s="1" customFormat="1" ht="30" customHeight="1" spans="1:10">
      <c r="A40" s="163"/>
      <c r="B40" s="165"/>
      <c r="C40" s="28" t="s">
        <v>372</v>
      </c>
      <c r="D40" s="28" t="s">
        <v>393</v>
      </c>
      <c r="E40" s="28" t="s">
        <v>394</v>
      </c>
      <c r="F40" s="28" t="s">
        <v>395</v>
      </c>
      <c r="G40" s="28" t="s">
        <v>87</v>
      </c>
      <c r="H40" s="28" t="s">
        <v>397</v>
      </c>
      <c r="I40" s="28" t="s">
        <v>377</v>
      </c>
      <c r="J40" s="28" t="s">
        <v>398</v>
      </c>
    </row>
    <row r="41" s="1" customFormat="1" ht="30" customHeight="1" spans="1:10">
      <c r="A41" s="163"/>
      <c r="B41" s="165"/>
      <c r="C41" s="28" t="s">
        <v>399</v>
      </c>
      <c r="D41" s="28" t="s">
        <v>400</v>
      </c>
      <c r="E41" s="28" t="s">
        <v>458</v>
      </c>
      <c r="F41" s="28" t="s">
        <v>375</v>
      </c>
      <c r="G41" s="28" t="s">
        <v>459</v>
      </c>
      <c r="H41" s="28" t="s">
        <v>411</v>
      </c>
      <c r="I41" s="28" t="s">
        <v>402</v>
      </c>
      <c r="J41" s="28" t="s">
        <v>460</v>
      </c>
    </row>
    <row r="42" s="1" customFormat="1" ht="30" customHeight="1" spans="1:10">
      <c r="A42" s="163"/>
      <c r="B42" s="165"/>
      <c r="C42" s="28" t="s">
        <v>399</v>
      </c>
      <c r="D42" s="28" t="s">
        <v>404</v>
      </c>
      <c r="E42" s="28" t="s">
        <v>461</v>
      </c>
      <c r="F42" s="28" t="s">
        <v>375</v>
      </c>
      <c r="G42" s="28" t="s">
        <v>419</v>
      </c>
      <c r="H42" s="28" t="s">
        <v>411</v>
      </c>
      <c r="I42" s="28" t="s">
        <v>402</v>
      </c>
      <c r="J42" s="28" t="s">
        <v>460</v>
      </c>
    </row>
    <row r="43" s="1" customFormat="1" ht="30" customHeight="1" spans="1:10">
      <c r="A43" s="163"/>
      <c r="B43" s="165"/>
      <c r="C43" s="28" t="s">
        <v>406</v>
      </c>
      <c r="D43" s="28" t="s">
        <v>407</v>
      </c>
      <c r="E43" s="28" t="s">
        <v>462</v>
      </c>
      <c r="F43" s="28" t="s">
        <v>409</v>
      </c>
      <c r="G43" s="28" t="s">
        <v>410</v>
      </c>
      <c r="H43" s="28" t="s">
        <v>411</v>
      </c>
      <c r="I43" s="28" t="s">
        <v>402</v>
      </c>
      <c r="J43" s="28" t="s">
        <v>460</v>
      </c>
    </row>
    <row r="44" s="1" customFormat="1" ht="30" customHeight="1" spans="1:10">
      <c r="A44" s="163"/>
      <c r="B44" s="165"/>
      <c r="C44" s="28" t="s">
        <v>406</v>
      </c>
      <c r="D44" s="28" t="s">
        <v>407</v>
      </c>
      <c r="E44" s="28" t="s">
        <v>461</v>
      </c>
      <c r="F44" s="28" t="s">
        <v>409</v>
      </c>
      <c r="G44" s="28" t="s">
        <v>410</v>
      </c>
      <c r="H44" s="28" t="s">
        <v>411</v>
      </c>
      <c r="I44" s="28" t="s">
        <v>402</v>
      </c>
      <c r="J44" s="28" t="s">
        <v>460</v>
      </c>
    </row>
    <row r="45" s="1" customFormat="1" ht="30" customHeight="1" spans="1:10">
      <c r="A45" s="163"/>
      <c r="B45" s="166"/>
      <c r="C45" s="28" t="s">
        <v>406</v>
      </c>
      <c r="D45" s="28" t="s">
        <v>407</v>
      </c>
      <c r="E45" s="28" t="s">
        <v>408</v>
      </c>
      <c r="F45" s="28" t="s">
        <v>409</v>
      </c>
      <c r="G45" s="28" t="s">
        <v>410</v>
      </c>
      <c r="H45" s="28" t="s">
        <v>411</v>
      </c>
      <c r="I45" s="28" t="s">
        <v>402</v>
      </c>
      <c r="J45" s="28" t="s">
        <v>460</v>
      </c>
    </row>
    <row r="46" s="1" customFormat="1" ht="30" customHeight="1" spans="1:10">
      <c r="A46" s="163" t="s">
        <v>345</v>
      </c>
      <c r="B46" s="28" t="s">
        <v>463</v>
      </c>
      <c r="C46" s="28" t="s">
        <v>372</v>
      </c>
      <c r="D46" s="28" t="s">
        <v>373</v>
      </c>
      <c r="E46" s="28" t="s">
        <v>464</v>
      </c>
      <c r="F46" s="28" t="s">
        <v>409</v>
      </c>
      <c r="G46" s="28" t="s">
        <v>465</v>
      </c>
      <c r="H46" s="28" t="s">
        <v>388</v>
      </c>
      <c r="I46" s="28" t="s">
        <v>377</v>
      </c>
      <c r="J46" s="28" t="s">
        <v>420</v>
      </c>
    </row>
    <row r="47" s="1" customFormat="1" ht="30" customHeight="1" spans="1:10">
      <c r="A47" s="163"/>
      <c r="B47" s="28"/>
      <c r="C47" s="28" t="s">
        <v>372</v>
      </c>
      <c r="D47" s="28" t="s">
        <v>373</v>
      </c>
      <c r="E47" s="28" t="s">
        <v>466</v>
      </c>
      <c r="F47" s="28" t="s">
        <v>409</v>
      </c>
      <c r="G47" s="28" t="s">
        <v>467</v>
      </c>
      <c r="H47" s="28" t="s">
        <v>468</v>
      </c>
      <c r="I47" s="28" t="s">
        <v>377</v>
      </c>
      <c r="J47" s="28" t="s">
        <v>420</v>
      </c>
    </row>
    <row r="48" s="1" customFormat="1" ht="30" customHeight="1" spans="1:10">
      <c r="A48" s="163"/>
      <c r="B48" s="28"/>
      <c r="C48" s="28" t="s">
        <v>372</v>
      </c>
      <c r="D48" s="28" t="s">
        <v>373</v>
      </c>
      <c r="E48" s="28" t="s">
        <v>469</v>
      </c>
      <c r="F48" s="28" t="s">
        <v>409</v>
      </c>
      <c r="G48" s="28" t="s">
        <v>465</v>
      </c>
      <c r="H48" s="28" t="s">
        <v>388</v>
      </c>
      <c r="I48" s="28" t="s">
        <v>377</v>
      </c>
      <c r="J48" s="28" t="s">
        <v>420</v>
      </c>
    </row>
    <row r="49" s="1" customFormat="1" ht="30" customHeight="1" spans="1:10">
      <c r="A49" s="163"/>
      <c r="B49" s="28"/>
      <c r="C49" s="28" t="s">
        <v>372</v>
      </c>
      <c r="D49" s="28" t="s">
        <v>373</v>
      </c>
      <c r="E49" s="28" t="s">
        <v>470</v>
      </c>
      <c r="F49" s="28" t="s">
        <v>409</v>
      </c>
      <c r="G49" s="28" t="s">
        <v>471</v>
      </c>
      <c r="H49" s="28" t="s">
        <v>472</v>
      </c>
      <c r="I49" s="28" t="s">
        <v>377</v>
      </c>
      <c r="J49" s="28" t="s">
        <v>420</v>
      </c>
    </row>
    <row r="50" s="1" customFormat="1" ht="30" customHeight="1" spans="1:10">
      <c r="A50" s="163"/>
      <c r="B50" s="28"/>
      <c r="C50" s="28" t="s">
        <v>372</v>
      </c>
      <c r="D50" s="28" t="s">
        <v>373</v>
      </c>
      <c r="E50" s="28" t="s">
        <v>473</v>
      </c>
      <c r="F50" s="28" t="s">
        <v>409</v>
      </c>
      <c r="G50" s="28" t="s">
        <v>474</v>
      </c>
      <c r="H50" s="28" t="s">
        <v>388</v>
      </c>
      <c r="I50" s="28" t="s">
        <v>377</v>
      </c>
      <c r="J50" s="28" t="s">
        <v>420</v>
      </c>
    </row>
    <row r="51" s="1" customFormat="1" ht="30" customHeight="1" spans="1:10">
      <c r="A51" s="163"/>
      <c r="B51" s="28"/>
      <c r="C51" s="28" t="s">
        <v>372</v>
      </c>
      <c r="D51" s="28" t="s">
        <v>384</v>
      </c>
      <c r="E51" s="28" t="s">
        <v>475</v>
      </c>
      <c r="F51" s="28" t="s">
        <v>375</v>
      </c>
      <c r="G51" s="28" t="s">
        <v>476</v>
      </c>
      <c r="H51" s="28" t="s">
        <v>411</v>
      </c>
      <c r="I51" s="28" t="s">
        <v>377</v>
      </c>
      <c r="J51" s="28" t="s">
        <v>420</v>
      </c>
    </row>
    <row r="52" s="1" customFormat="1" ht="30" customHeight="1" spans="1:10">
      <c r="A52" s="163"/>
      <c r="B52" s="28"/>
      <c r="C52" s="28" t="s">
        <v>372</v>
      </c>
      <c r="D52" s="28" t="s">
        <v>384</v>
      </c>
      <c r="E52" s="28" t="s">
        <v>477</v>
      </c>
      <c r="F52" s="28" t="s">
        <v>375</v>
      </c>
      <c r="G52" s="28" t="s">
        <v>476</v>
      </c>
      <c r="H52" s="28" t="s">
        <v>411</v>
      </c>
      <c r="I52" s="28" t="s">
        <v>377</v>
      </c>
      <c r="J52" s="28" t="s">
        <v>420</v>
      </c>
    </row>
    <row r="53" s="1" customFormat="1" ht="30" customHeight="1" spans="1:10">
      <c r="A53" s="163"/>
      <c r="B53" s="28"/>
      <c r="C53" s="28" t="s">
        <v>372</v>
      </c>
      <c r="D53" s="28" t="s">
        <v>384</v>
      </c>
      <c r="E53" s="28" t="s">
        <v>478</v>
      </c>
      <c r="F53" s="28" t="s">
        <v>375</v>
      </c>
      <c r="G53" s="28" t="s">
        <v>476</v>
      </c>
      <c r="H53" s="28" t="s">
        <v>411</v>
      </c>
      <c r="I53" s="28" t="s">
        <v>377</v>
      </c>
      <c r="J53" s="28" t="s">
        <v>420</v>
      </c>
    </row>
    <row r="54" s="1" customFormat="1" ht="30" customHeight="1" spans="1:10">
      <c r="A54" s="163"/>
      <c r="B54" s="28"/>
      <c r="C54" s="28" t="s">
        <v>372</v>
      </c>
      <c r="D54" s="28" t="s">
        <v>384</v>
      </c>
      <c r="E54" s="28" t="s">
        <v>479</v>
      </c>
      <c r="F54" s="28" t="s">
        <v>375</v>
      </c>
      <c r="G54" s="28" t="s">
        <v>476</v>
      </c>
      <c r="H54" s="28" t="s">
        <v>411</v>
      </c>
      <c r="I54" s="28" t="s">
        <v>377</v>
      </c>
      <c r="J54" s="28" t="s">
        <v>420</v>
      </c>
    </row>
    <row r="55" s="1" customFormat="1" ht="30" customHeight="1" spans="1:10">
      <c r="A55" s="163"/>
      <c r="B55" s="28"/>
      <c r="C55" s="28" t="s">
        <v>372</v>
      </c>
      <c r="D55" s="28" t="s">
        <v>384</v>
      </c>
      <c r="E55" s="28" t="s">
        <v>480</v>
      </c>
      <c r="F55" s="28" t="s">
        <v>375</v>
      </c>
      <c r="G55" s="28" t="s">
        <v>476</v>
      </c>
      <c r="H55" s="28" t="s">
        <v>411</v>
      </c>
      <c r="I55" s="28" t="s">
        <v>377</v>
      </c>
      <c r="J55" s="28" t="s">
        <v>420</v>
      </c>
    </row>
    <row r="56" s="1" customFormat="1" ht="30" customHeight="1" spans="1:10">
      <c r="A56" s="163"/>
      <c r="B56" s="28"/>
      <c r="C56" s="28" t="s">
        <v>372</v>
      </c>
      <c r="D56" s="28" t="s">
        <v>389</v>
      </c>
      <c r="E56" s="28" t="s">
        <v>481</v>
      </c>
      <c r="F56" s="28" t="s">
        <v>375</v>
      </c>
      <c r="G56" s="28" t="s">
        <v>482</v>
      </c>
      <c r="H56" s="28" t="s">
        <v>425</v>
      </c>
      <c r="I56" s="28" t="s">
        <v>377</v>
      </c>
      <c r="J56" s="28" t="s">
        <v>420</v>
      </c>
    </row>
    <row r="57" s="1" customFormat="1" ht="30" customHeight="1" spans="1:10">
      <c r="A57" s="163"/>
      <c r="B57" s="28"/>
      <c r="C57" s="28" t="s">
        <v>372</v>
      </c>
      <c r="D57" s="28" t="s">
        <v>393</v>
      </c>
      <c r="E57" s="28" t="s">
        <v>394</v>
      </c>
      <c r="F57" s="28" t="s">
        <v>395</v>
      </c>
      <c r="G57" s="28" t="s">
        <v>87</v>
      </c>
      <c r="H57" s="28" t="s">
        <v>397</v>
      </c>
      <c r="I57" s="28" t="s">
        <v>377</v>
      </c>
      <c r="J57" s="28" t="s">
        <v>398</v>
      </c>
    </row>
    <row r="58" s="1" customFormat="1" ht="30" customHeight="1" spans="1:10">
      <c r="A58" s="163"/>
      <c r="B58" s="28"/>
      <c r="C58" s="28" t="s">
        <v>399</v>
      </c>
      <c r="D58" s="28" t="s">
        <v>400</v>
      </c>
      <c r="E58" s="28" t="s">
        <v>483</v>
      </c>
      <c r="F58" s="28" t="s">
        <v>375</v>
      </c>
      <c r="G58" s="28" t="s">
        <v>484</v>
      </c>
      <c r="H58" s="28"/>
      <c r="I58" s="28" t="s">
        <v>402</v>
      </c>
      <c r="J58" s="28" t="s">
        <v>483</v>
      </c>
    </row>
    <row r="59" s="1" customFormat="1" ht="30" customHeight="1" spans="1:10">
      <c r="A59" s="163"/>
      <c r="B59" s="28"/>
      <c r="C59" s="28" t="s">
        <v>399</v>
      </c>
      <c r="D59" s="28" t="s">
        <v>404</v>
      </c>
      <c r="E59" s="28" t="s">
        <v>485</v>
      </c>
      <c r="F59" s="28" t="s">
        <v>375</v>
      </c>
      <c r="G59" s="28" t="s">
        <v>485</v>
      </c>
      <c r="H59" s="28"/>
      <c r="I59" s="28" t="s">
        <v>402</v>
      </c>
      <c r="J59" s="28" t="s">
        <v>485</v>
      </c>
    </row>
    <row r="60" s="1" customFormat="1" ht="30" customHeight="1" spans="1:10">
      <c r="A60" s="163"/>
      <c r="B60" s="28"/>
      <c r="C60" s="28" t="s">
        <v>406</v>
      </c>
      <c r="D60" s="28" t="s">
        <v>407</v>
      </c>
      <c r="E60" s="28" t="s">
        <v>486</v>
      </c>
      <c r="F60" s="28" t="s">
        <v>409</v>
      </c>
      <c r="G60" s="28" t="s">
        <v>447</v>
      </c>
      <c r="H60" s="28" t="s">
        <v>411</v>
      </c>
      <c r="I60" s="28" t="s">
        <v>377</v>
      </c>
      <c r="J60" s="28" t="s">
        <v>420</v>
      </c>
    </row>
    <row r="61" s="1" customFormat="1" ht="30" customHeight="1" spans="1:10">
      <c r="A61" s="163" t="s">
        <v>360</v>
      </c>
      <c r="B61" s="28" t="s">
        <v>487</v>
      </c>
      <c r="C61" s="28" t="s">
        <v>372</v>
      </c>
      <c r="D61" s="28" t="s">
        <v>373</v>
      </c>
      <c r="E61" s="28" t="s">
        <v>488</v>
      </c>
      <c r="F61" s="28" t="s">
        <v>375</v>
      </c>
      <c r="G61" s="28" t="s">
        <v>95</v>
      </c>
      <c r="H61" s="28" t="s">
        <v>388</v>
      </c>
      <c r="I61" s="28" t="s">
        <v>377</v>
      </c>
      <c r="J61" s="28" t="s">
        <v>488</v>
      </c>
    </row>
    <row r="62" s="1" customFormat="1" ht="30" customHeight="1" spans="1:10">
      <c r="A62" s="163"/>
      <c r="B62" s="28"/>
      <c r="C62" s="28" t="s">
        <v>372</v>
      </c>
      <c r="D62" s="28" t="s">
        <v>373</v>
      </c>
      <c r="E62" s="28" t="s">
        <v>489</v>
      </c>
      <c r="F62" s="28" t="s">
        <v>375</v>
      </c>
      <c r="G62" s="28" t="s">
        <v>490</v>
      </c>
      <c r="H62" s="28" t="s">
        <v>491</v>
      </c>
      <c r="I62" s="28" t="s">
        <v>377</v>
      </c>
      <c r="J62" s="28" t="s">
        <v>489</v>
      </c>
    </row>
    <row r="63" s="1" customFormat="1" ht="30" customHeight="1" spans="1:10">
      <c r="A63" s="163"/>
      <c r="B63" s="28"/>
      <c r="C63" s="28" t="s">
        <v>372</v>
      </c>
      <c r="D63" s="28" t="s">
        <v>373</v>
      </c>
      <c r="E63" s="28" t="s">
        <v>492</v>
      </c>
      <c r="F63" s="28" t="s">
        <v>409</v>
      </c>
      <c r="G63" s="28" t="s">
        <v>447</v>
      </c>
      <c r="H63" s="28" t="s">
        <v>411</v>
      </c>
      <c r="I63" s="28" t="s">
        <v>377</v>
      </c>
      <c r="J63" s="28" t="s">
        <v>492</v>
      </c>
    </row>
    <row r="64" s="1" customFormat="1" ht="30" customHeight="1" spans="1:10">
      <c r="A64" s="163"/>
      <c r="B64" s="28"/>
      <c r="C64" s="28" t="s">
        <v>372</v>
      </c>
      <c r="D64" s="28" t="s">
        <v>384</v>
      </c>
      <c r="E64" s="28" t="s">
        <v>493</v>
      </c>
      <c r="F64" s="28" t="s">
        <v>409</v>
      </c>
      <c r="G64" s="28" t="s">
        <v>494</v>
      </c>
      <c r="H64" s="28" t="s">
        <v>411</v>
      </c>
      <c r="I64" s="28" t="s">
        <v>377</v>
      </c>
      <c r="J64" s="28" t="s">
        <v>493</v>
      </c>
    </row>
    <row r="65" s="1" customFormat="1" ht="30" customHeight="1" spans="1:10">
      <c r="A65" s="163"/>
      <c r="B65" s="28"/>
      <c r="C65" s="28" t="s">
        <v>372</v>
      </c>
      <c r="D65" s="28" t="s">
        <v>389</v>
      </c>
      <c r="E65" s="28" t="s">
        <v>495</v>
      </c>
      <c r="F65" s="28" t="s">
        <v>395</v>
      </c>
      <c r="G65" s="28" t="s">
        <v>496</v>
      </c>
      <c r="H65" s="28" t="s">
        <v>497</v>
      </c>
      <c r="I65" s="28" t="s">
        <v>377</v>
      </c>
      <c r="J65" s="28" t="s">
        <v>498</v>
      </c>
    </row>
    <row r="66" s="1" customFormat="1" ht="30" customHeight="1" spans="1:10">
      <c r="A66" s="163"/>
      <c r="B66" s="28"/>
      <c r="C66" s="28" t="s">
        <v>372</v>
      </c>
      <c r="D66" s="28" t="s">
        <v>393</v>
      </c>
      <c r="E66" s="28" t="s">
        <v>394</v>
      </c>
      <c r="F66" s="28" t="s">
        <v>395</v>
      </c>
      <c r="G66" s="28" t="s">
        <v>496</v>
      </c>
      <c r="H66" s="28" t="s">
        <v>397</v>
      </c>
      <c r="I66" s="28" t="s">
        <v>377</v>
      </c>
      <c r="J66" s="28" t="s">
        <v>499</v>
      </c>
    </row>
    <row r="67" s="1" customFormat="1" ht="30" customHeight="1" spans="1:10">
      <c r="A67" s="163"/>
      <c r="B67" s="28"/>
      <c r="C67" s="28" t="s">
        <v>399</v>
      </c>
      <c r="D67" s="28" t="s">
        <v>400</v>
      </c>
      <c r="E67" s="28" t="s">
        <v>500</v>
      </c>
      <c r="F67" s="28" t="s">
        <v>395</v>
      </c>
      <c r="G67" s="28" t="s">
        <v>92</v>
      </c>
      <c r="H67" s="28" t="s">
        <v>388</v>
      </c>
      <c r="I67" s="28" t="s">
        <v>377</v>
      </c>
      <c r="J67" s="28" t="s">
        <v>500</v>
      </c>
    </row>
    <row r="68" s="1" customFormat="1" ht="30" customHeight="1" spans="1:10">
      <c r="A68" s="163"/>
      <c r="B68" s="28"/>
      <c r="C68" s="28" t="s">
        <v>399</v>
      </c>
      <c r="D68" s="28" t="s">
        <v>404</v>
      </c>
      <c r="E68" s="28" t="s">
        <v>501</v>
      </c>
      <c r="F68" s="28" t="s">
        <v>375</v>
      </c>
      <c r="G68" s="28" t="s">
        <v>501</v>
      </c>
      <c r="H68" s="28" t="s">
        <v>392</v>
      </c>
      <c r="I68" s="28" t="s">
        <v>402</v>
      </c>
      <c r="J68" s="28" t="s">
        <v>501</v>
      </c>
    </row>
    <row r="69" s="1" customFormat="1" ht="30" customHeight="1" spans="1:10">
      <c r="A69" s="163"/>
      <c r="B69" s="28"/>
      <c r="C69" s="28" t="s">
        <v>406</v>
      </c>
      <c r="D69" s="28" t="s">
        <v>407</v>
      </c>
      <c r="E69" s="28" t="s">
        <v>502</v>
      </c>
      <c r="F69" s="28" t="s">
        <v>409</v>
      </c>
      <c r="G69" s="28" t="s">
        <v>494</v>
      </c>
      <c r="H69" s="28" t="s">
        <v>411</v>
      </c>
      <c r="I69" s="28" t="s">
        <v>377</v>
      </c>
      <c r="J69" s="28" t="s">
        <v>503</v>
      </c>
    </row>
    <row r="70" s="1" customFormat="1" ht="30" customHeight="1" spans="1:10">
      <c r="A70" s="163" t="s">
        <v>349</v>
      </c>
      <c r="B70" s="28" t="s">
        <v>504</v>
      </c>
      <c r="C70" s="28" t="s">
        <v>372</v>
      </c>
      <c r="D70" s="28" t="s">
        <v>373</v>
      </c>
      <c r="E70" s="28" t="s">
        <v>505</v>
      </c>
      <c r="F70" s="28" t="s">
        <v>375</v>
      </c>
      <c r="G70" s="28" t="s">
        <v>506</v>
      </c>
      <c r="H70" s="28" t="s">
        <v>388</v>
      </c>
      <c r="I70" s="28" t="s">
        <v>377</v>
      </c>
      <c r="J70" s="28" t="s">
        <v>507</v>
      </c>
    </row>
    <row r="71" s="1" customFormat="1" ht="30" customHeight="1" spans="1:10">
      <c r="A71" s="163"/>
      <c r="B71" s="28"/>
      <c r="C71" s="28" t="s">
        <v>372</v>
      </c>
      <c r="D71" s="28" t="s">
        <v>384</v>
      </c>
      <c r="E71" s="28" t="s">
        <v>508</v>
      </c>
      <c r="F71" s="28" t="s">
        <v>409</v>
      </c>
      <c r="G71" s="28" t="s">
        <v>447</v>
      </c>
      <c r="H71" s="28" t="s">
        <v>411</v>
      </c>
      <c r="I71" s="28" t="s">
        <v>377</v>
      </c>
      <c r="J71" s="28" t="s">
        <v>509</v>
      </c>
    </row>
    <row r="72" s="1" customFormat="1" ht="30" customHeight="1" spans="1:10">
      <c r="A72" s="163"/>
      <c r="B72" s="28"/>
      <c r="C72" s="28" t="s">
        <v>372</v>
      </c>
      <c r="D72" s="28" t="s">
        <v>389</v>
      </c>
      <c r="E72" s="28" t="s">
        <v>510</v>
      </c>
      <c r="F72" s="28" t="s">
        <v>375</v>
      </c>
      <c r="G72" s="28" t="s">
        <v>511</v>
      </c>
      <c r="H72" s="28" t="s">
        <v>392</v>
      </c>
      <c r="I72" s="28" t="s">
        <v>377</v>
      </c>
      <c r="J72" s="28" t="s">
        <v>512</v>
      </c>
    </row>
    <row r="73" s="1" customFormat="1" ht="30" customHeight="1" spans="1:10">
      <c r="A73" s="163"/>
      <c r="B73" s="28"/>
      <c r="C73" s="28" t="s">
        <v>372</v>
      </c>
      <c r="D73" s="28" t="s">
        <v>393</v>
      </c>
      <c r="E73" s="28" t="s">
        <v>394</v>
      </c>
      <c r="F73" s="28" t="s">
        <v>395</v>
      </c>
      <c r="G73" s="28" t="s">
        <v>444</v>
      </c>
      <c r="H73" s="28" t="s">
        <v>397</v>
      </c>
      <c r="I73" s="28" t="s">
        <v>402</v>
      </c>
      <c r="J73" s="28" t="s">
        <v>398</v>
      </c>
    </row>
    <row r="74" s="1" customFormat="1" ht="30" customHeight="1" spans="1:10">
      <c r="A74" s="163"/>
      <c r="B74" s="28"/>
      <c r="C74" s="28" t="s">
        <v>399</v>
      </c>
      <c r="D74" s="28" t="s">
        <v>400</v>
      </c>
      <c r="E74" s="28" t="s">
        <v>513</v>
      </c>
      <c r="F74" s="28" t="s">
        <v>375</v>
      </c>
      <c r="G74" s="28" t="s">
        <v>476</v>
      </c>
      <c r="H74" s="28" t="s">
        <v>411</v>
      </c>
      <c r="I74" s="28" t="s">
        <v>377</v>
      </c>
      <c r="J74" s="28" t="s">
        <v>513</v>
      </c>
    </row>
    <row r="75" s="1" customFormat="1" ht="30" customHeight="1" spans="1:10">
      <c r="A75" s="163"/>
      <c r="B75" s="28"/>
      <c r="C75" s="28" t="s">
        <v>399</v>
      </c>
      <c r="D75" s="28" t="s">
        <v>514</v>
      </c>
      <c r="E75" s="28" t="s">
        <v>515</v>
      </c>
      <c r="F75" s="28" t="s">
        <v>375</v>
      </c>
      <c r="G75" s="28" t="s">
        <v>476</v>
      </c>
      <c r="H75" s="28" t="s">
        <v>411</v>
      </c>
      <c r="I75" s="28" t="s">
        <v>377</v>
      </c>
      <c r="J75" s="28" t="s">
        <v>515</v>
      </c>
    </row>
    <row r="76" s="1" customFormat="1" ht="30" customHeight="1" spans="1:10">
      <c r="A76" s="163"/>
      <c r="B76" s="28"/>
      <c r="C76" s="28" t="s">
        <v>399</v>
      </c>
      <c r="D76" s="28" t="s">
        <v>404</v>
      </c>
      <c r="E76" s="28" t="s">
        <v>516</v>
      </c>
      <c r="F76" s="28" t="s">
        <v>375</v>
      </c>
      <c r="G76" s="28" t="s">
        <v>476</v>
      </c>
      <c r="H76" s="28" t="s">
        <v>411</v>
      </c>
      <c r="I76" s="28" t="s">
        <v>377</v>
      </c>
      <c r="J76" s="28" t="s">
        <v>516</v>
      </c>
    </row>
    <row r="77" s="1" customFormat="1" ht="30" customHeight="1" spans="1:10">
      <c r="A77" s="163"/>
      <c r="B77" s="28"/>
      <c r="C77" s="28" t="s">
        <v>406</v>
      </c>
      <c r="D77" s="28" t="s">
        <v>407</v>
      </c>
      <c r="E77" s="28" t="s">
        <v>517</v>
      </c>
      <c r="F77" s="28" t="s">
        <v>409</v>
      </c>
      <c r="G77" s="28" t="s">
        <v>447</v>
      </c>
      <c r="H77" s="28" t="s">
        <v>411</v>
      </c>
      <c r="I77" s="28" t="s">
        <v>377</v>
      </c>
      <c r="J77" s="28" t="s">
        <v>408</v>
      </c>
    </row>
    <row r="78" s="1" customFormat="1" ht="30" customHeight="1" spans="1:10">
      <c r="A78" s="163" t="s">
        <v>353</v>
      </c>
      <c r="B78" s="28" t="s">
        <v>518</v>
      </c>
      <c r="C78" s="28" t="s">
        <v>372</v>
      </c>
      <c r="D78" s="28" t="s">
        <v>373</v>
      </c>
      <c r="E78" s="28" t="s">
        <v>519</v>
      </c>
      <c r="F78" s="28" t="s">
        <v>409</v>
      </c>
      <c r="G78" s="28" t="s">
        <v>444</v>
      </c>
      <c r="H78" s="28" t="s">
        <v>388</v>
      </c>
      <c r="I78" s="28" t="s">
        <v>377</v>
      </c>
      <c r="J78" s="28" t="s">
        <v>519</v>
      </c>
    </row>
    <row r="79" s="1" customFormat="1" ht="30" customHeight="1" spans="1:10">
      <c r="A79" s="163"/>
      <c r="B79" s="28"/>
      <c r="C79" s="28" t="s">
        <v>372</v>
      </c>
      <c r="D79" s="28" t="s">
        <v>384</v>
      </c>
      <c r="E79" s="28" t="s">
        <v>520</v>
      </c>
      <c r="F79" s="28" t="s">
        <v>409</v>
      </c>
      <c r="G79" s="28" t="s">
        <v>521</v>
      </c>
      <c r="H79" s="28" t="s">
        <v>411</v>
      </c>
      <c r="I79" s="28" t="s">
        <v>377</v>
      </c>
      <c r="J79" s="28" t="s">
        <v>520</v>
      </c>
    </row>
    <row r="80" s="1" customFormat="1" ht="30" customHeight="1" spans="1:10">
      <c r="A80" s="163"/>
      <c r="B80" s="28"/>
      <c r="C80" s="28" t="s">
        <v>372</v>
      </c>
      <c r="D80" s="28" t="s">
        <v>389</v>
      </c>
      <c r="E80" s="28" t="s">
        <v>522</v>
      </c>
      <c r="F80" s="28" t="s">
        <v>375</v>
      </c>
      <c r="G80" s="28" t="s">
        <v>523</v>
      </c>
      <c r="H80" s="28" t="s">
        <v>392</v>
      </c>
      <c r="I80" s="28" t="s">
        <v>377</v>
      </c>
      <c r="J80" s="28" t="s">
        <v>420</v>
      </c>
    </row>
    <row r="81" s="1" customFormat="1" ht="30" customHeight="1" spans="1:10">
      <c r="A81" s="163"/>
      <c r="B81" s="28"/>
      <c r="C81" s="28" t="s">
        <v>372</v>
      </c>
      <c r="D81" s="28" t="s">
        <v>393</v>
      </c>
      <c r="E81" s="28" t="s">
        <v>394</v>
      </c>
      <c r="F81" s="28" t="s">
        <v>395</v>
      </c>
      <c r="G81" s="28" t="s">
        <v>87</v>
      </c>
      <c r="H81" s="28" t="s">
        <v>397</v>
      </c>
      <c r="I81" s="28" t="s">
        <v>377</v>
      </c>
      <c r="J81" s="28" t="s">
        <v>398</v>
      </c>
    </row>
    <row r="82" s="1" customFormat="1" ht="30" customHeight="1" spans="1:10">
      <c r="A82" s="163"/>
      <c r="B82" s="28"/>
      <c r="C82" s="28" t="s">
        <v>399</v>
      </c>
      <c r="D82" s="28" t="s">
        <v>400</v>
      </c>
      <c r="E82" s="28" t="s">
        <v>524</v>
      </c>
      <c r="F82" s="28" t="s">
        <v>375</v>
      </c>
      <c r="G82" s="28" t="s">
        <v>525</v>
      </c>
      <c r="H82" s="28" t="s">
        <v>411</v>
      </c>
      <c r="I82" s="28" t="s">
        <v>402</v>
      </c>
      <c r="J82" s="28" t="s">
        <v>526</v>
      </c>
    </row>
    <row r="83" s="1" customFormat="1" ht="30" customHeight="1" spans="1:10">
      <c r="A83" s="163"/>
      <c r="B83" s="28"/>
      <c r="C83" s="28" t="s">
        <v>399</v>
      </c>
      <c r="D83" s="28" t="s">
        <v>404</v>
      </c>
      <c r="E83" s="28" t="s">
        <v>527</v>
      </c>
      <c r="F83" s="28" t="s">
        <v>375</v>
      </c>
      <c r="G83" s="28" t="s">
        <v>528</v>
      </c>
      <c r="H83" s="28" t="s">
        <v>411</v>
      </c>
      <c r="I83" s="28" t="s">
        <v>402</v>
      </c>
      <c r="J83" s="28" t="s">
        <v>527</v>
      </c>
    </row>
    <row r="84" s="1" customFormat="1" ht="30" customHeight="1" spans="1:10">
      <c r="A84" s="163"/>
      <c r="B84" s="28"/>
      <c r="C84" s="28" t="s">
        <v>406</v>
      </c>
      <c r="D84" s="28" t="s">
        <v>407</v>
      </c>
      <c r="E84" s="28" t="s">
        <v>529</v>
      </c>
      <c r="F84" s="28" t="s">
        <v>409</v>
      </c>
      <c r="G84" s="28" t="s">
        <v>447</v>
      </c>
      <c r="H84" s="28" t="s">
        <v>411</v>
      </c>
      <c r="I84" s="28" t="s">
        <v>377</v>
      </c>
      <c r="J84" s="28" t="s">
        <v>530</v>
      </c>
    </row>
    <row r="85" s="1" customFormat="1" ht="30" customHeight="1" spans="1:10">
      <c r="A85" s="163"/>
      <c r="B85" s="28"/>
      <c r="C85" s="28" t="s">
        <v>406</v>
      </c>
      <c r="D85" s="28" t="s">
        <v>407</v>
      </c>
      <c r="E85" s="28" t="s">
        <v>531</v>
      </c>
      <c r="F85" s="28" t="s">
        <v>409</v>
      </c>
      <c r="G85" s="28" t="s">
        <v>447</v>
      </c>
      <c r="H85" s="28" t="s">
        <v>411</v>
      </c>
      <c r="I85" s="28" t="s">
        <v>377</v>
      </c>
      <c r="J85" s="28" t="s">
        <v>408</v>
      </c>
    </row>
    <row r="86" s="1" customFormat="1" ht="30" customHeight="1" spans="1:10">
      <c r="A86" s="163" t="s">
        <v>347</v>
      </c>
      <c r="B86" s="28" t="s">
        <v>532</v>
      </c>
      <c r="C86" s="28" t="s">
        <v>372</v>
      </c>
      <c r="D86" s="28" t="s">
        <v>373</v>
      </c>
      <c r="E86" s="28" t="s">
        <v>533</v>
      </c>
      <c r="F86" s="28" t="s">
        <v>409</v>
      </c>
      <c r="G86" s="28" t="s">
        <v>382</v>
      </c>
      <c r="H86" s="28" t="s">
        <v>388</v>
      </c>
      <c r="I86" s="28" t="s">
        <v>377</v>
      </c>
      <c r="J86" s="28" t="s">
        <v>534</v>
      </c>
    </row>
    <row r="87" s="1" customFormat="1" ht="30" customHeight="1" spans="1:10">
      <c r="A87" s="163"/>
      <c r="B87" s="28"/>
      <c r="C87" s="28" t="s">
        <v>372</v>
      </c>
      <c r="D87" s="28" t="s">
        <v>373</v>
      </c>
      <c r="E87" s="28" t="s">
        <v>535</v>
      </c>
      <c r="F87" s="28" t="s">
        <v>409</v>
      </c>
      <c r="G87" s="28" t="s">
        <v>86</v>
      </c>
      <c r="H87" s="28" t="s">
        <v>388</v>
      </c>
      <c r="I87" s="28" t="s">
        <v>377</v>
      </c>
      <c r="J87" s="28" t="s">
        <v>536</v>
      </c>
    </row>
    <row r="88" s="1" customFormat="1" ht="30" customHeight="1" spans="1:10">
      <c r="A88" s="163"/>
      <c r="B88" s="28"/>
      <c r="C88" s="28" t="s">
        <v>372</v>
      </c>
      <c r="D88" s="28" t="s">
        <v>373</v>
      </c>
      <c r="E88" s="28" t="s">
        <v>537</v>
      </c>
      <c r="F88" s="28" t="s">
        <v>409</v>
      </c>
      <c r="G88" s="28" t="s">
        <v>382</v>
      </c>
      <c r="H88" s="28" t="s">
        <v>388</v>
      </c>
      <c r="I88" s="28" t="s">
        <v>377</v>
      </c>
      <c r="J88" s="28" t="s">
        <v>538</v>
      </c>
    </row>
    <row r="89" s="1" customFormat="1" ht="30" customHeight="1" spans="1:10">
      <c r="A89" s="163"/>
      <c r="B89" s="28"/>
      <c r="C89" s="28" t="s">
        <v>372</v>
      </c>
      <c r="D89" s="28" t="s">
        <v>373</v>
      </c>
      <c r="E89" s="28" t="s">
        <v>539</v>
      </c>
      <c r="F89" s="28" t="s">
        <v>375</v>
      </c>
      <c r="G89" s="28" t="s">
        <v>382</v>
      </c>
      <c r="H89" s="28" t="s">
        <v>388</v>
      </c>
      <c r="I89" s="28" t="s">
        <v>377</v>
      </c>
      <c r="J89" s="28" t="s">
        <v>540</v>
      </c>
    </row>
    <row r="90" s="1" customFormat="1" ht="30" customHeight="1" spans="1:10">
      <c r="A90" s="163"/>
      <c r="B90" s="28"/>
      <c r="C90" s="28" t="s">
        <v>372</v>
      </c>
      <c r="D90" s="28" t="s">
        <v>373</v>
      </c>
      <c r="E90" s="28" t="s">
        <v>541</v>
      </c>
      <c r="F90" s="28" t="s">
        <v>375</v>
      </c>
      <c r="G90" s="28" t="s">
        <v>382</v>
      </c>
      <c r="H90" s="28" t="s">
        <v>388</v>
      </c>
      <c r="I90" s="28" t="s">
        <v>377</v>
      </c>
      <c r="J90" s="28" t="s">
        <v>542</v>
      </c>
    </row>
    <row r="91" s="1" customFormat="1" ht="30" customHeight="1" spans="1:10">
      <c r="A91" s="163"/>
      <c r="B91" s="28"/>
      <c r="C91" s="28" t="s">
        <v>372</v>
      </c>
      <c r="D91" s="28" t="s">
        <v>384</v>
      </c>
      <c r="E91" s="28" t="s">
        <v>508</v>
      </c>
      <c r="F91" s="28" t="s">
        <v>375</v>
      </c>
      <c r="G91" s="28" t="s">
        <v>476</v>
      </c>
      <c r="H91" s="28" t="s">
        <v>411</v>
      </c>
      <c r="I91" s="28" t="s">
        <v>377</v>
      </c>
      <c r="J91" s="28" t="s">
        <v>508</v>
      </c>
    </row>
    <row r="92" s="1" customFormat="1" ht="30" customHeight="1" spans="1:10">
      <c r="A92" s="163"/>
      <c r="B92" s="28"/>
      <c r="C92" s="28" t="s">
        <v>372</v>
      </c>
      <c r="D92" s="28" t="s">
        <v>384</v>
      </c>
      <c r="E92" s="28" t="s">
        <v>543</v>
      </c>
      <c r="F92" s="28" t="s">
        <v>409</v>
      </c>
      <c r="G92" s="28" t="s">
        <v>494</v>
      </c>
      <c r="H92" s="28" t="s">
        <v>411</v>
      </c>
      <c r="I92" s="28" t="s">
        <v>377</v>
      </c>
      <c r="J92" s="28" t="s">
        <v>543</v>
      </c>
    </row>
    <row r="93" s="1" customFormat="1" ht="30" customHeight="1" spans="1:10">
      <c r="A93" s="163"/>
      <c r="B93" s="28"/>
      <c r="C93" s="28" t="s">
        <v>372</v>
      </c>
      <c r="D93" s="28" t="s">
        <v>389</v>
      </c>
      <c r="E93" s="28" t="s">
        <v>544</v>
      </c>
      <c r="F93" s="28" t="s">
        <v>375</v>
      </c>
      <c r="G93" s="28" t="s">
        <v>545</v>
      </c>
      <c r="H93" s="28" t="s">
        <v>392</v>
      </c>
      <c r="I93" s="28" t="s">
        <v>377</v>
      </c>
      <c r="J93" s="28" t="s">
        <v>546</v>
      </c>
    </row>
    <row r="94" s="1" customFormat="1" ht="30" customHeight="1" spans="1:10">
      <c r="A94" s="163"/>
      <c r="B94" s="28"/>
      <c r="C94" s="28" t="s">
        <v>372</v>
      </c>
      <c r="D94" s="28" t="s">
        <v>389</v>
      </c>
      <c r="E94" s="28" t="s">
        <v>547</v>
      </c>
      <c r="F94" s="28" t="s">
        <v>375</v>
      </c>
      <c r="G94" s="28" t="s">
        <v>545</v>
      </c>
      <c r="H94" s="28" t="s">
        <v>392</v>
      </c>
      <c r="I94" s="28" t="s">
        <v>377</v>
      </c>
      <c r="J94" s="28" t="s">
        <v>548</v>
      </c>
    </row>
    <row r="95" s="1" customFormat="1" ht="30" customHeight="1" spans="1:10">
      <c r="A95" s="163"/>
      <c r="B95" s="28"/>
      <c r="C95" s="28" t="s">
        <v>372</v>
      </c>
      <c r="D95" s="28" t="s">
        <v>389</v>
      </c>
      <c r="E95" s="28" t="s">
        <v>537</v>
      </c>
      <c r="F95" s="28" t="s">
        <v>375</v>
      </c>
      <c r="G95" s="28" t="s">
        <v>545</v>
      </c>
      <c r="H95" s="28" t="s">
        <v>388</v>
      </c>
      <c r="I95" s="28" t="s">
        <v>377</v>
      </c>
      <c r="J95" s="28" t="s">
        <v>537</v>
      </c>
    </row>
    <row r="96" s="1" customFormat="1" ht="30" customHeight="1" spans="1:10">
      <c r="A96" s="163"/>
      <c r="B96" s="28"/>
      <c r="C96" s="28" t="s">
        <v>372</v>
      </c>
      <c r="D96" s="28" t="s">
        <v>393</v>
      </c>
      <c r="E96" s="28" t="s">
        <v>394</v>
      </c>
      <c r="F96" s="28" t="s">
        <v>395</v>
      </c>
      <c r="G96" s="28" t="s">
        <v>549</v>
      </c>
      <c r="H96" s="28" t="s">
        <v>397</v>
      </c>
      <c r="I96" s="28" t="s">
        <v>377</v>
      </c>
      <c r="J96" s="28" t="s">
        <v>398</v>
      </c>
    </row>
    <row r="97" s="1" customFormat="1" ht="30" customHeight="1" spans="1:10">
      <c r="A97" s="163"/>
      <c r="B97" s="28"/>
      <c r="C97" s="28" t="s">
        <v>399</v>
      </c>
      <c r="D97" s="28" t="s">
        <v>400</v>
      </c>
      <c r="E97" s="28" t="s">
        <v>550</v>
      </c>
      <c r="F97" s="28" t="s">
        <v>375</v>
      </c>
      <c r="G97" s="28" t="s">
        <v>551</v>
      </c>
      <c r="H97" s="28" t="s">
        <v>411</v>
      </c>
      <c r="I97" s="28" t="s">
        <v>402</v>
      </c>
      <c r="J97" s="28" t="s">
        <v>550</v>
      </c>
    </row>
    <row r="98" s="1" customFormat="1" ht="30" customHeight="1" spans="1:10">
      <c r="A98" s="163"/>
      <c r="B98" s="28"/>
      <c r="C98" s="28" t="s">
        <v>399</v>
      </c>
      <c r="D98" s="28" t="s">
        <v>404</v>
      </c>
      <c r="E98" s="28" t="s">
        <v>552</v>
      </c>
      <c r="F98" s="28" t="s">
        <v>375</v>
      </c>
      <c r="G98" s="28" t="s">
        <v>553</v>
      </c>
      <c r="H98" s="28" t="s">
        <v>411</v>
      </c>
      <c r="I98" s="28" t="s">
        <v>402</v>
      </c>
      <c r="J98" s="28" t="s">
        <v>552</v>
      </c>
    </row>
    <row r="99" s="1" customFormat="1" ht="30" customHeight="1" spans="1:10">
      <c r="A99" s="163"/>
      <c r="B99" s="28"/>
      <c r="C99" s="28" t="s">
        <v>406</v>
      </c>
      <c r="D99" s="28" t="s">
        <v>407</v>
      </c>
      <c r="E99" s="28" t="s">
        <v>554</v>
      </c>
      <c r="F99" s="28" t="s">
        <v>409</v>
      </c>
      <c r="G99" s="28" t="s">
        <v>494</v>
      </c>
      <c r="H99" s="28" t="s">
        <v>411</v>
      </c>
      <c r="I99" s="28" t="s">
        <v>402</v>
      </c>
      <c r="J99" s="28" t="s">
        <v>554</v>
      </c>
    </row>
    <row r="100" s="1" customFormat="1" ht="30" customHeight="1" spans="1:10">
      <c r="A100" s="163" t="s">
        <v>358</v>
      </c>
      <c r="B100" s="28" t="s">
        <v>555</v>
      </c>
      <c r="C100" s="28" t="s">
        <v>372</v>
      </c>
      <c r="D100" s="28" t="s">
        <v>373</v>
      </c>
      <c r="E100" s="28" t="s">
        <v>556</v>
      </c>
      <c r="F100" s="28" t="s">
        <v>409</v>
      </c>
      <c r="G100" s="28" t="s">
        <v>86</v>
      </c>
      <c r="H100" s="28" t="s">
        <v>557</v>
      </c>
      <c r="I100" s="28" t="s">
        <v>377</v>
      </c>
      <c r="J100" s="28" t="s">
        <v>558</v>
      </c>
    </row>
    <row r="101" s="1" customFormat="1" ht="30" customHeight="1" spans="1:10">
      <c r="A101" s="163"/>
      <c r="B101" s="28"/>
      <c r="C101" s="28" t="s">
        <v>372</v>
      </c>
      <c r="D101" s="28" t="s">
        <v>384</v>
      </c>
      <c r="E101" s="28" t="s">
        <v>559</v>
      </c>
      <c r="F101" s="28" t="s">
        <v>375</v>
      </c>
      <c r="G101" s="28" t="s">
        <v>476</v>
      </c>
      <c r="H101" s="28" t="s">
        <v>411</v>
      </c>
      <c r="I101" s="28" t="s">
        <v>377</v>
      </c>
      <c r="J101" s="28" t="s">
        <v>560</v>
      </c>
    </row>
    <row r="102" s="1" customFormat="1" ht="30" customHeight="1" spans="1:10">
      <c r="A102" s="163"/>
      <c r="B102" s="28"/>
      <c r="C102" s="28" t="s">
        <v>372</v>
      </c>
      <c r="D102" s="28" t="s">
        <v>389</v>
      </c>
      <c r="E102" s="28" t="s">
        <v>561</v>
      </c>
      <c r="F102" s="28" t="s">
        <v>395</v>
      </c>
      <c r="G102" s="28" t="s">
        <v>562</v>
      </c>
      <c r="H102" s="28" t="s">
        <v>392</v>
      </c>
      <c r="I102" s="28" t="s">
        <v>377</v>
      </c>
      <c r="J102" s="28" t="s">
        <v>561</v>
      </c>
    </row>
    <row r="103" s="1" customFormat="1" ht="30" customHeight="1" spans="1:10">
      <c r="A103" s="163"/>
      <c r="B103" s="28"/>
      <c r="C103" s="28" t="s">
        <v>372</v>
      </c>
      <c r="D103" s="28" t="s">
        <v>393</v>
      </c>
      <c r="E103" s="28" t="s">
        <v>394</v>
      </c>
      <c r="F103" s="28" t="s">
        <v>395</v>
      </c>
      <c r="G103" s="28" t="s">
        <v>85</v>
      </c>
      <c r="H103" s="28" t="s">
        <v>397</v>
      </c>
      <c r="I103" s="28" t="s">
        <v>377</v>
      </c>
      <c r="J103" s="28" t="s">
        <v>398</v>
      </c>
    </row>
    <row r="104" s="1" customFormat="1" ht="30" customHeight="1" spans="1:10">
      <c r="A104" s="163"/>
      <c r="B104" s="28"/>
      <c r="C104" s="28" t="s">
        <v>399</v>
      </c>
      <c r="D104" s="28" t="s">
        <v>404</v>
      </c>
      <c r="E104" s="28" t="s">
        <v>563</v>
      </c>
      <c r="F104" s="28" t="s">
        <v>375</v>
      </c>
      <c r="G104" s="28" t="s">
        <v>563</v>
      </c>
      <c r="H104" s="28" t="s">
        <v>411</v>
      </c>
      <c r="I104" s="28" t="s">
        <v>402</v>
      </c>
      <c r="J104" s="28" t="s">
        <v>563</v>
      </c>
    </row>
    <row r="105" s="1" customFormat="1" ht="30" customHeight="1" spans="1:10">
      <c r="A105" s="163"/>
      <c r="B105" s="28"/>
      <c r="C105" s="28" t="s">
        <v>406</v>
      </c>
      <c r="D105" s="28" t="s">
        <v>407</v>
      </c>
      <c r="E105" s="28" t="s">
        <v>407</v>
      </c>
      <c r="F105" s="28" t="s">
        <v>409</v>
      </c>
      <c r="G105" s="28" t="s">
        <v>447</v>
      </c>
      <c r="H105" s="28" t="s">
        <v>411</v>
      </c>
      <c r="I105" s="28" t="s">
        <v>377</v>
      </c>
      <c r="J105" s="28" t="s">
        <v>564</v>
      </c>
    </row>
    <row r="106" s="1" customFormat="1" ht="30" customHeight="1" spans="1:10">
      <c r="A106" s="163" t="s">
        <v>355</v>
      </c>
      <c r="B106" s="28" t="s">
        <v>565</v>
      </c>
      <c r="C106" s="28" t="s">
        <v>372</v>
      </c>
      <c r="D106" s="28" t="s">
        <v>373</v>
      </c>
      <c r="E106" s="28" t="s">
        <v>566</v>
      </c>
      <c r="F106" s="28" t="s">
        <v>409</v>
      </c>
      <c r="G106" s="28" t="s">
        <v>396</v>
      </c>
      <c r="H106" s="28" t="s">
        <v>468</v>
      </c>
      <c r="I106" s="28" t="s">
        <v>377</v>
      </c>
      <c r="J106" s="28" t="s">
        <v>567</v>
      </c>
    </row>
    <row r="107" s="1" customFormat="1" ht="30" customHeight="1" spans="1:10">
      <c r="A107" s="163"/>
      <c r="B107" s="28"/>
      <c r="C107" s="28" t="s">
        <v>372</v>
      </c>
      <c r="D107" s="28" t="s">
        <v>373</v>
      </c>
      <c r="E107" s="28" t="s">
        <v>568</v>
      </c>
      <c r="F107" s="28" t="s">
        <v>409</v>
      </c>
      <c r="G107" s="28" t="s">
        <v>476</v>
      </c>
      <c r="H107" s="28" t="s">
        <v>388</v>
      </c>
      <c r="I107" s="28" t="s">
        <v>377</v>
      </c>
      <c r="J107" s="28" t="s">
        <v>569</v>
      </c>
    </row>
    <row r="108" s="1" customFormat="1" ht="30" customHeight="1" spans="1:10">
      <c r="A108" s="163"/>
      <c r="B108" s="28"/>
      <c r="C108" s="28" t="s">
        <v>372</v>
      </c>
      <c r="D108" s="28" t="s">
        <v>384</v>
      </c>
      <c r="E108" s="28" t="s">
        <v>559</v>
      </c>
      <c r="F108" s="28" t="s">
        <v>375</v>
      </c>
      <c r="G108" s="28" t="s">
        <v>476</v>
      </c>
      <c r="H108" s="28" t="s">
        <v>411</v>
      </c>
      <c r="I108" s="28" t="s">
        <v>377</v>
      </c>
      <c r="J108" s="28" t="s">
        <v>560</v>
      </c>
    </row>
    <row r="109" s="1" customFormat="1" ht="30" customHeight="1" spans="1:10">
      <c r="A109" s="163"/>
      <c r="B109" s="28"/>
      <c r="C109" s="28" t="s">
        <v>372</v>
      </c>
      <c r="D109" s="28" t="s">
        <v>393</v>
      </c>
      <c r="E109" s="28" t="s">
        <v>394</v>
      </c>
      <c r="F109" s="28" t="s">
        <v>395</v>
      </c>
      <c r="G109" s="28" t="s">
        <v>84</v>
      </c>
      <c r="H109" s="28" t="s">
        <v>397</v>
      </c>
      <c r="I109" s="28" t="s">
        <v>377</v>
      </c>
      <c r="J109" s="28" t="s">
        <v>570</v>
      </c>
    </row>
    <row r="110" s="1" customFormat="1" ht="30" customHeight="1" spans="1:10">
      <c r="A110" s="163"/>
      <c r="B110" s="28"/>
      <c r="C110" s="28" t="s">
        <v>399</v>
      </c>
      <c r="D110" s="28" t="s">
        <v>404</v>
      </c>
      <c r="E110" s="28" t="s">
        <v>571</v>
      </c>
      <c r="F110" s="28" t="s">
        <v>375</v>
      </c>
      <c r="G110" s="28" t="s">
        <v>572</v>
      </c>
      <c r="H110" s="28" t="s">
        <v>411</v>
      </c>
      <c r="I110" s="28" t="s">
        <v>402</v>
      </c>
      <c r="J110" s="28" t="s">
        <v>571</v>
      </c>
    </row>
    <row r="111" s="1" customFormat="1" ht="30" customHeight="1" spans="1:10">
      <c r="A111" s="163"/>
      <c r="B111" s="28"/>
      <c r="C111" s="28" t="s">
        <v>406</v>
      </c>
      <c r="D111" s="28" t="s">
        <v>407</v>
      </c>
      <c r="E111" s="28" t="s">
        <v>573</v>
      </c>
      <c r="F111" s="28" t="s">
        <v>409</v>
      </c>
      <c r="G111" s="28" t="s">
        <v>494</v>
      </c>
      <c r="H111" s="28" t="s">
        <v>411</v>
      </c>
      <c r="I111" s="28" t="s">
        <v>377</v>
      </c>
      <c r="J111" s="28" t="s">
        <v>574</v>
      </c>
    </row>
    <row r="112" s="1" customFormat="1" ht="30" customHeight="1" spans="1:10">
      <c r="A112" s="163" t="s">
        <v>337</v>
      </c>
      <c r="B112" s="28" t="s">
        <v>575</v>
      </c>
      <c r="C112" s="28" t="s">
        <v>372</v>
      </c>
      <c r="D112" s="28" t="s">
        <v>373</v>
      </c>
      <c r="E112" s="28" t="s">
        <v>576</v>
      </c>
      <c r="F112" s="28" t="s">
        <v>375</v>
      </c>
      <c r="G112" s="28" t="s">
        <v>444</v>
      </c>
      <c r="H112" s="28" t="s">
        <v>577</v>
      </c>
      <c r="I112" s="28" t="s">
        <v>377</v>
      </c>
      <c r="J112" s="28" t="s">
        <v>420</v>
      </c>
    </row>
    <row r="113" s="1" customFormat="1" ht="30" customHeight="1" spans="1:10">
      <c r="A113" s="163"/>
      <c r="B113" s="28"/>
      <c r="C113" s="28" t="s">
        <v>372</v>
      </c>
      <c r="D113" s="28" t="s">
        <v>384</v>
      </c>
      <c r="E113" s="28" t="s">
        <v>578</v>
      </c>
      <c r="F113" s="28" t="s">
        <v>375</v>
      </c>
      <c r="G113" s="28" t="s">
        <v>476</v>
      </c>
      <c r="H113" s="28" t="s">
        <v>411</v>
      </c>
      <c r="I113" s="28" t="s">
        <v>377</v>
      </c>
      <c r="J113" s="28" t="s">
        <v>420</v>
      </c>
    </row>
    <row r="114" s="1" customFormat="1" ht="30" customHeight="1" spans="1:10">
      <c r="A114" s="163"/>
      <c r="B114" s="28"/>
      <c r="C114" s="28" t="s">
        <v>372</v>
      </c>
      <c r="D114" s="28" t="s">
        <v>389</v>
      </c>
      <c r="E114" s="28" t="s">
        <v>579</v>
      </c>
      <c r="F114" s="28" t="s">
        <v>375</v>
      </c>
      <c r="G114" s="28" t="s">
        <v>580</v>
      </c>
      <c r="H114" s="28" t="s">
        <v>425</v>
      </c>
      <c r="I114" s="28" t="s">
        <v>377</v>
      </c>
      <c r="J114" s="28" t="s">
        <v>420</v>
      </c>
    </row>
    <row r="115" s="1" customFormat="1" ht="30" customHeight="1" spans="1:10">
      <c r="A115" s="163"/>
      <c r="B115" s="28"/>
      <c r="C115" s="28" t="s">
        <v>399</v>
      </c>
      <c r="D115" s="28" t="s">
        <v>581</v>
      </c>
      <c r="E115" s="28" t="s">
        <v>582</v>
      </c>
      <c r="F115" s="28" t="s">
        <v>375</v>
      </c>
      <c r="G115" s="28" t="s">
        <v>582</v>
      </c>
      <c r="H115" s="28"/>
      <c r="I115" s="28" t="s">
        <v>402</v>
      </c>
      <c r="J115" s="28" t="s">
        <v>582</v>
      </c>
    </row>
    <row r="116" s="1" customFormat="1" ht="30" customHeight="1" spans="1:10">
      <c r="A116" s="163"/>
      <c r="B116" s="28"/>
      <c r="C116" s="28" t="s">
        <v>399</v>
      </c>
      <c r="D116" s="28" t="s">
        <v>400</v>
      </c>
      <c r="E116" s="28" t="s">
        <v>583</v>
      </c>
      <c r="F116" s="28" t="s">
        <v>375</v>
      </c>
      <c r="G116" s="28" t="s">
        <v>584</v>
      </c>
      <c r="H116" s="28" t="s">
        <v>411</v>
      </c>
      <c r="I116" s="28" t="s">
        <v>402</v>
      </c>
      <c r="J116" s="28" t="s">
        <v>420</v>
      </c>
    </row>
    <row r="117" s="1" customFormat="1" ht="30" customHeight="1" spans="1:10">
      <c r="A117" s="163"/>
      <c r="B117" s="28"/>
      <c r="C117" s="28" t="s">
        <v>399</v>
      </c>
      <c r="D117" s="28" t="s">
        <v>404</v>
      </c>
      <c r="E117" s="28" t="s">
        <v>585</v>
      </c>
      <c r="F117" s="28" t="s">
        <v>375</v>
      </c>
      <c r="G117" s="28" t="s">
        <v>586</v>
      </c>
      <c r="H117" s="28" t="s">
        <v>411</v>
      </c>
      <c r="I117" s="28" t="s">
        <v>402</v>
      </c>
      <c r="J117" s="28" t="s">
        <v>420</v>
      </c>
    </row>
    <row r="118" s="1" customFormat="1" ht="30" customHeight="1" spans="1:10">
      <c r="A118" s="163"/>
      <c r="B118" s="28"/>
      <c r="C118" s="28" t="s">
        <v>406</v>
      </c>
      <c r="D118" s="28" t="s">
        <v>407</v>
      </c>
      <c r="E118" s="28" t="s">
        <v>408</v>
      </c>
      <c r="F118" s="28" t="s">
        <v>409</v>
      </c>
      <c r="G118" s="28" t="s">
        <v>447</v>
      </c>
      <c r="H118" s="28" t="s">
        <v>411</v>
      </c>
      <c r="I118" s="28" t="s">
        <v>402</v>
      </c>
      <c r="J118" s="28" t="s">
        <v>420</v>
      </c>
    </row>
    <row r="119" s="1" customFormat="1" ht="30" customHeight="1" spans="1:10">
      <c r="A119" s="163" t="s">
        <v>339</v>
      </c>
      <c r="B119" s="28" t="s">
        <v>587</v>
      </c>
      <c r="C119" s="28" t="s">
        <v>372</v>
      </c>
      <c r="D119" s="28" t="s">
        <v>373</v>
      </c>
      <c r="E119" s="28" t="s">
        <v>588</v>
      </c>
      <c r="F119" s="28" t="s">
        <v>375</v>
      </c>
      <c r="G119" s="28" t="s">
        <v>589</v>
      </c>
      <c r="H119" s="28" t="s">
        <v>376</v>
      </c>
      <c r="I119" s="28" t="s">
        <v>377</v>
      </c>
      <c r="J119" s="28" t="s">
        <v>420</v>
      </c>
    </row>
    <row r="120" s="1" customFormat="1" ht="30" customHeight="1" spans="1:10">
      <c r="A120" s="163"/>
      <c r="B120" s="28"/>
      <c r="C120" s="28" t="s">
        <v>372</v>
      </c>
      <c r="D120" s="28" t="s">
        <v>373</v>
      </c>
      <c r="E120" s="28" t="s">
        <v>590</v>
      </c>
      <c r="F120" s="28" t="s">
        <v>375</v>
      </c>
      <c r="G120" s="28" t="s">
        <v>591</v>
      </c>
      <c r="H120" s="28" t="s">
        <v>388</v>
      </c>
      <c r="I120" s="28" t="s">
        <v>377</v>
      </c>
      <c r="J120" s="28" t="s">
        <v>420</v>
      </c>
    </row>
    <row r="121" s="1" customFormat="1" ht="30" customHeight="1" spans="1:10">
      <c r="A121" s="163"/>
      <c r="B121" s="28"/>
      <c r="C121" s="28" t="s">
        <v>372</v>
      </c>
      <c r="D121" s="28" t="s">
        <v>373</v>
      </c>
      <c r="E121" s="28" t="s">
        <v>592</v>
      </c>
      <c r="F121" s="28" t="s">
        <v>375</v>
      </c>
      <c r="G121" s="28" t="s">
        <v>593</v>
      </c>
      <c r="H121" s="28" t="s">
        <v>388</v>
      </c>
      <c r="I121" s="28" t="s">
        <v>377</v>
      </c>
      <c r="J121" s="28" t="s">
        <v>420</v>
      </c>
    </row>
    <row r="122" s="1" customFormat="1" ht="30" customHeight="1" spans="1:10">
      <c r="A122" s="163"/>
      <c r="B122" s="28"/>
      <c r="C122" s="28" t="s">
        <v>372</v>
      </c>
      <c r="D122" s="28" t="s">
        <v>373</v>
      </c>
      <c r="E122" s="28" t="s">
        <v>594</v>
      </c>
      <c r="F122" s="28" t="s">
        <v>375</v>
      </c>
      <c r="G122" s="28" t="s">
        <v>595</v>
      </c>
      <c r="H122" s="28" t="s">
        <v>376</v>
      </c>
      <c r="I122" s="28" t="s">
        <v>377</v>
      </c>
      <c r="J122" s="28" t="s">
        <v>420</v>
      </c>
    </row>
    <row r="123" s="1" customFormat="1" ht="30" customHeight="1" spans="1:10">
      <c r="A123" s="163"/>
      <c r="B123" s="28"/>
      <c r="C123" s="28" t="s">
        <v>372</v>
      </c>
      <c r="D123" s="28" t="s">
        <v>384</v>
      </c>
      <c r="E123" s="28" t="s">
        <v>596</v>
      </c>
      <c r="F123" s="28" t="s">
        <v>375</v>
      </c>
      <c r="G123" s="28" t="s">
        <v>476</v>
      </c>
      <c r="H123" s="28" t="s">
        <v>411</v>
      </c>
      <c r="I123" s="28" t="s">
        <v>377</v>
      </c>
      <c r="J123" s="28" t="s">
        <v>420</v>
      </c>
    </row>
    <row r="124" s="1" customFormat="1" ht="30" customHeight="1" spans="1:10">
      <c r="A124" s="163"/>
      <c r="B124" s="28"/>
      <c r="C124" s="28" t="s">
        <v>372</v>
      </c>
      <c r="D124" s="28" t="s">
        <v>389</v>
      </c>
      <c r="E124" s="28" t="s">
        <v>597</v>
      </c>
      <c r="F124" s="28" t="s">
        <v>375</v>
      </c>
      <c r="G124" s="28" t="s">
        <v>598</v>
      </c>
      <c r="H124" s="28" t="s">
        <v>376</v>
      </c>
      <c r="I124" s="28" t="s">
        <v>377</v>
      </c>
      <c r="J124" s="28" t="s">
        <v>420</v>
      </c>
    </row>
    <row r="125" s="1" customFormat="1" ht="30" customHeight="1" spans="1:10">
      <c r="A125" s="163"/>
      <c r="B125" s="28"/>
      <c r="C125" s="28" t="s">
        <v>372</v>
      </c>
      <c r="D125" s="28" t="s">
        <v>389</v>
      </c>
      <c r="E125" s="28" t="s">
        <v>599</v>
      </c>
      <c r="F125" s="28" t="s">
        <v>375</v>
      </c>
      <c r="G125" s="28" t="s">
        <v>600</v>
      </c>
      <c r="H125" s="28" t="s">
        <v>425</v>
      </c>
      <c r="I125" s="28" t="s">
        <v>377</v>
      </c>
      <c r="J125" s="28" t="s">
        <v>420</v>
      </c>
    </row>
    <row r="126" s="1" customFormat="1" ht="30" customHeight="1" spans="1:10">
      <c r="A126" s="163"/>
      <c r="B126" s="28"/>
      <c r="C126" s="28" t="s">
        <v>372</v>
      </c>
      <c r="D126" s="28" t="s">
        <v>389</v>
      </c>
      <c r="E126" s="28" t="s">
        <v>592</v>
      </c>
      <c r="F126" s="28" t="s">
        <v>375</v>
      </c>
      <c r="G126" s="28" t="s">
        <v>601</v>
      </c>
      <c r="H126" s="28" t="s">
        <v>425</v>
      </c>
      <c r="I126" s="28" t="s">
        <v>377</v>
      </c>
      <c r="J126" s="28" t="s">
        <v>420</v>
      </c>
    </row>
    <row r="127" s="1" customFormat="1" ht="30" customHeight="1" spans="1:10">
      <c r="A127" s="163"/>
      <c r="B127" s="28"/>
      <c r="C127" s="28" t="s">
        <v>372</v>
      </c>
      <c r="D127" s="28" t="s">
        <v>389</v>
      </c>
      <c r="E127" s="28" t="s">
        <v>602</v>
      </c>
      <c r="F127" s="28" t="s">
        <v>375</v>
      </c>
      <c r="G127" s="28" t="s">
        <v>603</v>
      </c>
      <c r="H127" s="28" t="s">
        <v>425</v>
      </c>
      <c r="I127" s="28" t="s">
        <v>377</v>
      </c>
      <c r="J127" s="28" t="s">
        <v>420</v>
      </c>
    </row>
    <row r="128" s="1" customFormat="1" ht="30" customHeight="1" spans="1:10">
      <c r="A128" s="163"/>
      <c r="B128" s="28"/>
      <c r="C128" s="28" t="s">
        <v>372</v>
      </c>
      <c r="D128" s="28" t="s">
        <v>393</v>
      </c>
      <c r="E128" s="28" t="s">
        <v>394</v>
      </c>
      <c r="F128" s="28" t="s">
        <v>395</v>
      </c>
      <c r="G128" s="28" t="s">
        <v>92</v>
      </c>
      <c r="H128" s="28" t="s">
        <v>397</v>
      </c>
      <c r="I128" s="28" t="s">
        <v>377</v>
      </c>
      <c r="J128" s="28" t="s">
        <v>604</v>
      </c>
    </row>
    <row r="129" s="1" customFormat="1" ht="30" customHeight="1" spans="1:10">
      <c r="A129" s="163"/>
      <c r="B129" s="28"/>
      <c r="C129" s="28" t="s">
        <v>399</v>
      </c>
      <c r="D129" s="28" t="s">
        <v>400</v>
      </c>
      <c r="E129" s="28" t="s">
        <v>605</v>
      </c>
      <c r="F129" s="28" t="s">
        <v>409</v>
      </c>
      <c r="G129" s="28" t="s">
        <v>447</v>
      </c>
      <c r="H129" s="28" t="s">
        <v>411</v>
      </c>
      <c r="I129" s="28" t="s">
        <v>377</v>
      </c>
      <c r="J129" s="28" t="s">
        <v>420</v>
      </c>
    </row>
    <row r="130" s="1" customFormat="1" ht="30" customHeight="1" spans="1:10">
      <c r="A130" s="163"/>
      <c r="B130" s="28"/>
      <c r="C130" s="28" t="s">
        <v>399</v>
      </c>
      <c r="D130" s="28" t="s">
        <v>404</v>
      </c>
      <c r="E130" s="28" t="s">
        <v>606</v>
      </c>
      <c r="F130" s="28" t="s">
        <v>375</v>
      </c>
      <c r="G130" s="28" t="s">
        <v>607</v>
      </c>
      <c r="H130" s="28"/>
      <c r="I130" s="28" t="s">
        <v>402</v>
      </c>
      <c r="J130" s="28" t="s">
        <v>420</v>
      </c>
    </row>
    <row r="131" s="1" customFormat="1" ht="30" customHeight="1" spans="1:10">
      <c r="A131" s="163"/>
      <c r="B131" s="28"/>
      <c r="C131" s="28" t="s">
        <v>406</v>
      </c>
      <c r="D131" s="28" t="s">
        <v>407</v>
      </c>
      <c r="E131" s="28" t="s">
        <v>408</v>
      </c>
      <c r="F131" s="28" t="s">
        <v>409</v>
      </c>
      <c r="G131" s="28" t="s">
        <v>410</v>
      </c>
      <c r="H131" s="28" t="s">
        <v>411</v>
      </c>
      <c r="I131" s="28" t="s">
        <v>402</v>
      </c>
      <c r="J131" s="28" t="s">
        <v>420</v>
      </c>
    </row>
    <row r="132" s="1" customFormat="1" ht="30" customHeight="1" spans="1:10">
      <c r="A132" s="163" t="s">
        <v>331</v>
      </c>
      <c r="B132" s="28" t="s">
        <v>608</v>
      </c>
      <c r="C132" s="28" t="s">
        <v>372</v>
      </c>
      <c r="D132" s="28" t="s">
        <v>373</v>
      </c>
      <c r="E132" s="28" t="s">
        <v>609</v>
      </c>
      <c r="F132" s="28" t="s">
        <v>409</v>
      </c>
      <c r="G132" s="28" t="s">
        <v>382</v>
      </c>
      <c r="H132" s="28" t="s">
        <v>388</v>
      </c>
      <c r="I132" s="28" t="s">
        <v>377</v>
      </c>
      <c r="J132" s="28" t="s">
        <v>610</v>
      </c>
    </row>
    <row r="133" s="1" customFormat="1" ht="30" customHeight="1" spans="1:10">
      <c r="A133" s="163"/>
      <c r="B133" s="28"/>
      <c r="C133" s="28" t="s">
        <v>372</v>
      </c>
      <c r="D133" s="28" t="s">
        <v>373</v>
      </c>
      <c r="E133" s="28" t="s">
        <v>611</v>
      </c>
      <c r="F133" s="28" t="s">
        <v>409</v>
      </c>
      <c r="G133" s="28" t="s">
        <v>382</v>
      </c>
      <c r="H133" s="28" t="s">
        <v>388</v>
      </c>
      <c r="I133" s="28" t="s">
        <v>377</v>
      </c>
      <c r="J133" s="28" t="s">
        <v>612</v>
      </c>
    </row>
    <row r="134" s="1" customFormat="1" ht="30" customHeight="1" spans="1:10">
      <c r="A134" s="163"/>
      <c r="B134" s="28"/>
      <c r="C134" s="28" t="s">
        <v>372</v>
      </c>
      <c r="D134" s="28" t="s">
        <v>373</v>
      </c>
      <c r="E134" s="28" t="s">
        <v>613</v>
      </c>
      <c r="F134" s="28" t="s">
        <v>375</v>
      </c>
      <c r="G134" s="28" t="s">
        <v>614</v>
      </c>
      <c r="H134" s="28" t="s">
        <v>491</v>
      </c>
      <c r="I134" s="28" t="s">
        <v>377</v>
      </c>
      <c r="J134" s="28" t="s">
        <v>615</v>
      </c>
    </row>
    <row r="135" s="1" customFormat="1" ht="30" customHeight="1" spans="1:10">
      <c r="A135" s="163"/>
      <c r="B135" s="28"/>
      <c r="C135" s="28" t="s">
        <v>372</v>
      </c>
      <c r="D135" s="28" t="s">
        <v>373</v>
      </c>
      <c r="E135" s="28" t="s">
        <v>616</v>
      </c>
      <c r="F135" s="28" t="s">
        <v>409</v>
      </c>
      <c r="G135" s="28" t="s">
        <v>92</v>
      </c>
      <c r="H135" s="28" t="s">
        <v>617</v>
      </c>
      <c r="I135" s="28" t="s">
        <v>377</v>
      </c>
      <c r="J135" s="28" t="s">
        <v>618</v>
      </c>
    </row>
    <row r="136" s="1" customFormat="1" ht="30" customHeight="1" spans="1:10">
      <c r="A136" s="163"/>
      <c r="B136" s="28"/>
      <c r="C136" s="28" t="s">
        <v>372</v>
      </c>
      <c r="D136" s="28" t="s">
        <v>373</v>
      </c>
      <c r="E136" s="28" t="s">
        <v>619</v>
      </c>
      <c r="F136" s="28" t="s">
        <v>409</v>
      </c>
      <c r="G136" s="28" t="s">
        <v>620</v>
      </c>
      <c r="H136" s="28" t="s">
        <v>617</v>
      </c>
      <c r="I136" s="28" t="s">
        <v>377</v>
      </c>
      <c r="J136" s="28" t="s">
        <v>621</v>
      </c>
    </row>
    <row r="137" s="1" customFormat="1" ht="30" customHeight="1" spans="1:10">
      <c r="A137" s="163"/>
      <c r="B137" s="28"/>
      <c r="C137" s="28" t="s">
        <v>372</v>
      </c>
      <c r="D137" s="28" t="s">
        <v>373</v>
      </c>
      <c r="E137" s="28" t="s">
        <v>622</v>
      </c>
      <c r="F137" s="28" t="s">
        <v>409</v>
      </c>
      <c r="G137" s="28" t="s">
        <v>623</v>
      </c>
      <c r="H137" s="28" t="s">
        <v>624</v>
      </c>
      <c r="I137" s="28" t="s">
        <v>377</v>
      </c>
      <c r="J137" s="28" t="s">
        <v>625</v>
      </c>
    </row>
    <row r="138" s="1" customFormat="1" ht="30" customHeight="1" spans="1:10">
      <c r="A138" s="163"/>
      <c r="B138" s="28"/>
      <c r="C138" s="28" t="s">
        <v>372</v>
      </c>
      <c r="D138" s="28" t="s">
        <v>373</v>
      </c>
      <c r="E138" s="28" t="s">
        <v>626</v>
      </c>
      <c r="F138" s="28" t="s">
        <v>409</v>
      </c>
      <c r="G138" s="28" t="s">
        <v>476</v>
      </c>
      <c r="H138" s="28" t="s">
        <v>472</v>
      </c>
      <c r="I138" s="28" t="s">
        <v>377</v>
      </c>
      <c r="J138" s="28" t="s">
        <v>627</v>
      </c>
    </row>
    <row r="139" s="1" customFormat="1" ht="30" customHeight="1" spans="1:10">
      <c r="A139" s="163"/>
      <c r="B139" s="28"/>
      <c r="C139" s="28" t="s">
        <v>372</v>
      </c>
      <c r="D139" s="28" t="s">
        <v>373</v>
      </c>
      <c r="E139" s="28" t="s">
        <v>628</v>
      </c>
      <c r="F139" s="28" t="s">
        <v>409</v>
      </c>
      <c r="G139" s="28" t="s">
        <v>453</v>
      </c>
      <c r="H139" s="28" t="s">
        <v>472</v>
      </c>
      <c r="I139" s="28" t="s">
        <v>377</v>
      </c>
      <c r="J139" s="28" t="s">
        <v>629</v>
      </c>
    </row>
    <row r="140" s="1" customFormat="1" ht="30" customHeight="1" spans="1:10">
      <c r="A140" s="163"/>
      <c r="B140" s="28"/>
      <c r="C140" s="28" t="s">
        <v>372</v>
      </c>
      <c r="D140" s="28" t="s">
        <v>373</v>
      </c>
      <c r="E140" s="28" t="s">
        <v>630</v>
      </c>
      <c r="F140" s="28" t="s">
        <v>375</v>
      </c>
      <c r="G140" s="28" t="s">
        <v>382</v>
      </c>
      <c r="H140" s="28" t="s">
        <v>631</v>
      </c>
      <c r="I140" s="28" t="s">
        <v>377</v>
      </c>
      <c r="J140" s="28" t="s">
        <v>632</v>
      </c>
    </row>
    <row r="141" s="1" customFormat="1" ht="30" customHeight="1" spans="1:10">
      <c r="A141" s="163"/>
      <c r="B141" s="28"/>
      <c r="C141" s="28" t="s">
        <v>372</v>
      </c>
      <c r="D141" s="28" t="s">
        <v>373</v>
      </c>
      <c r="E141" s="28" t="s">
        <v>633</v>
      </c>
      <c r="F141" s="28" t="s">
        <v>409</v>
      </c>
      <c r="G141" s="28" t="s">
        <v>634</v>
      </c>
      <c r="H141" s="28" t="s">
        <v>472</v>
      </c>
      <c r="I141" s="28" t="s">
        <v>377</v>
      </c>
      <c r="J141" s="28" t="s">
        <v>635</v>
      </c>
    </row>
    <row r="142" s="1" customFormat="1" ht="30" customHeight="1" spans="1:10">
      <c r="A142" s="163"/>
      <c r="B142" s="28"/>
      <c r="C142" s="28" t="s">
        <v>372</v>
      </c>
      <c r="D142" s="28" t="s">
        <v>373</v>
      </c>
      <c r="E142" s="28" t="s">
        <v>636</v>
      </c>
      <c r="F142" s="28" t="s">
        <v>409</v>
      </c>
      <c r="G142" s="28" t="s">
        <v>637</v>
      </c>
      <c r="H142" s="28" t="s">
        <v>617</v>
      </c>
      <c r="I142" s="28" t="s">
        <v>377</v>
      </c>
      <c r="J142" s="28" t="s">
        <v>638</v>
      </c>
    </row>
    <row r="143" s="1" customFormat="1" ht="30" customHeight="1" spans="1:10">
      <c r="A143" s="163"/>
      <c r="B143" s="28"/>
      <c r="C143" s="28" t="s">
        <v>372</v>
      </c>
      <c r="D143" s="28" t="s">
        <v>373</v>
      </c>
      <c r="E143" s="28" t="s">
        <v>639</v>
      </c>
      <c r="F143" s="28" t="s">
        <v>409</v>
      </c>
      <c r="G143" s="28" t="s">
        <v>640</v>
      </c>
      <c r="H143" s="28" t="s">
        <v>472</v>
      </c>
      <c r="I143" s="28" t="s">
        <v>377</v>
      </c>
      <c r="J143" s="28" t="s">
        <v>641</v>
      </c>
    </row>
    <row r="144" s="1" customFormat="1" ht="30" customHeight="1" spans="1:10">
      <c r="A144" s="163"/>
      <c r="B144" s="28"/>
      <c r="C144" s="28" t="s">
        <v>372</v>
      </c>
      <c r="D144" s="28" t="s">
        <v>373</v>
      </c>
      <c r="E144" s="28" t="s">
        <v>642</v>
      </c>
      <c r="F144" s="28" t="s">
        <v>409</v>
      </c>
      <c r="G144" s="28" t="s">
        <v>643</v>
      </c>
      <c r="H144" s="28" t="s">
        <v>392</v>
      </c>
      <c r="I144" s="28" t="s">
        <v>377</v>
      </c>
      <c r="J144" s="28" t="s">
        <v>643</v>
      </c>
    </row>
    <row r="145" s="1" customFormat="1" ht="30" customHeight="1" spans="1:10">
      <c r="A145" s="163"/>
      <c r="B145" s="28"/>
      <c r="C145" s="28" t="s">
        <v>372</v>
      </c>
      <c r="D145" s="28" t="s">
        <v>373</v>
      </c>
      <c r="E145" s="28" t="s">
        <v>644</v>
      </c>
      <c r="F145" s="28" t="s">
        <v>409</v>
      </c>
      <c r="G145" s="28" t="s">
        <v>476</v>
      </c>
      <c r="H145" s="28" t="s">
        <v>617</v>
      </c>
      <c r="I145" s="28" t="s">
        <v>377</v>
      </c>
      <c r="J145" s="28" t="s">
        <v>645</v>
      </c>
    </row>
    <row r="146" s="1" customFormat="1" ht="30" customHeight="1" spans="1:10">
      <c r="A146" s="163"/>
      <c r="B146" s="28"/>
      <c r="C146" s="28" t="s">
        <v>372</v>
      </c>
      <c r="D146" s="28" t="s">
        <v>384</v>
      </c>
      <c r="E146" s="28" t="s">
        <v>646</v>
      </c>
      <c r="F146" s="28" t="s">
        <v>375</v>
      </c>
      <c r="G146" s="28" t="s">
        <v>476</v>
      </c>
      <c r="H146" s="28" t="s">
        <v>411</v>
      </c>
      <c r="I146" s="28" t="s">
        <v>377</v>
      </c>
      <c r="J146" s="28" t="s">
        <v>420</v>
      </c>
    </row>
    <row r="147" s="1" customFormat="1" ht="30" customHeight="1" spans="1:10">
      <c r="A147" s="163"/>
      <c r="B147" s="28"/>
      <c r="C147" s="28" t="s">
        <v>372</v>
      </c>
      <c r="D147" s="28" t="s">
        <v>384</v>
      </c>
      <c r="E147" s="28" t="s">
        <v>508</v>
      </c>
      <c r="F147" s="28" t="s">
        <v>375</v>
      </c>
      <c r="G147" s="28" t="s">
        <v>476</v>
      </c>
      <c r="H147" s="28" t="s">
        <v>411</v>
      </c>
      <c r="I147" s="28" t="s">
        <v>377</v>
      </c>
      <c r="J147" s="28" t="s">
        <v>420</v>
      </c>
    </row>
    <row r="148" s="1" customFormat="1" ht="30" customHeight="1" spans="1:10">
      <c r="A148" s="163"/>
      <c r="B148" s="28"/>
      <c r="C148" s="28" t="s">
        <v>372</v>
      </c>
      <c r="D148" s="28" t="s">
        <v>384</v>
      </c>
      <c r="E148" s="28" t="s">
        <v>647</v>
      </c>
      <c r="F148" s="28" t="s">
        <v>375</v>
      </c>
      <c r="G148" s="28" t="s">
        <v>476</v>
      </c>
      <c r="H148" s="28" t="s">
        <v>411</v>
      </c>
      <c r="I148" s="28" t="s">
        <v>377</v>
      </c>
      <c r="J148" s="28" t="s">
        <v>420</v>
      </c>
    </row>
    <row r="149" s="1" customFormat="1" ht="30" customHeight="1" spans="1:10">
      <c r="A149" s="163"/>
      <c r="B149" s="28"/>
      <c r="C149" s="28" t="s">
        <v>372</v>
      </c>
      <c r="D149" s="28" t="s">
        <v>389</v>
      </c>
      <c r="E149" s="28" t="s">
        <v>648</v>
      </c>
      <c r="F149" s="28" t="s">
        <v>375</v>
      </c>
      <c r="G149" s="28" t="s">
        <v>545</v>
      </c>
      <c r="H149" s="28" t="s">
        <v>411</v>
      </c>
      <c r="I149" s="28" t="s">
        <v>377</v>
      </c>
      <c r="J149" s="28" t="s">
        <v>420</v>
      </c>
    </row>
    <row r="150" s="1" customFormat="1" ht="30" customHeight="1" spans="1:10">
      <c r="A150" s="163"/>
      <c r="B150" s="28"/>
      <c r="C150" s="28" t="s">
        <v>372</v>
      </c>
      <c r="D150" s="28" t="s">
        <v>393</v>
      </c>
      <c r="E150" s="28" t="s">
        <v>394</v>
      </c>
      <c r="F150" s="28" t="s">
        <v>395</v>
      </c>
      <c r="G150" s="28" t="s">
        <v>649</v>
      </c>
      <c r="H150" s="28" t="s">
        <v>397</v>
      </c>
      <c r="I150" s="28" t="s">
        <v>377</v>
      </c>
      <c r="J150" s="28" t="s">
        <v>398</v>
      </c>
    </row>
    <row r="151" s="1" customFormat="1" ht="30" customHeight="1" spans="1:10">
      <c r="A151" s="163"/>
      <c r="B151" s="28"/>
      <c r="C151" s="28" t="s">
        <v>399</v>
      </c>
      <c r="D151" s="28" t="s">
        <v>581</v>
      </c>
      <c r="E151" s="28" t="s">
        <v>650</v>
      </c>
      <c r="F151" s="28" t="s">
        <v>375</v>
      </c>
      <c r="G151" s="28" t="s">
        <v>651</v>
      </c>
      <c r="H151" s="28" t="s">
        <v>411</v>
      </c>
      <c r="I151" s="28" t="s">
        <v>402</v>
      </c>
      <c r="J151" s="28" t="s">
        <v>420</v>
      </c>
    </row>
    <row r="152" s="1" customFormat="1" ht="30" customHeight="1" spans="1:10">
      <c r="A152" s="163"/>
      <c r="B152" s="28"/>
      <c r="C152" s="28" t="s">
        <v>399</v>
      </c>
      <c r="D152" s="28" t="s">
        <v>400</v>
      </c>
      <c r="E152" s="28" t="s">
        <v>652</v>
      </c>
      <c r="F152" s="28" t="s">
        <v>375</v>
      </c>
      <c r="G152" s="28" t="s">
        <v>653</v>
      </c>
      <c r="H152" s="28" t="s">
        <v>411</v>
      </c>
      <c r="I152" s="28" t="s">
        <v>402</v>
      </c>
      <c r="J152" s="28" t="s">
        <v>420</v>
      </c>
    </row>
    <row r="153" s="1" customFormat="1" ht="30" customHeight="1" spans="1:10">
      <c r="A153" s="163"/>
      <c r="B153" s="28"/>
      <c r="C153" s="28" t="s">
        <v>399</v>
      </c>
      <c r="D153" s="28" t="s">
        <v>514</v>
      </c>
      <c r="E153" s="28" t="s">
        <v>654</v>
      </c>
      <c r="F153" s="28" t="s">
        <v>375</v>
      </c>
      <c r="G153" s="28" t="s">
        <v>655</v>
      </c>
      <c r="H153" s="28" t="s">
        <v>411</v>
      </c>
      <c r="I153" s="28" t="s">
        <v>402</v>
      </c>
      <c r="J153" s="28" t="s">
        <v>420</v>
      </c>
    </row>
    <row r="154" s="1" customFormat="1" ht="30" customHeight="1" spans="1:10">
      <c r="A154" s="163"/>
      <c r="B154" s="28"/>
      <c r="C154" s="28" t="s">
        <v>399</v>
      </c>
      <c r="D154" s="28" t="s">
        <v>404</v>
      </c>
      <c r="E154" s="28" t="s">
        <v>656</v>
      </c>
      <c r="F154" s="28" t="s">
        <v>375</v>
      </c>
      <c r="G154" s="28" t="s">
        <v>657</v>
      </c>
      <c r="H154" s="28" t="s">
        <v>411</v>
      </c>
      <c r="I154" s="28" t="s">
        <v>402</v>
      </c>
      <c r="J154" s="28" t="s">
        <v>420</v>
      </c>
    </row>
    <row r="155" s="1" customFormat="1" ht="30" customHeight="1" spans="1:10">
      <c r="A155" s="163"/>
      <c r="B155" s="28"/>
      <c r="C155" s="28" t="s">
        <v>406</v>
      </c>
      <c r="D155" s="28" t="s">
        <v>407</v>
      </c>
      <c r="E155" s="28" t="s">
        <v>408</v>
      </c>
      <c r="F155" s="28" t="s">
        <v>409</v>
      </c>
      <c r="G155" s="28" t="s">
        <v>658</v>
      </c>
      <c r="H155" s="28" t="s">
        <v>411</v>
      </c>
      <c r="I155" s="28" t="s">
        <v>402</v>
      </c>
      <c r="J155" s="28" t="s">
        <v>420</v>
      </c>
    </row>
  </sheetData>
  <mergeCells count="28">
    <mergeCell ref="A3:J3"/>
    <mergeCell ref="A4:H4"/>
    <mergeCell ref="A9:A19"/>
    <mergeCell ref="A20:A29"/>
    <mergeCell ref="A30:A45"/>
    <mergeCell ref="A46:A60"/>
    <mergeCell ref="A61:A69"/>
    <mergeCell ref="A70:A77"/>
    <mergeCell ref="A78:A85"/>
    <mergeCell ref="A86:A99"/>
    <mergeCell ref="A100:A105"/>
    <mergeCell ref="A106:A111"/>
    <mergeCell ref="A112:A118"/>
    <mergeCell ref="A119:A131"/>
    <mergeCell ref="A132:A155"/>
    <mergeCell ref="B9:B19"/>
    <mergeCell ref="B20:B29"/>
    <mergeCell ref="B30:B45"/>
    <mergeCell ref="B46:B60"/>
    <mergeCell ref="B61:B69"/>
    <mergeCell ref="B70:B77"/>
    <mergeCell ref="B78:B85"/>
    <mergeCell ref="B86:B99"/>
    <mergeCell ref="B100:B105"/>
    <mergeCell ref="B106:B111"/>
    <mergeCell ref="B112:B118"/>
    <mergeCell ref="B119:B131"/>
    <mergeCell ref="B132:B15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daisy</cp:lastModifiedBy>
  <dcterms:created xsi:type="dcterms:W3CDTF">2025-02-06T07:09:00Z</dcterms:created>
  <dcterms:modified xsi:type="dcterms:W3CDTF">2025-04-07T10:02:16Z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2052-12.1.0.20305</vt:lpwstr>
  </property>
  <property fmtid="{D5CDD505-2E9C-101B-9397-08002B2CF9AE}" pid="4" name="KSOReadingLayout">
    <vt:bool>true</vt:bool>
  </property>
</Properties>
</file>