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2025\2025预算公开\十九中预算公开(定）\"/>
    </mc:Choice>
  </mc:AlternateContent>
  <bookViews>
    <workbookView xWindow="0" yWindow="0" windowWidth="27945" windowHeight="12255" tabRatio="894" firstSheet="4"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OLE_LINK1" localSheetId="6">部门基本支出预算表04!$C$10</definedName>
    <definedName name="OLE_LINK3" localSheetId="6">部门基本支出预算表04!$C$35</definedName>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7" l="1"/>
  <c r="F6" i="17"/>
  <c r="E6" i="17"/>
  <c r="A4" i="17"/>
  <c r="A3" i="17"/>
  <c r="A4" i="16"/>
  <c r="A3" i="16"/>
  <c r="A4" i="15"/>
  <c r="A3" i="15"/>
  <c r="A4" i="14"/>
  <c r="A3" i="14"/>
  <c r="A4" i="13"/>
  <c r="A3" i="13"/>
  <c r="A4" i="12"/>
  <c r="A3" i="12"/>
  <c r="A4" i="11"/>
  <c r="A3" i="11"/>
  <c r="A4" i="10"/>
  <c r="A3" i="10"/>
  <c r="A4" i="9"/>
  <c r="A3" i="9"/>
  <c r="A4" i="8"/>
  <c r="A3" i="8"/>
  <c r="A4" i="7"/>
  <c r="A3" i="7"/>
  <c r="A4" i="6"/>
  <c r="A3" i="6"/>
  <c r="A4" i="5"/>
  <c r="A3" i="5"/>
  <c r="A4" i="4"/>
  <c r="A3" i="4"/>
  <c r="A4" i="3"/>
  <c r="A3" i="3"/>
  <c r="A4" i="2"/>
  <c r="A3" i="2"/>
  <c r="A4" i="1"/>
  <c r="A3" i="1"/>
</calcChain>
</file>

<file path=xl/sharedStrings.xml><?xml version="1.0" encoding="utf-8"?>
<sst xmlns="http://schemas.openxmlformats.org/spreadsheetml/2006/main" count="1505" uniqueCount="500">
  <si>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</si>
  <si>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</si>
  <si>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</si>
  <si>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</si>
  <si>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</si>
  <si>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</si>
  <si>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</si>
  <si>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</si>
  <si>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</si>
  <si>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</si>
  <si>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</si>
  <si>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</si>
  <si>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</si>
  <si>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</si>
  <si>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</si>
  <si>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</si>
  <si>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</si>
  <si>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</si>
  <si>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</si>
  <si>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</si>
  <si>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</si>
  <si>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</si>
  <si>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</si>
  <si>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</si>
  <si>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</si>
  <si>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</si>
  <si>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</si>
  <si>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</si>
  <si>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</si>
  <si>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</si>
  <si>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</si>
  <si>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</si>
  <si>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</si>
  <si>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</si>
  <si>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</si>
  <si>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</si>
  <si>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</si>
  <si>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</si>
  <si>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</si>
  <si>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</si>
  <si>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</si>
  <si>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</si>
  <si>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</si>
  <si>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</si>
  <si>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</si>
  <si>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</si>
  <si>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</si>
  <si>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</si>
  <si>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</si>
  <si>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</si>
  <si>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</si>
  <si>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</si>
  <si>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</si>
  <si>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</si>
  <si>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</si>
  <si>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</si>
  <si>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</si>
  <si>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</si>
  <si>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</si>
  <si>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</si>
  <si>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</si>
  <si>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</si>
  <si>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</si>
  <si>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</si>
  <si>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</si>
  <si>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</si>
  <si>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</si>
  <si>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</si>
  <si>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</si>
  <si>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105053</t>
  </si>
  <si>
    <t>云南省昆明市第十九中学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</si>
  <si>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</si>
  <si>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</si>
  <si>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</si>
  <si>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</si>
  <si>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</si>
  <si>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</si>
  <si>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</si>
  <si>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</si>
  <si>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</si>
  <si>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</si>
  <si>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</si>
  <si>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</si>
  <si>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</si>
  <si>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</si>
  <si>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</si>
  <si>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</si>
  <si>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</si>
  <si>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</si>
  <si>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</si>
  <si>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</si>
  <si>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</si>
  <si>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</si>
  <si>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</si>
  <si>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</si>
  <si>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</si>
  <si>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</si>
  <si>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</si>
  <si>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</si>
  <si>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</si>
  <si>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</si>
  <si>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2050203</t>
  </si>
  <si>
    <t>初中教育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</si>
  <si>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</si>
  <si>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</si>
  <si>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</si>
  <si>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</si>
  <si>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</si>
  <si>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</si>
  <si>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</si>
  <si>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</si>
  <si>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</si>
  <si>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</si>
  <si>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</si>
  <si>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</si>
  <si>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</si>
  <si>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</si>
  <si>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</si>
  <si>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</si>
  <si>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</si>
  <si>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</si>
  <si>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</si>
  <si>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</si>
  <si>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</si>
  <si>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</si>
  <si>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</si>
  <si>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</si>
  <si>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</si>
  <si>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</si>
  <si>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</si>
  <si>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</si>
  <si>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</si>
  <si>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</si>
  <si>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</si>
  <si>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</si>
  <si>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</si>
  <si>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</si>
  <si>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</si>
  <si>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</si>
  <si>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</si>
  <si>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</si>
  <si>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</si>
  <si>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</si>
  <si>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</si>
  <si>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</si>
  <si>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</si>
  <si>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</si>
  <si>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</si>
  <si>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</si>
  <si>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</si>
  <si>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</si>
  <si>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</si>
  <si>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</si>
  <si>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</si>
  <si>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</si>
  <si>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</si>
  <si>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</si>
  <si>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</si>
  <si>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</si>
  <si>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</si>
  <si>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</si>
  <si>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</si>
  <si>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</si>
  <si>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</si>
  <si>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</si>
  <si>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</si>
  <si>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</si>
  <si>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</si>
  <si>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</si>
  <si>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</si>
  <si>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</si>
  <si>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</si>
  <si>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</si>
  <si>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</si>
  <si>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</si>
  <si>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</si>
  <si>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</si>
  <si>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</si>
  <si>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</si>
  <si>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</si>
  <si>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</si>
  <si>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</si>
  <si>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</si>
  <si>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</si>
  <si>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</si>
  <si>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本单位无三公经费支出，本表为空。</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</si>
  <si>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</si>
  <si>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</si>
  <si>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</si>
  <si>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</si>
  <si>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</si>
  <si>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</si>
  <si>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</si>
  <si>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</si>
  <si>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</si>
  <si>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</si>
  <si>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</si>
  <si>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</si>
  <si>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</si>
  <si>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</si>
  <si>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</si>
  <si>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</si>
  <si>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</si>
  <si>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</si>
  <si>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</si>
  <si>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</si>
  <si>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工会经费</t>
  </si>
  <si>
    <t>30228</t>
  </si>
  <si>
    <t>事业人员绩效奖励</t>
  </si>
  <si>
    <t>30103</t>
  </si>
  <si>
    <t>奖金</t>
  </si>
  <si>
    <t>30107</t>
  </si>
  <si>
    <t>绩效工资</t>
  </si>
  <si>
    <t>残疾人保障金</t>
  </si>
  <si>
    <t>30299</t>
  </si>
  <si>
    <t>其他商品和服务支出</t>
  </si>
  <si>
    <t>30113</t>
  </si>
  <si>
    <t>社会保障缴费</t>
  </si>
  <si>
    <t>30108</t>
  </si>
  <si>
    <t>机关事业单位基本养老保险缴费</t>
  </si>
  <si>
    <t>30110</t>
  </si>
  <si>
    <t>职工基本医疗保险缴费</t>
  </si>
  <si>
    <t>30111</t>
  </si>
  <si>
    <t>公务员医疗补助缴费</t>
  </si>
  <si>
    <t>30112</t>
  </si>
  <si>
    <t>其他社会保障缴费</t>
  </si>
  <si>
    <t>一般公用经费支出</t>
  </si>
  <si>
    <t>30201</t>
  </si>
  <si>
    <t>办公费</t>
  </si>
  <si>
    <t>30216</t>
  </si>
  <si>
    <t>培训费</t>
  </si>
  <si>
    <t>30229</t>
  </si>
  <si>
    <t>福利费</t>
  </si>
  <si>
    <t>学校学生生均公用经费</t>
  </si>
  <si>
    <t>30205</t>
  </si>
  <si>
    <t>水费</t>
  </si>
  <si>
    <t>30206</t>
  </si>
  <si>
    <t>电费</t>
  </si>
  <si>
    <t>30207</t>
  </si>
  <si>
    <t>邮电费</t>
  </si>
  <si>
    <t>30213</t>
  </si>
  <si>
    <t>维修（护）费</t>
  </si>
  <si>
    <t>离退休人员福利费</t>
  </si>
  <si>
    <t>编外聘用人员支出</t>
  </si>
  <si>
    <t>30199</t>
  </si>
  <si>
    <t>其他工资福利支出</t>
  </si>
  <si>
    <t>其他公用经费支出</t>
  </si>
  <si>
    <t>离退休人员支出</t>
  </si>
  <si>
    <t>30305</t>
  </si>
  <si>
    <t>生活补助</t>
  </si>
  <si>
    <t>事业人员工资支出</t>
  </si>
  <si>
    <t>30101</t>
  </si>
  <si>
    <t>基本工资</t>
  </si>
  <si>
    <t>30102</t>
  </si>
  <si>
    <t>津贴补贴</t>
  </si>
  <si>
    <t>遗属补助</t>
  </si>
  <si>
    <t>预算05-1表</t>
  </si>
  <si>
    <t>项目分类</t>
  </si>
  <si>
    <t>项目单位</t>
  </si>
  <si>
    <t>经济科目编码</t>
  </si>
  <si>
    <t>经济科目名称</t>
  </si>
  <si>
    <t>本年拨款</t>
  </si>
  <si>
    <t>其中：本次下达</t>
  </si>
  <si>
    <t>民生类</t>
  </si>
  <si>
    <t>城乡初中生均公用经费</t>
  </si>
  <si>
    <t>30211</t>
  </si>
  <si>
    <t>差旅费</t>
  </si>
  <si>
    <t>30226</t>
  </si>
  <si>
    <t>劳务费</t>
  </si>
  <si>
    <t>特殊教育补助经费</t>
  </si>
  <si>
    <t>专项业务类</t>
  </si>
  <si>
    <t>西山区校园人防建设项目补助经费</t>
  </si>
  <si>
    <t>30227</t>
  </si>
  <si>
    <t>委托业务费</t>
  </si>
  <si>
    <t>课后服务项目资金</t>
  </si>
  <si>
    <t>银龄讲学计划经费</t>
  </si>
  <si>
    <t>义务教育家庭经济困难学生生活补助经费</t>
  </si>
  <si>
    <t>30308</t>
  </si>
  <si>
    <t>助学金</t>
  </si>
  <si>
    <t>事业发展类</t>
  </si>
  <si>
    <t>西山区教育考试标准化考场建设专项资金</t>
  </si>
  <si>
    <t>31003</t>
  </si>
  <si>
    <t>专用设备购置</t>
  </si>
  <si>
    <t>预算05-2表</t>
  </si>
  <si>
    <t>项目年度绩效目标</t>
  </si>
  <si>
    <t>一级指标</t>
  </si>
  <si>
    <t>二级指标</t>
  </si>
  <si>
    <t>三级指标</t>
  </si>
  <si>
    <t>指标性质</t>
  </si>
  <si>
    <t>指标值</t>
  </si>
  <si>
    <t>度量单位</t>
  </si>
  <si>
    <t>指标属性</t>
  </si>
  <si>
    <t>指标内容</t>
  </si>
  <si>
    <t>充分利用退休教师优势资源，调动优秀退休教师继续投身教育的积极性，加快建设与区域性国际中心城市相匹配的教育体系，努力办好人民满意的教育。根据关于印发《昆明市银龄讲学三年行动计划（2021—2023年）》的通知，县区所属学校引进银龄讲师所需经费由同级财政保障。2025年通过组建银龄名师工作室，加强教育科研和对中青年教师的传、帮、带作用，提高教师队伍整体素质及教研水平，扩大优质教育资源，提升我校教育教学质量，促进我校教育优质均衡发展。</t>
  </si>
  <si>
    <t>产出指标</t>
  </si>
  <si>
    <t>数量指标</t>
  </si>
  <si>
    <t>引进银龄教师人数</t>
  </si>
  <si>
    <t>=</t>
  </si>
  <si>
    <t>人</t>
  </si>
  <si>
    <t>定量指标</t>
  </si>
  <si>
    <t>补助人数</t>
  </si>
  <si>
    <t>质量指标</t>
  </si>
  <si>
    <t>获补对象准确率</t>
  </si>
  <si>
    <t>100</t>
  </si>
  <si>
    <t>%</t>
  </si>
  <si>
    <t>时效指标</t>
  </si>
  <si>
    <t>发放及时率</t>
  </si>
  <si>
    <t>年</t>
  </si>
  <si>
    <t>成本指标</t>
  </si>
  <si>
    <t>经济成本指标</t>
  </si>
  <si>
    <t>&lt;=</t>
  </si>
  <si>
    <t>200000</t>
  </si>
  <si>
    <t>元</t>
  </si>
  <si>
    <t>补助年标准</t>
  </si>
  <si>
    <t>效益指标</t>
  </si>
  <si>
    <t>社会效益</t>
  </si>
  <si>
    <t>政策知晓度</t>
  </si>
  <si>
    <t>补助对象政策的知晓度</t>
  </si>
  <si>
    <t>满意度指标</t>
  </si>
  <si>
    <t>服务对象满意度</t>
  </si>
  <si>
    <t>银龄教师满意度</t>
  </si>
  <si>
    <t>2025年在整合农村义务教育经费保障机制和城市义务教育奖补政策的基础上，建立城乡统一、重在农村的义务教育经费保障机制，优化教育布局，实现城乡义务教育在更高层次的均衡发展，促进教育公平、提高教育质量，促进基本公共服务均等化，构建社会主义和谐社会，建设人力资源强国。以抓常规管理、提高管理水平；以抓校本研修，提升队伍素质；以抓教研教改，提升教学质量；以抓好小科目，促进大发展。对学生进行安全教育、健康教育、国防教育，促进学生全面发展。资金用于办公费，培训费，心理测评服务，代记账服务，法律服务等。</t>
  </si>
  <si>
    <t>初中阶段应补助人数</t>
  </si>
  <si>
    <t>817</t>
  </si>
  <si>
    <t>寄宿生应补助人数</t>
  </si>
  <si>
    <t>300</t>
  </si>
  <si>
    <t>补助范围占在校学生数比例</t>
  </si>
  <si>
    <t>补助资金当年到位率</t>
  </si>
  <si>
    <t>资金支付进度</t>
  </si>
  <si>
    <t>资金使用进度按上级要求完成</t>
  </si>
  <si>
    <t>180782.08</t>
  </si>
  <si>
    <t>下拨资金用于学生教育</t>
  </si>
  <si>
    <t>九年义务教育巩固率</t>
  </si>
  <si>
    <t>可持续影响</t>
  </si>
  <si>
    <t>义务教育免费年限</t>
  </si>
  <si>
    <t>学生满意度</t>
  </si>
  <si>
    <t>&gt;=</t>
  </si>
  <si>
    <t>95</t>
  </si>
  <si>
    <t>家长满意度</t>
  </si>
  <si>
    <t>全区义务教育学校继续全面开展课后服务，有需求的学生全部参加课后服务，课后服务时同全部达标。2023年底，学校建立健全课后服务管理机制、经费和人员保障机制、引入第三方非学科类培训机构补充机制.</t>
  </si>
  <si>
    <t>参加课后服务教师人数</t>
  </si>
  <si>
    <t>80</t>
  </si>
  <si>
    <t>收费标准</t>
  </si>
  <si>
    <t>400</t>
  </si>
  <si>
    <t>经费使用合规</t>
  </si>
  <si>
    <t>反映各学校严格按照规定使用经费情况</t>
  </si>
  <si>
    <t>480000</t>
  </si>
  <si>
    <t>课后服务支出</t>
  </si>
  <si>
    <t>政策知晓率</t>
  </si>
  <si>
    <t>反映政策宣传效果情况。
人数/调查总人数*100%</t>
  </si>
  <si>
    <t>教师满意度</t>
  </si>
  <si>
    <t>85</t>
  </si>
  <si>
    <t>反映教师对经费支出的合理性、有效性满意程度。</t>
  </si>
  <si>
    <t>西政复【2022】68号关于同意区属公民办学校保安配置相关事宜的批复，公办校园保安人员工资待遇标准按每人每月 4050元预算，根据实际费用据实拨付，所需资金由区财政予以保障。2025年强化人防建设，建立业务素质过硬的保安队伍，消除校园安全隐患，构建和谐校园，保障学校正常、安全运转，确保学生健康成长，为教职工及学生提供一个优质安全的校园环境。</t>
  </si>
  <si>
    <t>安保补助人数</t>
  </si>
  <si>
    <t>反映获补助人员、企业的数量情况，也适用补贴、资助等形式的补助。</t>
  </si>
  <si>
    <t>安保工作完成率</t>
  </si>
  <si>
    <t xml:space="preserve">反映安保工作完成情况
</t>
  </si>
  <si>
    <t>获补覆盖率</t>
  </si>
  <si>
    <t>获补覆盖率=实际获得补助人数（企业数）/申请符合标准人数（企业数）*100%</t>
  </si>
  <si>
    <t>反映发放单位及时发放补助资金的情况。
发放及时率=在时限内发放资金/应发放资金*100%</t>
  </si>
  <si>
    <t>304200</t>
  </si>
  <si>
    <t>反映项目成本投入情况</t>
  </si>
  <si>
    <t>经济效益</t>
  </si>
  <si>
    <t>公办补助标准</t>
  </si>
  <si>
    <t>4050</t>
  </si>
  <si>
    <t>元/人*月</t>
  </si>
  <si>
    <t>反映补助标准。</t>
  </si>
  <si>
    <t>反映补助政策的宣传效果情况。
政策知晓率=调查中补助政策知晓人数/调查总人数*100%</t>
  </si>
  <si>
    <t>为学生提供一个安全的校园环境，保障学校正常运转</t>
  </si>
  <si>
    <t>学校正常运转</t>
  </si>
  <si>
    <t>定性指标</t>
  </si>
  <si>
    <t>反映部门（单位）运转情况。</t>
  </si>
  <si>
    <t>受益对象满意度</t>
  </si>
  <si>
    <t>反映获补助受益对象的满意程度。</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</si>
  <si>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2025年对困难学生分春季和秋季实施补助，让学生能够完成初中学业。</t>
  </si>
  <si>
    <t>初中寄宿制资助人数</t>
  </si>
  <si>
    <t>278</t>
  </si>
  <si>
    <t>脱贫家庭学生等四类家庭经济困难学生全覆盖，初中寄宿制资助标椎为1250元/生/学年，补助资金由中央、省级、市级和县区共同承担，其中中央承担50%、省级承担10%、市级承担*8%、区级资金32%。</t>
  </si>
  <si>
    <t>初中非寄宿制资助人数</t>
  </si>
  <si>
    <t>63</t>
  </si>
  <si>
    <t>脱贫家庭学生等四类家庭经济困难学生全覆盖，初中非寄宿制资助标椎为625元/生/学年，补助资金由中央、省级、市级和县区共同承担，其中中央承担50%、省级承担10%、市级承担*8%、区级资金32%。</t>
  </si>
  <si>
    <t>脱贫家庭学生覆盖率</t>
  </si>
  <si>
    <t>根据政策要求，脱贫家庭学生覆盖率达到100</t>
  </si>
  <si>
    <t>发放及时率在时限内发放资金/应发放资金*100%</t>
  </si>
  <si>
    <t>项目完成进度</t>
  </si>
  <si>
    <t>项目春季、秋季学期期末前完成资助名单上报及资金发放</t>
  </si>
  <si>
    <t>133680</t>
  </si>
  <si>
    <t>小学寄宿制资助标椎为1000元/生/学年，初中寄宿制资助标椎为1250元/生/学年，小学非寄宿制资助标椎为500元/生/学年，初中非寄宿制资助标椎为625元/生/学年，补助资金由中央、省级、市级和县区共同承担，其中中央承担50%、省级承担10%、市级承担*8%、区级资金32%。</t>
  </si>
  <si>
    <t>保障补助对象政策的知晓度100%</t>
  </si>
  <si>
    <t>93</t>
  </si>
  <si>
    <t>九年义务教育巩固率达到93%以上</t>
  </si>
  <si>
    <t>受助学生满意度</t>
  </si>
  <si>
    <t>资助对象的满意程度高，切实落实资助政策</t>
  </si>
  <si>
    <t>家长的满意程度高，切实落实资助政策</t>
  </si>
  <si>
    <t>依据《云南省招生考试院关于开展2024-2025年教育考试标准化建设和巡查平台设备更新工作的通知》， 云南省昆明市第十九中学标准化考试建设45间，每间建设经费不超过1万元，省、市、区各承担1/3，由区级预算保障4000元/间，2025年建设完成并完成支付。</t>
  </si>
  <si>
    <t>购置计划完成率</t>
  </si>
  <si>
    <t>反映部门购置计划执行情况购置计划执行情况。
购置计划完成率=（实际购置交付装备数量/计划购置交付装备数量）*100%。</t>
  </si>
  <si>
    <t>购置设备数量</t>
  </si>
  <si>
    <t>45</t>
  </si>
  <si>
    <t>间</t>
  </si>
  <si>
    <t>反映购置数量完成情况。</t>
  </si>
  <si>
    <t>验收通过率</t>
  </si>
  <si>
    <t>反映设备购置的产品质量情况。
验收通过率=（通过验收的购置数量/购置总数量）*100%。</t>
  </si>
  <si>
    <t>资金到位率</t>
  </si>
  <si>
    <t>反映资金到位情况。</t>
  </si>
  <si>
    <t>180000</t>
  </si>
  <si>
    <t xml:space="preserve">反映资金到位标准
</t>
  </si>
  <si>
    <t>设备使用年限</t>
  </si>
  <si>
    <t>&gt;</t>
  </si>
  <si>
    <t>反映新投入设备使用年限情况。</t>
  </si>
  <si>
    <t>学校满意度</t>
  </si>
  <si>
    <t>92</t>
  </si>
  <si>
    <t>反映服务对象对购置设备的整体满意情况。
学校使用人员满意度=（对购置设备满意的人数/问卷调查人数）*100%。</t>
  </si>
  <si>
    <t>2025年以教育事业统计报表中特殊教育实际在校学生人数和义务教育学校跟班就读残疾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</si>
  <si>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补助人数覆盖率</t>
  </si>
  <si>
    <t>补助标准达标率</t>
  </si>
  <si>
    <t>补助资金到位率</t>
  </si>
  <si>
    <t>3840</t>
  </si>
  <si>
    <t>下拨资金用于特殊教育</t>
  </si>
  <si>
    <t>残疾儿童入学率</t>
  </si>
  <si>
    <t>残疾儿童义务教育年限</t>
  </si>
  <si>
    <t>90</t>
  </si>
  <si>
    <t>预算06表</t>
  </si>
  <si>
    <t>政府性基金预算支出预算表</t>
  </si>
  <si>
    <t>单位名称：昆明市发展和改革委员会</t>
  </si>
  <si>
    <t>政府性基金预算支出</t>
  </si>
  <si>
    <t>本单位无政府性基金支出，本表为空。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</si>
  <si>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</si>
  <si>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</si>
  <si>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</si>
  <si>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</si>
  <si>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</si>
  <si>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</si>
  <si>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</si>
  <si>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</si>
  <si>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</si>
  <si>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</si>
  <si>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</si>
  <si>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西山区人防建设</t>
  </si>
  <si>
    <t>保安服务</t>
  </si>
  <si>
    <t>保洁服务</t>
  </si>
  <si>
    <t>物业管理服务</t>
  </si>
  <si>
    <t>西山区教育标准化考场建设</t>
  </si>
  <si>
    <t>其他信息化设备</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</si>
  <si>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</si>
  <si>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</si>
  <si>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</si>
  <si>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</si>
  <si>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</si>
  <si>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</si>
  <si>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</si>
  <si>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</si>
  <si>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本单位无政府购买服务预算支出，本表为空。</t>
  </si>
  <si>
    <t>预算09-1表</t>
  </si>
  <si>
    <t>单位名称（项目）</t>
  </si>
  <si>
    <t>地区</t>
  </si>
  <si>
    <t>本单位无对下转移支付预算，故此表为空表。</t>
  </si>
  <si>
    <t>预算09-2表</t>
  </si>
  <si>
    <t>本单位无对下转移支付绩效目标，故此表为空表。</t>
  </si>
  <si>
    <t xml:space="preserve">预算10表
</t>
  </si>
  <si>
    <t>资产类别</t>
  </si>
  <si>
    <t>资产分类代码.名称</t>
  </si>
  <si>
    <t>资产名称</t>
  </si>
  <si>
    <t>计量单位</t>
  </si>
  <si>
    <t>财政部门批复数（元）</t>
  </si>
  <si>
    <t>单价</t>
  </si>
  <si>
    <t>金额</t>
  </si>
  <si>
    <t>设备</t>
  </si>
  <si>
    <t>A02019900 其他信息化设备</t>
  </si>
  <si>
    <t>预算11表</t>
  </si>
  <si>
    <t>上级补助</t>
  </si>
  <si>
    <t>预算12表</t>
  </si>
  <si>
    <t>项目级次</t>
  </si>
  <si>
    <t/>
  </si>
  <si>
    <t>本单位无上级转移支付补助项目支出预算，故此表为空表。</t>
    <phoneticPr fontId="17" type="noConversion"/>
  </si>
  <si>
    <t>本单位无部门项目中期规划预算，故此表为空表。</t>
    <phoneticPr fontId="17" type="noConversion"/>
  </si>
  <si>
    <t>间</t>
    <phoneticPr fontId="17" type="noConversion"/>
  </si>
  <si>
    <t>项</t>
    <phoneticPr fontId="17" type="noConversion"/>
  </si>
  <si>
    <t>项</t>
    <phoneticPr fontId="17" type="noConversion"/>
  </si>
  <si>
    <t>530112231100001425360</t>
    <phoneticPr fontId="17" type="noConversion"/>
  </si>
  <si>
    <t>530112251100003698599</t>
  </si>
  <si>
    <t>530112210000000002713</t>
  </si>
  <si>
    <t>530112210000000002716</t>
    <phoneticPr fontId="17" type="noConversion"/>
  </si>
  <si>
    <t>530112210000000002718</t>
  </si>
  <si>
    <t>530112241100002236030</t>
  </si>
  <si>
    <t>530112241100002236030</t>
    <phoneticPr fontId="17" type="noConversion"/>
  </si>
  <si>
    <t>530112231100001425369</t>
    <phoneticPr fontId="17" type="noConversion"/>
  </si>
  <si>
    <t>530112210000000002712</t>
  </si>
  <si>
    <t>530112231100001280274</t>
  </si>
  <si>
    <t>530112231100001280253</t>
  </si>
  <si>
    <t>530112210000000002717</t>
  </si>
  <si>
    <r>
      <t>53011221000000000271</t>
    </r>
    <r>
      <rPr>
        <sz val="9"/>
        <rFont val="宋体"/>
        <family val="3"/>
        <charset val="134"/>
      </rPr>
      <t>4</t>
    </r>
    <phoneticPr fontId="17" type="noConversion"/>
  </si>
  <si>
    <t>530112221100000257666</t>
  </si>
  <si>
    <t>530112221100000257718</t>
  </si>
  <si>
    <t>530112231100001311850</t>
  </si>
  <si>
    <t>530112241100002258071</t>
  </si>
  <si>
    <t>530112241100002257894</t>
  </si>
  <si>
    <t>530112241100002461119</t>
  </si>
  <si>
    <t>530112251100003750634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</si>
</sst>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mm\-dd"/>
    <numFmt numFmtId="177" formatCode="yyyy\-mm\-dd\ hh:mm:ss"/>
    <numFmt numFmtId="178" formatCode="#,##0;\-#,##0;;@"/>
    <numFmt numFmtId="179" formatCode="#,##0.00;\-#,##0.00;;@"/>
    <numFmt numFmtId="180" formatCode="hh:mm:ss"/>
  </numFmts>
  <fonts count="22">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family val="2"/>
    </font>
    <font>
      <b/>
      <sz val="23.95"/>
      <color rgb="FF000000"/>
      <name val="宋体"/>
      <charset val="134"/>
    </font>
    <font>
      <sz val="11.25"/>
      <color rgb="FF000000"/>
      <name val="宋体"/>
      <charset val="134"/>
    </font>
    <font>
      <b/>
      <sz val="22"/>
      <color rgb="FF000000"/>
      <name val="宋体"/>
      <charset val="134"/>
    </font>
    <font>
      <sz val="10"/>
      <color rgb="FFFFFFFF"/>
      <name val="宋体"/>
      <charset val="134"/>
    </font>
    <font>
      <b/>
      <sz val="21"/>
      <color rgb="FF000000"/>
      <name val="宋体"/>
      <charset val="134"/>
    </font>
    <font>
      <sz val="11"/>
      <color theme="1"/>
      <name val="宋体"/>
      <charset val="134"/>
      <scheme val="minor"/>
    </font>
    <font>
      <sz val="9"/>
      <name val="宋体"/>
      <charset val="134"/>
    </font>
    <font>
      <b/>
      <sz val="18"/>
      <color rgb="FF000000"/>
      <name val="宋体"/>
      <charset val="134"/>
    </font>
    <font>
      <sz val="9.75"/>
      <color rgb="FF000000"/>
      <name val="SimSun"/>
      <charset val="134"/>
    </font>
    <font>
      <b/>
      <sz val="9"/>
      <color rgb="FF000000"/>
      <name val="宋体"/>
      <charset val="134"/>
    </font>
    <font>
      <sz val="9"/>
      <name val="宋体"/>
      <charset val="134"/>
      <scheme val="minor"/>
    </font>
    <font>
      <b/>
      <sz val="9"/>
      <color rgb="FF000000"/>
      <name val="宋体"/>
      <family val="3"/>
      <charset val="134"/>
    </font>
    <font>
      <sz val="9"/>
      <color rgb="FF000000"/>
      <name val="宋体"/>
      <family val="3"/>
      <charset val="134"/>
    </font>
    <font>
      <sz val="9"/>
      <color rgb="FF242B39"/>
      <name val="宋体"/>
      <family val="3"/>
      <charset val="134"/>
    </font>
    <font>
      <sz val="9"/>
      <name val="宋体"/>
      <family val="3"/>
      <charset val="134"/>
    </font>
  </fonts>
  <fills count="3">
    <fill>
      <patternFill patternType="none"/>
    </fill>
    <fill>
      <patternFill patternType="gray125"/>
    </fill>
    <fill>
      <patternFill patternType="solid">
        <fgColor rgb="FFFFFFFF"/>
        <bgColor indexed="64"/>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9">
    <xf numFmtId="0" fontId="0" fillId="0" borderId="0"/>
    <xf numFmtId="176" fontId="13" fillId="0" borderId="7">
      <alignment horizontal="right" vertical="center"/>
    </xf>
    <xf numFmtId="177" fontId="13" fillId="0" borderId="7">
      <alignment horizontal="right" vertical="center"/>
    </xf>
    <xf numFmtId="178" fontId="13" fillId="0" borderId="7">
      <alignment horizontal="right" vertical="center"/>
    </xf>
    <xf numFmtId="179" fontId="13" fillId="0" borderId="7">
      <alignment horizontal="right" vertical="center"/>
    </xf>
    <xf numFmtId="179" fontId="13" fillId="0" borderId="7">
      <alignment horizontal="right" vertical="center"/>
    </xf>
    <xf numFmtId="10" fontId="13" fillId="0" borderId="7">
      <alignment horizontal="right" vertical="center"/>
    </xf>
    <xf numFmtId="49" fontId="13" fillId="0" borderId="7">
      <alignment horizontal="left" vertical="center" wrapText="1"/>
    </xf>
    <xf numFmtId="180" fontId="13" fillId="0" borderId="7">
      <alignment horizontal="right" vertical="center"/>
    </xf>
  </cellStyleXfs>
  <cellXfs count="281">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1" fillId="0" borderId="7" xfId="0" applyFont="1" applyFill="1" applyBorder="1" applyAlignment="1" applyProtection="1">
      <alignment horizontal="center" vertical="center"/>
      <protection locked="0"/>
    </xf>
    <xf numFmtId="4" fontId="5" fillId="0" borderId="7" xfId="4" applyNumberFormat="1" applyFont="1" applyFill="1" applyBorder="1">
      <alignment horizontal="right" vertical="center"/>
    </xf>
    <xf numFmtId="0" fontId="6" fillId="0" borderId="0" xfId="0" applyFont="1" applyFill="1" applyBorder="1" applyProtection="1">
      <protection locked="0"/>
    </xf>
    <xf numFmtId="0" fontId="6" fillId="0" borderId="0" xfId="0" applyFont="1" applyFill="1" applyBorder="1"/>
    <xf numFmtId="0" fontId="1" fillId="0" borderId="0"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0" fontId="8" fillId="2" borderId="7" xfId="0" applyFont="1" applyFill="1" applyBorder="1" applyAlignment="1">
      <alignment horizontal="left" vertical="center" wrapText="1"/>
    </xf>
    <xf numFmtId="0" fontId="8" fillId="0" borderId="7" xfId="0" applyFont="1" applyBorder="1" applyAlignment="1" applyProtection="1">
      <alignment horizontal="left" wrapText="1"/>
      <protection locked="0"/>
    </xf>
    <xf numFmtId="0" fontId="8" fillId="0" borderId="7" xfId="0" applyFont="1" applyBorder="1" applyAlignment="1">
      <alignment horizontal="left" wrapText="1"/>
    </xf>
    <xf numFmtId="0" fontId="8" fillId="2" borderId="7"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wrapText="1"/>
      <protection locked="0"/>
    </xf>
    <xf numFmtId="3" fontId="8" fillId="2" borderId="7" xfId="0" applyNumberFormat="1" applyFont="1" applyFill="1" applyBorder="1" applyAlignment="1" applyProtection="1">
      <alignment horizontal="right" vertical="center"/>
      <protection locked="0"/>
    </xf>
    <xf numFmtId="4" fontId="8" fillId="2"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0" xfId="0" applyFont="1" applyFill="1" applyBorder="1" applyAlignment="1" applyProtection="1">
      <alignment horizontal="right" vertical="center" wrapText="1"/>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9"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4" fillId="0" borderId="0" xfId="0" applyFont="1" applyBorder="1" applyProtection="1">
      <protection locked="0"/>
    </xf>
    <xf numFmtId="0" fontId="4" fillId="0" borderId="0" xfId="0" applyFont="1" applyBorder="1" applyAlignment="1">
      <alignment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0" xfId="0" applyFont="1" applyBorder="1" applyAlignment="1" applyProtection="1">
      <alignment vertical="top" wrapText="1"/>
      <protection locked="0"/>
    </xf>
    <xf numFmtId="0" fontId="4" fillId="0" borderId="12" xfId="0" applyFont="1" applyBorder="1" applyAlignment="1" applyProtection="1">
      <alignment horizontal="center" vertical="center" wrapText="1"/>
      <protection locked="0"/>
    </xf>
    <xf numFmtId="179" fontId="5" fillId="0" borderId="7" xfId="0" applyNumberFormat="1" applyFont="1" applyBorder="1" applyAlignment="1">
      <alignment horizontal="righ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0" xfId="0" applyFont="1" applyBorder="1"/>
    <xf numFmtId="178" fontId="5" fillId="0" borderId="7" xfId="3" applyNumberFormat="1" applyFont="1" applyBorder="1" applyAlignment="1">
      <alignment horizontal="center" vertical="center"/>
    </xf>
    <xf numFmtId="178" fontId="5" fillId="0" borderId="7" xfId="0"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pplyProtection="1">
      <alignment horizontal="left" vertical="center"/>
      <protection locked="0"/>
    </xf>
    <xf numFmtId="3" fontId="2" fillId="0" borderId="7" xfId="0" applyNumberFormat="1" applyFont="1" applyBorder="1" applyAlignment="1">
      <alignment horizontal="right" vertical="center"/>
    </xf>
    <xf numFmtId="4" fontId="2" fillId="0" borderId="7" xfId="0" applyNumberFormat="1" applyFont="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2" fillId="0" borderId="0" xfId="0" applyFont="1" applyFill="1" applyBorder="1"/>
    <xf numFmtId="0" fontId="1" fillId="0" borderId="7" xfId="0" applyFont="1" applyFill="1" applyBorder="1" applyAlignment="1">
      <alignment horizontal="center" vertical="center" wrapText="1"/>
    </xf>
    <xf numFmtId="49" fontId="5" fillId="0" borderId="7" xfId="7" applyFont="1">
      <alignment horizontal="left" vertical="center" wrapText="1"/>
    </xf>
    <xf numFmtId="0" fontId="1" fillId="0" borderId="0" xfId="0" applyFont="1" applyBorder="1" applyAlignment="1">
      <alignment vertical="top"/>
    </xf>
    <xf numFmtId="49" fontId="1" fillId="0" borderId="0" xfId="0" applyNumberFormat="1" applyFont="1" applyBorder="1"/>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protection locked="0"/>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13" fillId="0" borderId="7" xfId="0" applyFont="1" applyBorder="1" applyAlignment="1" applyProtection="1">
      <alignment horizontal="left" vertical="center"/>
      <protection locked="0"/>
    </xf>
    <xf numFmtId="179" fontId="13" fillId="0" borderId="7" xfId="4" applyFont="1" applyProtection="1">
      <alignment horizontal="right" vertical="center"/>
      <protection locked="0"/>
    </xf>
    <xf numFmtId="0" fontId="2" fillId="0" borderId="0" xfId="0" applyFont="1" applyFill="1" applyBorder="1" applyAlignment="1">
      <alignment horizontal="right" vertical="center" wrapText="1"/>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7" xfId="0" applyNumberFormat="1" applyFont="1" applyFill="1" applyBorder="1" applyAlignment="1">
      <alignment horizontal="center" vertical="center"/>
    </xf>
    <xf numFmtId="4" fontId="2" fillId="0" borderId="7" xfId="0" applyNumberFormat="1" applyFont="1" applyBorder="1" applyAlignment="1" applyProtection="1">
      <alignment horizontal="righ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5" fillId="0" borderId="7" xfId="0" applyFont="1" applyFill="1" applyBorder="1" applyAlignment="1" applyProtection="1">
      <alignment horizontal="center" vertical="center"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Border="1" applyAlignment="1" applyProtection="1">
      <alignment horizontal="right" vertical="center"/>
      <protection locked="0"/>
    </xf>
    <xf numFmtId="0" fontId="2" fillId="0" borderId="7"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7" xfId="0" applyFont="1" applyFill="1" applyBorder="1" applyAlignment="1" applyProtection="1">
      <alignment horizontal="center" vertical="center" wrapText="1"/>
      <protection locked="0"/>
    </xf>
    <xf numFmtId="4" fontId="16" fillId="0" borderId="7" xfId="0" applyNumberFormat="1" applyFont="1" applyBorder="1" applyAlignment="1" applyProtection="1">
      <alignment horizontal="right" vertical="center"/>
      <protection locked="0"/>
    </xf>
    <xf numFmtId="0" fontId="15"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0" borderId="7" xfId="0" applyFont="1" applyFill="1" applyBorder="1" applyAlignment="1" applyProtection="1">
      <alignment horizontal="left" vertical="center" wrapText="1" indent="1"/>
      <protection locked="0"/>
    </xf>
    <xf numFmtId="0" fontId="1" fillId="0" borderId="12" xfId="0" applyFont="1" applyFill="1" applyBorder="1" applyAlignment="1" applyProtection="1">
      <alignment horizontal="center" vertical="center" wrapText="1"/>
      <protection locked="0"/>
    </xf>
    <xf numFmtId="0" fontId="2" fillId="0" borderId="7" xfId="0" applyFont="1" applyFill="1" applyBorder="1" applyAlignment="1" applyProtection="1">
      <alignment vertical="center"/>
      <protection locked="0"/>
    </xf>
    <xf numFmtId="0" fontId="7" fillId="0" borderId="0" xfId="0" applyFont="1" applyFill="1" applyBorder="1" applyAlignment="1" applyProtection="1">
      <alignment horizontal="center" vertical="center" wrapText="1"/>
      <protection locked="0"/>
    </xf>
    <xf numFmtId="0" fontId="0" fillId="0" borderId="0" xfId="0" applyFont="1" applyFill="1" applyBorder="1"/>
    <xf numFmtId="0" fontId="2" fillId="0" borderId="0" xfId="0" applyFont="1" applyFill="1" applyBorder="1" applyAlignment="1" applyProtection="1">
      <alignment horizontal="left" vertical="center" wrapText="1"/>
      <protection locked="0"/>
    </xf>
    <xf numFmtId="0" fontId="6" fillId="0" borderId="0" xfId="0" applyFont="1" applyFill="1" applyBorder="1" applyAlignment="1">
      <alignment horizontal="left" vertical="center"/>
    </xf>
    <xf numFmtId="0" fontId="15" fillId="0" borderId="7" xfId="0" applyFont="1" applyFill="1" applyBorder="1" applyAlignment="1" applyProtection="1">
      <alignment horizontal="center" vertical="center" wrapText="1"/>
      <protection locked="0"/>
    </xf>
    <xf numFmtId="0" fontId="15" fillId="0" borderId="7" xfId="0" applyFont="1" applyFill="1" applyBorder="1" applyAlignment="1" applyProtection="1">
      <alignment vertical="top" wrapText="1"/>
      <protection locked="0"/>
    </xf>
    <xf numFmtId="0" fontId="1" fillId="0" borderId="1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12" xfId="0" applyFont="1" applyFill="1" applyBorder="1" applyAlignment="1">
      <alignment horizontal="right" vertical="center"/>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6" fillId="0" borderId="7" xfId="0" applyFont="1" applyFill="1" applyBorder="1" applyAlignment="1" applyProtection="1">
      <alignment vertical="top" wrapText="1"/>
      <protection locked="0"/>
    </xf>
    <xf numFmtId="0" fontId="1" fillId="0" borderId="1"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1" fillId="0" borderId="10" xfId="0" applyFont="1" applyFill="1" applyBorder="1" applyAlignment="1" applyProtection="1">
      <alignment horizontal="center" vertical="center" wrapText="1"/>
      <protection locked="0"/>
    </xf>
    <xf numFmtId="0" fontId="2" fillId="0" borderId="12" xfId="0" applyFont="1" applyFill="1" applyBorder="1" applyAlignment="1">
      <alignment horizontal="left" vertical="center"/>
    </xf>
    <xf numFmtId="0" fontId="2" fillId="0" borderId="0"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4" xfId="0" applyFont="1" applyFill="1" applyBorder="1" applyAlignment="1">
      <alignment horizontal="left" vertical="center"/>
    </xf>
    <xf numFmtId="0" fontId="15" fillId="0" borderId="1" xfId="0" applyFont="1" applyFill="1" applyBorder="1" applyAlignment="1">
      <alignment horizontal="center" vertical="center"/>
    </xf>
    <xf numFmtId="0" fontId="15" fillId="0" borderId="6"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 fillId="0" borderId="0" xfId="0" applyFont="1" applyFill="1" applyBorder="1" applyAlignment="1" applyProtection="1">
      <alignment horizontal="right" vertical="center" wrapText="1"/>
      <protection locked="0"/>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1" fillId="0" borderId="0"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14" fillId="0" borderId="0" xfId="0" applyFont="1" applyFill="1" applyBorder="1" applyAlignment="1">
      <alignment horizontal="center" vertical="center"/>
    </xf>
    <xf numFmtId="0" fontId="6" fillId="0" borderId="0" xfId="0" applyFont="1" applyFill="1" applyBorder="1"/>
    <xf numFmtId="0" fontId="6" fillId="0" borderId="0" xfId="0" applyFont="1" applyFill="1" applyBorder="1" applyProtection="1">
      <protection locked="0"/>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center" vertical="center"/>
      <protection locked="0"/>
    </xf>
    <xf numFmtId="0" fontId="1" fillId="0" borderId="7"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right" vertical="center"/>
      <protection locked="0"/>
    </xf>
    <xf numFmtId="0" fontId="4" fillId="0" borderId="1"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2" fillId="2" borderId="4" xfId="0" applyFont="1" applyFill="1" applyBorder="1" applyAlignment="1">
      <alignment horizontal="left" vertical="center"/>
    </xf>
    <xf numFmtId="0" fontId="4" fillId="0" borderId="5" xfId="0" applyFont="1" applyBorder="1" applyAlignment="1">
      <alignment horizontal="center" vertical="center" wrapText="1"/>
    </xf>
    <xf numFmtId="0" fontId="4" fillId="2" borderId="1" xfId="0" applyFont="1" applyFill="1" applyBorder="1" applyAlignment="1">
      <alignment horizontal="center" vertical="center"/>
    </xf>
    <xf numFmtId="49" fontId="5" fillId="0" borderId="7" xfId="7" applyFont="1" applyAlignment="1">
      <alignment horizontal="left" vertical="center" wrapText="1" indent="1"/>
    </xf>
    <xf numFmtId="49" fontId="5" fillId="0" borderId="7" xfId="7" applyFont="1">
      <alignment horizontal="left" vertical="center" wrapText="1"/>
    </xf>
    <xf numFmtId="0" fontId="9"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right"/>
      <protection locked="0"/>
    </xf>
    <xf numFmtId="0" fontId="4" fillId="0" borderId="2" xfId="0" applyFont="1" applyFill="1" applyBorder="1" applyAlignment="1">
      <alignment horizontal="center" vertical="center"/>
    </xf>
    <xf numFmtId="0" fontId="1"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0" fontId="2" fillId="0" borderId="0" xfId="0" applyFont="1" applyBorder="1" applyAlignment="1">
      <alignment horizontal="left" vertical="center"/>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9" fillId="0" borderId="0" xfId="0" applyFont="1" applyBorder="1" applyAlignment="1">
      <alignment horizontal="center" vertical="center" wrapText="1"/>
    </xf>
    <xf numFmtId="0" fontId="4" fillId="0" borderId="0" xfId="0" applyFont="1" applyBorder="1" applyProtection="1">
      <protection locked="0"/>
    </xf>
    <xf numFmtId="0" fontId="4" fillId="0" borderId="0" xfId="0" applyFont="1" applyBorder="1"/>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2" borderId="12" xfId="0" applyFont="1" applyFill="1" applyBorder="1" applyAlignment="1">
      <alignment horizontal="right" vertical="center"/>
    </xf>
    <xf numFmtId="0" fontId="3"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2" fillId="0" borderId="0" xfId="0" applyFont="1" applyBorder="1" applyAlignment="1">
      <alignment horizontal="left" vertical="center" wrapText="1"/>
    </xf>
    <xf numFmtId="0" fontId="4" fillId="0" borderId="0" xfId="0" applyFont="1" applyBorder="1" applyAlignment="1">
      <alignment wrapText="1"/>
    </xf>
    <xf numFmtId="0" fontId="2" fillId="2" borderId="12" xfId="0" applyFont="1" applyFill="1" applyBorder="1" applyAlignment="1">
      <alignment horizontal="lef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1" fillId="0" borderId="0" xfId="0"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4" fillId="0" borderId="0" xfId="0" applyFont="1" applyFill="1" applyBorder="1" applyAlignment="1">
      <alignment horizontal="left" vertical="center"/>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4" fillId="0" borderId="1"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4" fontId="18" fillId="0" borderId="7" xfId="0" quotePrefix="1" applyNumberFormat="1" applyFont="1" applyBorder="1" applyAlignment="1">
      <alignment horizontal="right" vertical="center"/>
    </xf>
    <xf numFmtId="0" fontId="19" fillId="0" borderId="7" xfId="0" applyFont="1" applyBorder="1" applyAlignment="1">
      <alignment horizontal="left" vertical="center" wrapText="1"/>
    </xf>
    <xf numFmtId="49" fontId="13" fillId="0" borderId="7" xfId="0" applyNumberFormat="1" applyFont="1" applyBorder="1" applyAlignment="1" applyProtection="1">
      <alignment horizontal="left" vertical="center"/>
      <protection locked="0"/>
    </xf>
    <xf numFmtId="49" fontId="20" fillId="0" borderId="0" xfId="0" applyNumberFormat="1" applyFont="1" applyBorder="1"/>
    <xf numFmtId="49" fontId="21" fillId="0" borderId="7" xfId="0" applyNumberFormat="1" applyFont="1" applyBorder="1" applyAlignment="1" applyProtection="1">
      <alignment horizontal="left" vertical="center"/>
      <protection locked="0"/>
    </xf>
    <xf numFmtId="49" fontId="2" fillId="2" borderId="7" xfId="0" applyNumberFormat="1" applyFont="1" applyFill="1" applyBorder="1" applyAlignment="1" applyProtection="1">
      <alignment horizontal="left" vertical="center" wrapText="1"/>
      <protection locked="0"/>
    </xf>
  </cellXfs>
  <cellStyles count="9">
    <cellStyle name="DateStyle" xfId="1"/>
    <cellStyle name="DateTimeStyle" xfId="2"/>
    <cellStyle name="IntegralNumberStyle" xfId="3"/>
    <cellStyle name="MoneyStyle" xfId="4"/>
    <cellStyle name="NumberStyle" xfId="5"/>
    <cellStyle name="PercentStyle" xfId="6"/>
    <cellStyle name="TextStyle" xfId="7"/>
    <cellStyle name="TimeStyle" xfId="8"/>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D37"/>
  <sheetViews>
    <sheetView showGridLines="0" showZeros="0" workbookViewId="0">
      <pane ySplit="1" topLeftCell="A6" activePane="bottomLeft" state="frozen"/>
      <selection pane="bottomLeft" activeCell="D11" sqref="D11:D25"/>
    </sheetView>
  </sheetViews>
  <sheetFormatPr defaultColWidth="8.625" defaultRowHeight="12.75" customHeight="1"/>
  <cols>
    <col min="1" max="4" width="41" style="1" customWidth="1"/>
    <col min="5" max="16384" width="8.625" style="1"/>
  </cols>
  <sheetData>
    <row r="1" spans="1:4" ht="12.75" customHeight="1">
      <c r="A1" s="2"/>
      <c r="B1" s="2"/>
      <c r="C1" s="2"/>
      <c r="D1" s="2"/>
    </row>
    <row r="2" spans="1:4" ht="15" customHeight="1">
      <c r="A2" s="22"/>
      <c r="B2" s="22"/>
      <c r="C2" s="22"/>
      <c r="D2" s="36" t="s">
        <v>0</v>
      </c>
    </row>
    <row r="3" spans="1:4" ht="41.25" customHeight="1">
      <c r="A3" s="116" t="str">
        <f>"2025"&amp;"年部门财务收支预算总表"</f>
        <v>2025年部门财务收支预算总表</v>
      </c>
      <c r="B3" s="117"/>
      <c r="C3" s="117"/>
      <c r="D3" s="117"/>
    </row>
    <row r="4" spans="1:4" ht="17.25" customHeight="1">
      <c r="A4" s="118" t="str">
        <f>"单位名称："&amp;"云南省昆明市第十九中学"</f>
        <v>单位名称：云南省昆明市第十九中学</v>
      </c>
      <c r="B4" s="119"/>
      <c r="D4" s="96" t="s">
        <v>1</v>
      </c>
    </row>
    <row r="5" spans="1:4" ht="23.25" customHeight="1">
      <c r="A5" s="120" t="s">
        <v>2</v>
      </c>
      <c r="B5" s="121"/>
      <c r="C5" s="120" t="s">
        <v>3</v>
      </c>
      <c r="D5" s="121"/>
    </row>
    <row r="6" spans="1:4" ht="24" customHeight="1">
      <c r="A6" s="102" t="s">
        <v>4</v>
      </c>
      <c r="B6" s="102" t="s">
        <v>5</v>
      </c>
      <c r="C6" s="102" t="s">
        <v>6</v>
      </c>
      <c r="D6" s="102" t="s">
        <v>5</v>
      </c>
    </row>
    <row r="7" spans="1:4" ht="17.25" customHeight="1">
      <c r="A7" s="103" t="s">
        <v>7</v>
      </c>
      <c r="B7" s="104">
        <v>29465130.18</v>
      </c>
      <c r="C7" s="103" t="s">
        <v>8</v>
      </c>
      <c r="D7" s="104">
        <v>29465130.18</v>
      </c>
    </row>
    <row r="8" spans="1:4" ht="17.25" customHeight="1">
      <c r="A8" s="103" t="s">
        <v>9</v>
      </c>
      <c r="B8" s="45"/>
      <c r="C8" s="103" t="s">
        <v>10</v>
      </c>
      <c r="D8" s="45"/>
    </row>
    <row r="9" spans="1:4" ht="17.25" customHeight="1">
      <c r="A9" s="103" t="s">
        <v>11</v>
      </c>
      <c r="B9" s="45"/>
      <c r="C9" s="115" t="s">
        <v>12</v>
      </c>
      <c r="D9" s="45"/>
    </row>
    <row r="10" spans="1:4" ht="17.25" customHeight="1">
      <c r="A10" s="103" t="s">
        <v>13</v>
      </c>
      <c r="B10" s="45"/>
      <c r="C10" s="115" t="s">
        <v>14</v>
      </c>
      <c r="D10" s="45"/>
    </row>
    <row r="11" spans="1:4" ht="17.25" customHeight="1">
      <c r="A11" s="103" t="s">
        <v>15</v>
      </c>
      <c r="B11" s="104">
        <v>480000</v>
      </c>
      <c r="C11" s="115" t="s">
        <v>16</v>
      </c>
      <c r="D11" s="104">
        <v>20372366.579999998</v>
      </c>
    </row>
    <row r="12" spans="1:4" ht="17.25" customHeight="1">
      <c r="A12" s="103" t="s">
        <v>17</v>
      </c>
      <c r="B12" s="45"/>
      <c r="C12" s="115" t="s">
        <v>18</v>
      </c>
      <c r="D12" s="45"/>
    </row>
    <row r="13" spans="1:4" ht="17.25" customHeight="1">
      <c r="A13" s="103" t="s">
        <v>19</v>
      </c>
      <c r="B13" s="45"/>
      <c r="C13" s="12" t="s">
        <v>20</v>
      </c>
      <c r="D13" s="45"/>
    </row>
    <row r="14" spans="1:4" ht="17.25" customHeight="1">
      <c r="A14" s="103" t="s">
        <v>21</v>
      </c>
      <c r="B14" s="45"/>
      <c r="C14" s="12" t="s">
        <v>22</v>
      </c>
      <c r="D14" s="68">
        <v>5014370.6399999997</v>
      </c>
    </row>
    <row r="15" spans="1:4" ht="17.25" customHeight="1">
      <c r="A15" s="103" t="s">
        <v>23</v>
      </c>
      <c r="B15" s="45"/>
      <c r="C15" s="12" t="s">
        <v>24</v>
      </c>
      <c r="D15" s="68">
        <v>2219556.96</v>
      </c>
    </row>
    <row r="16" spans="1:4" ht="17.25" customHeight="1">
      <c r="A16" s="103" t="s">
        <v>25</v>
      </c>
      <c r="B16" s="104">
        <v>480000</v>
      </c>
      <c r="C16" s="12" t="s">
        <v>26</v>
      </c>
      <c r="D16" s="45"/>
    </row>
    <row r="17" spans="1:4" ht="17.25" customHeight="1">
      <c r="A17" s="105"/>
      <c r="B17" s="45"/>
      <c r="C17" s="12" t="s">
        <v>27</v>
      </c>
      <c r="D17" s="45"/>
    </row>
    <row r="18" spans="1:4" ht="17.25" customHeight="1">
      <c r="A18" s="106"/>
      <c r="B18" s="45"/>
      <c r="C18" s="12" t="s">
        <v>28</v>
      </c>
      <c r="D18" s="45"/>
    </row>
    <row r="19" spans="1:4" ht="17.25" customHeight="1">
      <c r="A19" s="106"/>
      <c r="B19" s="45"/>
      <c r="C19" s="12" t="s">
        <v>29</v>
      </c>
      <c r="D19" s="45"/>
    </row>
    <row r="20" spans="1:4" ht="17.25" customHeight="1">
      <c r="A20" s="106"/>
      <c r="B20" s="45"/>
      <c r="C20" s="12" t="s">
        <v>30</v>
      </c>
      <c r="D20" s="45"/>
    </row>
    <row r="21" spans="1:4" ht="17.25" customHeight="1">
      <c r="A21" s="106"/>
      <c r="B21" s="45"/>
      <c r="C21" s="12" t="s">
        <v>31</v>
      </c>
      <c r="D21" s="45"/>
    </row>
    <row r="22" spans="1:4" ht="17.25" customHeight="1">
      <c r="A22" s="106"/>
      <c r="B22" s="45"/>
      <c r="C22" s="12" t="s">
        <v>32</v>
      </c>
      <c r="D22" s="45"/>
    </row>
    <row r="23" spans="1:4" ht="17.25" customHeight="1">
      <c r="A23" s="106"/>
      <c r="B23" s="45"/>
      <c r="C23" s="12" t="s">
        <v>33</v>
      </c>
      <c r="D23" s="45"/>
    </row>
    <row r="24" spans="1:4" ht="17.25" customHeight="1">
      <c r="A24" s="106"/>
      <c r="B24" s="45"/>
      <c r="C24" s="12" t="s">
        <v>34</v>
      </c>
      <c r="D24" s="45"/>
    </row>
    <row r="25" spans="1:4" ht="17.25" customHeight="1">
      <c r="A25" s="106"/>
      <c r="B25" s="45"/>
      <c r="C25" s="12" t="s">
        <v>35</v>
      </c>
      <c r="D25" s="68">
        <v>1858836</v>
      </c>
    </row>
    <row r="26" spans="1:4" ht="17.25" customHeight="1">
      <c r="A26" s="106"/>
      <c r="B26" s="45"/>
      <c r="C26" s="12" t="s">
        <v>36</v>
      </c>
      <c r="D26" s="45"/>
    </row>
    <row r="27" spans="1:4" ht="17.25" customHeight="1">
      <c r="A27" s="106"/>
      <c r="B27" s="45"/>
      <c r="C27" s="105" t="s">
        <v>37</v>
      </c>
      <c r="D27" s="45"/>
    </row>
    <row r="28" spans="1:4" ht="17.25" customHeight="1">
      <c r="A28" s="106"/>
      <c r="B28" s="45"/>
      <c r="C28" s="12" t="s">
        <v>38</v>
      </c>
      <c r="D28" s="45"/>
    </row>
    <row r="29" spans="1:4" ht="16.5" customHeight="1">
      <c r="A29" s="106"/>
      <c r="B29" s="45"/>
      <c r="C29" s="12" t="s">
        <v>39</v>
      </c>
      <c r="D29" s="45"/>
    </row>
    <row r="30" spans="1:4" ht="16.5" customHeight="1">
      <c r="A30" s="106"/>
      <c r="B30" s="45"/>
      <c r="C30" s="105" t="s">
        <v>40</v>
      </c>
      <c r="D30" s="45"/>
    </row>
    <row r="31" spans="1:4" ht="17.25" customHeight="1">
      <c r="A31" s="106"/>
      <c r="B31" s="45"/>
      <c r="C31" s="105" t="s">
        <v>41</v>
      </c>
      <c r="D31" s="45"/>
    </row>
    <row r="32" spans="1:4" ht="17.25" customHeight="1">
      <c r="A32" s="106"/>
      <c r="B32" s="45"/>
      <c r="C32" s="12" t="s">
        <v>42</v>
      </c>
      <c r="D32" s="45"/>
    </row>
    <row r="33" spans="1:4" ht="16.5" customHeight="1">
      <c r="A33" s="106" t="s">
        <v>43</v>
      </c>
      <c r="B33" s="275">
        <v>29945130.18</v>
      </c>
      <c r="C33" s="106" t="s">
        <v>44</v>
      </c>
      <c r="D33" s="275">
        <v>29945130.18</v>
      </c>
    </row>
    <row r="34" spans="1:4" ht="16.5" customHeight="1">
      <c r="A34" s="105" t="s">
        <v>45</v>
      </c>
      <c r="B34" s="45"/>
      <c r="C34" s="105" t="s">
        <v>46</v>
      </c>
      <c r="D34" s="45"/>
    </row>
    <row r="35" spans="1:4" ht="16.5" customHeight="1">
      <c r="A35" s="12" t="s">
        <v>47</v>
      </c>
      <c r="B35" s="45"/>
      <c r="C35" s="12" t="s">
        <v>47</v>
      </c>
      <c r="D35" s="45"/>
    </row>
    <row r="36" spans="1:4" ht="16.5" customHeight="1">
      <c r="A36" s="12" t="s">
        <v>48</v>
      </c>
      <c r="B36" s="45"/>
      <c r="C36" s="12" t="s">
        <v>49</v>
      </c>
      <c r="D36" s="45"/>
    </row>
    <row r="37" spans="1:4" ht="16.5" customHeight="1">
      <c r="A37" s="107" t="s">
        <v>50</v>
      </c>
      <c r="B37" s="275">
        <v>29945130.18</v>
      </c>
      <c r="C37" s="107" t="s">
        <v>51</v>
      </c>
      <c r="D37" s="275">
        <v>29945130.18</v>
      </c>
    </row>
  </sheetData>
  <mergeCells count="4">
    <mergeCell ref="A3:D3"/>
    <mergeCell ref="A4:B4"/>
    <mergeCell ref="A5:B5"/>
    <mergeCell ref="C5:D5"/>
  </mergeCells>
  <phoneticPr fontId="17" type="noConversion"/>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S13"/>
  <sheetViews>
    <sheetView showGridLines="0" showZeros="0" workbookViewId="0">
      <pane ySplit="1" topLeftCell="A2" activePane="bottomLeft" state="frozen"/>
      <selection pane="bottomLeft" activeCell="E13" sqref="E13"/>
    </sheetView>
  </sheetViews>
  <sheetFormatPr defaultColWidth="8.625" defaultRowHeight="12.75" customHeight="1"/>
  <cols>
    <col min="1" max="1" width="15.875" style="1" customWidth="1"/>
    <col min="2" max="2" width="35" style="1" customWidth="1"/>
    <col min="3" max="19" width="22" style="1" customWidth="1"/>
    <col min="20" max="16384" width="8.625" style="1"/>
  </cols>
  <sheetData>
    <row r="1" spans="1:19" ht="12.75" customHeight="1">
      <c r="A1" s="2"/>
      <c r="B1" s="2"/>
      <c r="C1" s="2"/>
      <c r="D1" s="2"/>
      <c r="E1" s="2"/>
      <c r="F1" s="2"/>
      <c r="G1" s="2"/>
      <c r="H1" s="2"/>
      <c r="I1" s="2"/>
      <c r="J1" s="2"/>
      <c r="K1" s="2"/>
      <c r="L1" s="2"/>
      <c r="M1" s="2"/>
      <c r="N1" s="2"/>
      <c r="O1" s="2"/>
      <c r="P1" s="2"/>
      <c r="Q1" s="2"/>
      <c r="R1" s="2"/>
      <c r="S1" s="2"/>
    </row>
    <row r="2" spans="1:19" ht="17.25" customHeight="1">
      <c r="A2" s="135" t="s">
        <v>52</v>
      </c>
      <c r="B2" s="117"/>
      <c r="C2" s="117"/>
      <c r="D2" s="117"/>
      <c r="E2" s="117"/>
      <c r="F2" s="117"/>
      <c r="G2" s="117"/>
      <c r="H2" s="117"/>
      <c r="I2" s="117"/>
      <c r="J2" s="117"/>
      <c r="K2" s="117"/>
      <c r="L2" s="117"/>
      <c r="M2" s="117"/>
      <c r="N2" s="117"/>
      <c r="O2" s="117"/>
      <c r="P2" s="117"/>
      <c r="Q2" s="117"/>
      <c r="R2" s="117"/>
      <c r="S2" s="117"/>
    </row>
    <row r="3" spans="1:19" ht="41.25" customHeight="1">
      <c r="A3" s="116" t="str">
        <f>"2025"&amp;"年部门收入预算表"</f>
        <v>2025年部门收入预算表</v>
      </c>
      <c r="B3" s="117"/>
      <c r="C3" s="117"/>
      <c r="D3" s="117"/>
      <c r="E3" s="117"/>
      <c r="F3" s="117"/>
      <c r="G3" s="117"/>
      <c r="H3" s="117"/>
      <c r="I3" s="117"/>
      <c r="J3" s="117"/>
      <c r="K3" s="117"/>
      <c r="L3" s="117"/>
      <c r="M3" s="117"/>
      <c r="N3" s="117"/>
      <c r="O3" s="117"/>
      <c r="P3" s="117"/>
      <c r="Q3" s="117"/>
      <c r="R3" s="117"/>
      <c r="S3" s="117"/>
    </row>
    <row r="4" spans="1:19" ht="17.25" customHeight="1">
      <c r="A4" s="118" t="str">
        <f>"单位名称："&amp;"云南省昆明市第十九中学"</f>
        <v>单位名称：云南省昆明市第十九中学</v>
      </c>
      <c r="B4" s="117"/>
      <c r="S4" s="22" t="s">
        <v>1</v>
      </c>
    </row>
    <row r="5" spans="1:19" ht="21.75" customHeight="1">
      <c r="A5" s="130" t="s">
        <v>53</v>
      </c>
      <c r="B5" s="133" t="s">
        <v>54</v>
      </c>
      <c r="C5" s="133" t="s">
        <v>55</v>
      </c>
      <c r="D5" s="136" t="s">
        <v>56</v>
      </c>
      <c r="E5" s="136"/>
      <c r="F5" s="136"/>
      <c r="G5" s="136"/>
      <c r="H5" s="136"/>
      <c r="I5" s="137"/>
      <c r="J5" s="136"/>
      <c r="K5" s="136"/>
      <c r="L5" s="136"/>
      <c r="M5" s="136"/>
      <c r="N5" s="138"/>
      <c r="O5" s="136" t="s">
        <v>45</v>
      </c>
      <c r="P5" s="136"/>
      <c r="Q5" s="136"/>
      <c r="R5" s="136"/>
      <c r="S5" s="138"/>
    </row>
    <row r="6" spans="1:19" ht="27" customHeight="1">
      <c r="A6" s="131"/>
      <c r="B6" s="122"/>
      <c r="C6" s="122"/>
      <c r="D6" s="122" t="s">
        <v>57</v>
      </c>
      <c r="E6" s="122" t="s">
        <v>58</v>
      </c>
      <c r="F6" s="122" t="s">
        <v>59</v>
      </c>
      <c r="G6" s="122" t="s">
        <v>60</v>
      </c>
      <c r="H6" s="122" t="s">
        <v>61</v>
      </c>
      <c r="I6" s="125" t="s">
        <v>62</v>
      </c>
      <c r="J6" s="126"/>
      <c r="K6" s="126"/>
      <c r="L6" s="126"/>
      <c r="M6" s="126"/>
      <c r="N6" s="127"/>
      <c r="O6" s="122" t="s">
        <v>57</v>
      </c>
      <c r="P6" s="122" t="s">
        <v>58</v>
      </c>
      <c r="Q6" s="122" t="s">
        <v>59</v>
      </c>
      <c r="R6" s="122" t="s">
        <v>60</v>
      </c>
      <c r="S6" s="122" t="s">
        <v>63</v>
      </c>
    </row>
    <row r="7" spans="1:19" ht="30" customHeight="1">
      <c r="A7" s="132"/>
      <c r="B7" s="134"/>
      <c r="C7" s="124"/>
      <c r="D7" s="124"/>
      <c r="E7" s="124"/>
      <c r="F7" s="124"/>
      <c r="G7" s="124"/>
      <c r="H7" s="124"/>
      <c r="I7" s="40" t="s">
        <v>57</v>
      </c>
      <c r="J7" s="114" t="s">
        <v>64</v>
      </c>
      <c r="K7" s="114" t="s">
        <v>65</v>
      </c>
      <c r="L7" s="114" t="s">
        <v>66</v>
      </c>
      <c r="M7" s="114" t="s">
        <v>67</v>
      </c>
      <c r="N7" s="114" t="s">
        <v>68</v>
      </c>
      <c r="O7" s="123"/>
      <c r="P7" s="123"/>
      <c r="Q7" s="123"/>
      <c r="R7" s="123"/>
      <c r="S7" s="124"/>
    </row>
    <row r="8" spans="1:19" ht="15" customHeight="1">
      <c r="A8" s="35">
        <v>1</v>
      </c>
      <c r="B8" s="35">
        <v>2</v>
      </c>
      <c r="C8" s="35">
        <v>3</v>
      </c>
      <c r="D8" s="35">
        <v>4</v>
      </c>
      <c r="E8" s="35">
        <v>5</v>
      </c>
      <c r="F8" s="35">
        <v>6</v>
      </c>
      <c r="G8" s="35">
        <v>7</v>
      </c>
      <c r="H8" s="35">
        <v>8</v>
      </c>
      <c r="I8" s="40">
        <v>9</v>
      </c>
      <c r="J8" s="35">
        <v>10</v>
      </c>
      <c r="K8" s="35">
        <v>11</v>
      </c>
      <c r="L8" s="35">
        <v>12</v>
      </c>
      <c r="M8" s="35">
        <v>13</v>
      </c>
      <c r="N8" s="35">
        <v>14</v>
      </c>
      <c r="O8" s="35">
        <v>15</v>
      </c>
      <c r="P8" s="35">
        <v>16</v>
      </c>
      <c r="Q8" s="35">
        <v>17</v>
      </c>
      <c r="R8" s="35">
        <v>18</v>
      </c>
      <c r="S8" s="35">
        <v>19</v>
      </c>
    </row>
    <row r="9" spans="1:19" ht="18" customHeight="1">
      <c r="A9" s="85" t="s">
        <v>69</v>
      </c>
      <c r="B9" s="85" t="s">
        <v>70</v>
      </c>
      <c r="C9" s="69">
        <v>29945130.18</v>
      </c>
      <c r="D9" s="69">
        <v>29945130.18</v>
      </c>
      <c r="E9" s="69">
        <v>29465130.18</v>
      </c>
      <c r="F9" s="45"/>
      <c r="G9" s="45"/>
      <c r="H9" s="45"/>
      <c r="I9" s="69">
        <v>480000</v>
      </c>
      <c r="J9" s="45"/>
      <c r="K9" s="45"/>
      <c r="L9" s="45"/>
      <c r="M9" s="45"/>
      <c r="N9" s="69">
        <v>480000</v>
      </c>
      <c r="O9" s="45"/>
      <c r="P9" s="45"/>
      <c r="Q9" s="45"/>
      <c r="R9" s="45"/>
      <c r="S9" s="45"/>
    </row>
    <row r="10" spans="1:19" ht="18" customHeight="1">
      <c r="A10" s="113"/>
      <c r="B10" s="113"/>
      <c r="C10" s="45"/>
      <c r="D10" s="45"/>
      <c r="E10" s="45"/>
      <c r="F10" s="45"/>
      <c r="G10" s="45"/>
      <c r="H10" s="45"/>
      <c r="I10" s="45"/>
      <c r="J10" s="45"/>
      <c r="K10" s="45"/>
      <c r="L10" s="45"/>
      <c r="M10" s="45"/>
      <c r="N10" s="45"/>
      <c r="O10" s="45"/>
      <c r="P10" s="45"/>
      <c r="Q10" s="45"/>
      <c r="R10" s="45"/>
      <c r="S10" s="45"/>
    </row>
    <row r="11" spans="1:19" ht="18" customHeight="1">
      <c r="A11" s="113"/>
      <c r="B11" s="113"/>
      <c r="C11" s="45"/>
      <c r="D11" s="45"/>
      <c r="E11" s="45"/>
      <c r="F11" s="45"/>
      <c r="G11" s="45"/>
      <c r="H11" s="45"/>
      <c r="I11" s="45"/>
      <c r="J11" s="45"/>
      <c r="K11" s="45"/>
      <c r="L11" s="45"/>
      <c r="M11" s="45"/>
      <c r="N11" s="45"/>
      <c r="O11" s="45"/>
      <c r="P11" s="45"/>
      <c r="Q11" s="45"/>
      <c r="R11" s="45"/>
      <c r="S11" s="45"/>
    </row>
    <row r="12" spans="1:19" ht="18" customHeight="1">
      <c r="A12" s="113"/>
      <c r="B12" s="113"/>
      <c r="C12" s="45"/>
      <c r="D12" s="45"/>
      <c r="E12" s="45"/>
      <c r="F12" s="45"/>
      <c r="G12" s="45"/>
      <c r="H12" s="45"/>
      <c r="I12" s="45"/>
      <c r="J12" s="45"/>
      <c r="K12" s="45"/>
      <c r="L12" s="45"/>
      <c r="M12" s="45"/>
      <c r="N12" s="45"/>
      <c r="O12" s="45"/>
      <c r="P12" s="45"/>
      <c r="Q12" s="45"/>
      <c r="R12" s="45"/>
      <c r="S12" s="45"/>
    </row>
    <row r="13" spans="1:19" ht="18" customHeight="1">
      <c r="A13" s="128" t="s">
        <v>55</v>
      </c>
      <c r="B13" s="129"/>
      <c r="C13" s="69">
        <v>29945130.18</v>
      </c>
      <c r="D13" s="69">
        <v>29945130.18</v>
      </c>
      <c r="E13" s="69">
        <v>29465130.18</v>
      </c>
      <c r="F13" s="45"/>
      <c r="G13" s="45"/>
      <c r="H13" s="45"/>
      <c r="I13" s="69">
        <v>480000</v>
      </c>
      <c r="J13" s="45"/>
      <c r="K13" s="45"/>
      <c r="L13" s="45"/>
      <c r="M13" s="45"/>
      <c r="N13" s="69">
        <v>480000</v>
      </c>
      <c r="O13" s="45"/>
      <c r="P13" s="45"/>
      <c r="Q13" s="45"/>
      <c r="R13" s="45"/>
      <c r="S13" s="45"/>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honeticPr fontId="17" type="noConversion"/>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O29"/>
  <sheetViews>
    <sheetView showGridLines="0" showZeros="0" topLeftCell="G1" workbookViewId="0">
      <pane ySplit="1" topLeftCell="A4" activePane="bottomLeft" state="frozen"/>
      <selection pane="bottomLeft" activeCell="O29" sqref="O29"/>
    </sheetView>
  </sheetViews>
  <sheetFormatPr defaultColWidth="8.625" defaultRowHeight="12.75" customHeight="1"/>
  <cols>
    <col min="1" max="1" width="14.25" style="1" customWidth="1"/>
    <col min="2" max="2" width="37.625" style="1" customWidth="1"/>
    <col min="3" max="8" width="24.625" style="1" customWidth="1"/>
    <col min="9" max="9" width="26.75" style="1" customWidth="1"/>
    <col min="10" max="11" width="24.375" style="1" customWidth="1"/>
    <col min="12" max="15" width="24.625" style="1" customWidth="1"/>
    <col min="16" max="16384" width="8.625" style="1"/>
  </cols>
  <sheetData>
    <row r="1" spans="1:15" ht="12.75" customHeight="1">
      <c r="A1" s="2"/>
      <c r="B1" s="2"/>
      <c r="C1" s="2"/>
      <c r="D1" s="2"/>
      <c r="E1" s="2"/>
      <c r="F1" s="2"/>
      <c r="G1" s="2"/>
      <c r="H1" s="2"/>
      <c r="I1" s="2"/>
      <c r="J1" s="2"/>
      <c r="K1" s="2"/>
      <c r="L1" s="2"/>
      <c r="M1" s="2"/>
      <c r="N1" s="2"/>
      <c r="O1" s="2"/>
    </row>
    <row r="2" spans="1:15" ht="17.25" customHeight="1">
      <c r="A2" s="145" t="s">
        <v>71</v>
      </c>
      <c r="B2" s="117"/>
      <c r="C2" s="117"/>
      <c r="D2" s="117"/>
      <c r="E2" s="117"/>
      <c r="F2" s="117"/>
      <c r="G2" s="117"/>
      <c r="H2" s="117"/>
      <c r="I2" s="117"/>
      <c r="J2" s="117"/>
      <c r="K2" s="117"/>
      <c r="L2" s="117"/>
      <c r="M2" s="117"/>
      <c r="N2" s="117"/>
      <c r="O2" s="117"/>
    </row>
    <row r="3" spans="1:15" ht="41.25" customHeight="1">
      <c r="A3" s="116" t="str">
        <f>"2025"&amp;"年部门支出预算表"</f>
        <v>2025年部门支出预算表</v>
      </c>
      <c r="B3" s="117"/>
      <c r="C3" s="117"/>
      <c r="D3" s="117"/>
      <c r="E3" s="117"/>
      <c r="F3" s="117"/>
      <c r="G3" s="117"/>
      <c r="H3" s="117"/>
      <c r="I3" s="117"/>
      <c r="J3" s="117"/>
      <c r="K3" s="117"/>
      <c r="L3" s="117"/>
      <c r="M3" s="117"/>
      <c r="N3" s="117"/>
      <c r="O3" s="117"/>
    </row>
    <row r="4" spans="1:15" ht="17.25" customHeight="1">
      <c r="A4" s="118" t="str">
        <f>"单位名称："&amp;"云南省昆明市第十九中学"</f>
        <v>单位名称：云南省昆明市第十九中学</v>
      </c>
      <c r="B4" s="117"/>
      <c r="O4" s="22" t="s">
        <v>1</v>
      </c>
    </row>
    <row r="5" spans="1:15" ht="27" customHeight="1">
      <c r="A5" s="141" t="s">
        <v>72</v>
      </c>
      <c r="B5" s="141" t="s">
        <v>73</v>
      </c>
      <c r="C5" s="141" t="s">
        <v>55</v>
      </c>
      <c r="D5" s="146" t="s">
        <v>58</v>
      </c>
      <c r="E5" s="147"/>
      <c r="F5" s="148"/>
      <c r="G5" s="144" t="s">
        <v>59</v>
      </c>
      <c r="H5" s="144" t="s">
        <v>60</v>
      </c>
      <c r="I5" s="144" t="s">
        <v>74</v>
      </c>
      <c r="J5" s="146" t="s">
        <v>62</v>
      </c>
      <c r="K5" s="147"/>
      <c r="L5" s="147"/>
      <c r="M5" s="147"/>
      <c r="N5" s="149"/>
      <c r="O5" s="150"/>
    </row>
    <row r="6" spans="1:15" ht="42" customHeight="1">
      <c r="A6" s="142"/>
      <c r="B6" s="142"/>
      <c r="C6" s="143"/>
      <c r="D6" s="109" t="s">
        <v>57</v>
      </c>
      <c r="E6" s="109" t="s">
        <v>75</v>
      </c>
      <c r="F6" s="109" t="s">
        <v>76</v>
      </c>
      <c r="G6" s="143"/>
      <c r="H6" s="143"/>
      <c r="I6" s="142"/>
      <c r="J6" s="109" t="s">
        <v>57</v>
      </c>
      <c r="K6" s="102" t="s">
        <v>77</v>
      </c>
      <c r="L6" s="102" t="s">
        <v>78</v>
      </c>
      <c r="M6" s="102" t="s">
        <v>79</v>
      </c>
      <c r="N6" s="102" t="s">
        <v>80</v>
      </c>
      <c r="O6" s="102" t="s">
        <v>81</v>
      </c>
    </row>
    <row r="7" spans="1:15" ht="18" customHeight="1">
      <c r="A7" s="23" t="s">
        <v>82</v>
      </c>
      <c r="B7" s="23" t="s">
        <v>83</v>
      </c>
      <c r="C7" s="23" t="s">
        <v>84</v>
      </c>
      <c r="D7" s="27" t="s">
        <v>85</v>
      </c>
      <c r="E7" s="27" t="s">
        <v>86</v>
      </c>
      <c r="F7" s="27" t="s">
        <v>87</v>
      </c>
      <c r="G7" s="27" t="s">
        <v>88</v>
      </c>
      <c r="H7" s="27" t="s">
        <v>89</v>
      </c>
      <c r="I7" s="27" t="s">
        <v>90</v>
      </c>
      <c r="J7" s="27" t="s">
        <v>91</v>
      </c>
      <c r="K7" s="27" t="s">
        <v>92</v>
      </c>
      <c r="L7" s="27" t="s">
        <v>93</v>
      </c>
      <c r="M7" s="27" t="s">
        <v>94</v>
      </c>
      <c r="N7" s="23" t="s">
        <v>95</v>
      </c>
      <c r="O7" s="27" t="s">
        <v>96</v>
      </c>
    </row>
    <row r="8" spans="1:15" ht="21" customHeight="1">
      <c r="A8" s="110" t="s">
        <v>97</v>
      </c>
      <c r="B8" s="110" t="s">
        <v>98</v>
      </c>
      <c r="C8" s="68">
        <v>20852366.579999998</v>
      </c>
      <c r="D8" s="69">
        <v>20372366.579999998</v>
      </c>
      <c r="E8" s="69">
        <v>19369864.5</v>
      </c>
      <c r="F8" s="69">
        <v>1002502.08</v>
      </c>
      <c r="G8" s="45"/>
      <c r="H8" s="45"/>
      <c r="I8" s="45"/>
      <c r="J8" s="69">
        <v>480000</v>
      </c>
      <c r="K8" s="45"/>
      <c r="L8" s="45"/>
      <c r="M8" s="45"/>
      <c r="N8" s="45"/>
      <c r="O8" s="69">
        <v>480000</v>
      </c>
    </row>
    <row r="9" spans="1:15" ht="21" customHeight="1">
      <c r="A9" s="111" t="s">
        <v>99</v>
      </c>
      <c r="B9" s="111" t="s">
        <v>100</v>
      </c>
      <c r="C9" s="68">
        <v>20158211.579999998</v>
      </c>
      <c r="D9" s="69">
        <v>19678211.579999998</v>
      </c>
      <c r="E9" s="69">
        <v>19363749.5</v>
      </c>
      <c r="F9" s="69">
        <v>314462.08000000002</v>
      </c>
      <c r="G9" s="45"/>
      <c r="H9" s="45"/>
      <c r="I9" s="45"/>
      <c r="J9" s="69">
        <v>480000</v>
      </c>
      <c r="K9" s="45"/>
      <c r="L9" s="45"/>
      <c r="M9" s="45"/>
      <c r="N9" s="45"/>
      <c r="O9" s="69">
        <v>480000</v>
      </c>
    </row>
    <row r="10" spans="1:15" ht="21" customHeight="1">
      <c r="A10" s="112" t="s">
        <v>101</v>
      </c>
      <c r="B10" s="112" t="s">
        <v>102</v>
      </c>
      <c r="C10" s="68">
        <v>20158211.579999998</v>
      </c>
      <c r="D10" s="69">
        <v>19678211.579999998</v>
      </c>
      <c r="E10" s="69">
        <v>19363749.5</v>
      </c>
      <c r="F10" s="69">
        <v>314462.08000000002</v>
      </c>
      <c r="G10" s="45"/>
      <c r="H10" s="45"/>
      <c r="I10" s="45"/>
      <c r="J10" s="69">
        <v>480000</v>
      </c>
      <c r="K10" s="45"/>
      <c r="L10" s="45"/>
      <c r="M10" s="45"/>
      <c r="N10" s="45"/>
      <c r="O10" s="69">
        <v>480000</v>
      </c>
    </row>
    <row r="11" spans="1:15" ht="21" customHeight="1">
      <c r="A11" s="111" t="s">
        <v>103</v>
      </c>
      <c r="B11" s="111" t="s">
        <v>104</v>
      </c>
      <c r="C11" s="68">
        <v>9955</v>
      </c>
      <c r="D11" s="69">
        <v>9955</v>
      </c>
      <c r="E11" s="69">
        <v>6115</v>
      </c>
      <c r="F11" s="69">
        <v>3840</v>
      </c>
      <c r="G11" s="45"/>
      <c r="H11" s="45"/>
      <c r="I11" s="45"/>
      <c r="J11" s="45"/>
      <c r="K11" s="45"/>
      <c r="L11" s="45"/>
      <c r="M11" s="45"/>
      <c r="N11" s="45"/>
      <c r="O11" s="45"/>
    </row>
    <row r="12" spans="1:15" ht="21" customHeight="1">
      <c r="A12" s="112" t="s">
        <v>105</v>
      </c>
      <c r="B12" s="112" t="s">
        <v>106</v>
      </c>
      <c r="C12" s="68">
        <v>9955</v>
      </c>
      <c r="D12" s="69">
        <v>9955</v>
      </c>
      <c r="E12" s="69">
        <v>6115</v>
      </c>
      <c r="F12" s="69">
        <v>3840</v>
      </c>
      <c r="G12" s="45"/>
      <c r="H12" s="45"/>
      <c r="I12" s="45"/>
      <c r="J12" s="45"/>
      <c r="K12" s="45"/>
      <c r="L12" s="45"/>
      <c r="M12" s="45"/>
      <c r="N12" s="45"/>
      <c r="O12" s="45"/>
    </row>
    <row r="13" spans="1:15" ht="21" customHeight="1">
      <c r="A13" s="111" t="s">
        <v>107</v>
      </c>
      <c r="B13" s="111" t="s">
        <v>108</v>
      </c>
      <c r="C13" s="68">
        <v>684200</v>
      </c>
      <c r="D13" s="69">
        <v>684200</v>
      </c>
      <c r="E13" s="69"/>
      <c r="F13" s="69">
        <v>684200</v>
      </c>
      <c r="G13" s="45"/>
      <c r="H13" s="45"/>
      <c r="I13" s="45"/>
      <c r="J13" s="45"/>
      <c r="K13" s="45"/>
      <c r="L13" s="45"/>
      <c r="M13" s="45"/>
      <c r="N13" s="45"/>
      <c r="O13" s="45"/>
    </row>
    <row r="14" spans="1:15" ht="21" customHeight="1">
      <c r="A14" s="112" t="s">
        <v>109</v>
      </c>
      <c r="B14" s="112" t="s">
        <v>110</v>
      </c>
      <c r="C14" s="68">
        <v>684200</v>
      </c>
      <c r="D14" s="69">
        <v>684200</v>
      </c>
      <c r="E14" s="69"/>
      <c r="F14" s="69">
        <v>684200</v>
      </c>
      <c r="G14" s="45"/>
      <c r="H14" s="45"/>
      <c r="I14" s="45"/>
      <c r="J14" s="45"/>
      <c r="K14" s="45"/>
      <c r="L14" s="45"/>
      <c r="M14" s="45"/>
      <c r="N14" s="45"/>
      <c r="O14" s="45"/>
    </row>
    <row r="15" spans="1:15" ht="21" customHeight="1">
      <c r="A15" s="110" t="s">
        <v>111</v>
      </c>
      <c r="B15" s="110" t="s">
        <v>112</v>
      </c>
      <c r="C15" s="68">
        <v>5014370.6399999997</v>
      </c>
      <c r="D15" s="69">
        <v>5014370.6399999997</v>
      </c>
      <c r="E15" s="69">
        <v>5014370.6399999997</v>
      </c>
      <c r="F15" s="69"/>
      <c r="G15" s="45"/>
      <c r="H15" s="45"/>
      <c r="I15" s="45"/>
      <c r="J15" s="45"/>
      <c r="K15" s="45"/>
      <c r="L15" s="45"/>
      <c r="M15" s="45"/>
      <c r="N15" s="45"/>
      <c r="O15" s="45"/>
    </row>
    <row r="16" spans="1:15" ht="21" customHeight="1">
      <c r="A16" s="111" t="s">
        <v>113</v>
      </c>
      <c r="B16" s="111" t="s">
        <v>114</v>
      </c>
      <c r="C16" s="68">
        <v>4985535.84</v>
      </c>
      <c r="D16" s="69">
        <v>4985535.84</v>
      </c>
      <c r="E16" s="69">
        <v>4985535.84</v>
      </c>
      <c r="F16" s="69"/>
      <c r="G16" s="45"/>
      <c r="H16" s="45"/>
      <c r="I16" s="45"/>
      <c r="J16" s="45"/>
      <c r="K16" s="45"/>
      <c r="L16" s="45"/>
      <c r="M16" s="45"/>
      <c r="N16" s="45"/>
      <c r="O16" s="45"/>
    </row>
    <row r="17" spans="1:15" ht="21" customHeight="1">
      <c r="A17" s="112" t="s">
        <v>115</v>
      </c>
      <c r="B17" s="112" t="s">
        <v>116</v>
      </c>
      <c r="C17" s="68">
        <v>1884300</v>
      </c>
      <c r="D17" s="69">
        <v>1884300</v>
      </c>
      <c r="E17" s="69">
        <v>1884300</v>
      </c>
      <c r="F17" s="69"/>
      <c r="G17" s="45"/>
      <c r="H17" s="45"/>
      <c r="I17" s="45"/>
      <c r="J17" s="45"/>
      <c r="K17" s="45"/>
      <c r="L17" s="45"/>
      <c r="M17" s="45"/>
      <c r="N17" s="45"/>
      <c r="O17" s="45"/>
    </row>
    <row r="18" spans="1:15" ht="21" customHeight="1">
      <c r="A18" s="112" t="s">
        <v>117</v>
      </c>
      <c r="B18" s="112" t="s">
        <v>118</v>
      </c>
      <c r="C18" s="68">
        <v>3101235.84</v>
      </c>
      <c r="D18" s="69">
        <v>3101235.84</v>
      </c>
      <c r="E18" s="69">
        <v>3101235.84</v>
      </c>
      <c r="F18" s="69"/>
      <c r="G18" s="45"/>
      <c r="H18" s="45"/>
      <c r="I18" s="45"/>
      <c r="J18" s="45"/>
      <c r="K18" s="45"/>
      <c r="L18" s="45"/>
      <c r="M18" s="45"/>
      <c r="N18" s="45"/>
      <c r="O18" s="45"/>
    </row>
    <row r="19" spans="1:15" ht="21" customHeight="1">
      <c r="A19" s="111" t="s">
        <v>119</v>
      </c>
      <c r="B19" s="111" t="s">
        <v>120</v>
      </c>
      <c r="C19" s="68">
        <v>28834.799999999999</v>
      </c>
      <c r="D19" s="69">
        <v>28834.799999999999</v>
      </c>
      <c r="E19" s="69">
        <v>28834.799999999999</v>
      </c>
      <c r="F19" s="69"/>
      <c r="G19" s="45"/>
      <c r="H19" s="45"/>
      <c r="I19" s="45"/>
      <c r="J19" s="45"/>
      <c r="K19" s="45"/>
      <c r="L19" s="45"/>
      <c r="M19" s="45"/>
      <c r="N19" s="45"/>
      <c r="O19" s="45"/>
    </row>
    <row r="20" spans="1:15" ht="21" customHeight="1">
      <c r="A20" s="112" t="s">
        <v>121</v>
      </c>
      <c r="B20" s="112" t="s">
        <v>122</v>
      </c>
      <c r="C20" s="68">
        <v>28834.799999999999</v>
      </c>
      <c r="D20" s="69">
        <v>28834.799999999999</v>
      </c>
      <c r="E20" s="69">
        <v>28834.799999999999</v>
      </c>
      <c r="F20" s="69"/>
      <c r="G20" s="45"/>
      <c r="H20" s="45"/>
      <c r="I20" s="45"/>
      <c r="J20" s="45"/>
      <c r="K20" s="45"/>
      <c r="L20" s="45"/>
      <c r="M20" s="45"/>
      <c r="N20" s="45"/>
      <c r="O20" s="45"/>
    </row>
    <row r="21" spans="1:15" ht="21" customHeight="1">
      <c r="A21" s="110" t="s">
        <v>123</v>
      </c>
      <c r="B21" s="110" t="s">
        <v>124</v>
      </c>
      <c r="C21" s="68">
        <v>2219556.96</v>
      </c>
      <c r="D21" s="69">
        <v>2219556.96</v>
      </c>
      <c r="E21" s="69">
        <v>2219556.96</v>
      </c>
      <c r="F21" s="69"/>
      <c r="G21" s="45"/>
      <c r="H21" s="45"/>
      <c r="I21" s="45"/>
      <c r="J21" s="45"/>
      <c r="K21" s="45"/>
      <c r="L21" s="45"/>
      <c r="M21" s="45"/>
      <c r="N21" s="45"/>
      <c r="O21" s="45"/>
    </row>
    <row r="22" spans="1:15" ht="21" customHeight="1">
      <c r="A22" s="111" t="s">
        <v>125</v>
      </c>
      <c r="B22" s="111" t="s">
        <v>126</v>
      </c>
      <c r="C22" s="68">
        <v>2219556.96</v>
      </c>
      <c r="D22" s="69">
        <v>2219556.96</v>
      </c>
      <c r="E22" s="69">
        <v>2219556.96</v>
      </c>
      <c r="F22" s="69"/>
      <c r="G22" s="45"/>
      <c r="H22" s="45"/>
      <c r="I22" s="45"/>
      <c r="J22" s="45"/>
      <c r="K22" s="45"/>
      <c r="L22" s="45"/>
      <c r="M22" s="45"/>
      <c r="N22" s="45"/>
      <c r="O22" s="45"/>
    </row>
    <row r="23" spans="1:15" ht="21" customHeight="1">
      <c r="A23" s="112" t="s">
        <v>127</v>
      </c>
      <c r="B23" s="112" t="s">
        <v>128</v>
      </c>
      <c r="C23" s="68">
        <v>862800</v>
      </c>
      <c r="D23" s="69">
        <v>862800</v>
      </c>
      <c r="E23" s="69">
        <v>862800</v>
      </c>
      <c r="F23" s="69"/>
      <c r="G23" s="45"/>
      <c r="H23" s="45"/>
      <c r="I23" s="45"/>
      <c r="J23" s="45"/>
      <c r="K23" s="45"/>
      <c r="L23" s="45"/>
      <c r="M23" s="45"/>
      <c r="N23" s="45"/>
      <c r="O23" s="45"/>
    </row>
    <row r="24" spans="1:15" ht="21" customHeight="1">
      <c r="A24" s="112" t="s">
        <v>129</v>
      </c>
      <c r="B24" s="112" t="s">
        <v>130</v>
      </c>
      <c r="C24" s="68">
        <v>1188855</v>
      </c>
      <c r="D24" s="69">
        <v>1188855</v>
      </c>
      <c r="E24" s="69">
        <v>1188855</v>
      </c>
      <c r="F24" s="69"/>
      <c r="G24" s="45"/>
      <c r="H24" s="45"/>
      <c r="I24" s="45"/>
      <c r="J24" s="45"/>
      <c r="K24" s="45"/>
      <c r="L24" s="45"/>
      <c r="M24" s="45"/>
      <c r="N24" s="45"/>
      <c r="O24" s="45"/>
    </row>
    <row r="25" spans="1:15" ht="21" customHeight="1">
      <c r="A25" s="112" t="s">
        <v>131</v>
      </c>
      <c r="B25" s="112" t="s">
        <v>132</v>
      </c>
      <c r="C25" s="68">
        <v>167901.96</v>
      </c>
      <c r="D25" s="69">
        <v>167901.96</v>
      </c>
      <c r="E25" s="69">
        <v>167901.96</v>
      </c>
      <c r="F25" s="69"/>
      <c r="G25" s="45"/>
      <c r="H25" s="45"/>
      <c r="I25" s="45"/>
      <c r="J25" s="45"/>
      <c r="K25" s="45"/>
      <c r="L25" s="45"/>
      <c r="M25" s="45"/>
      <c r="N25" s="45"/>
      <c r="O25" s="45"/>
    </row>
    <row r="26" spans="1:15" ht="21" customHeight="1">
      <c r="A26" s="110" t="s">
        <v>133</v>
      </c>
      <c r="B26" s="110" t="s">
        <v>134</v>
      </c>
      <c r="C26" s="68">
        <v>1858836</v>
      </c>
      <c r="D26" s="69">
        <v>1858836</v>
      </c>
      <c r="E26" s="69">
        <v>1858836</v>
      </c>
      <c r="F26" s="69"/>
      <c r="G26" s="45"/>
      <c r="H26" s="45"/>
      <c r="I26" s="45"/>
      <c r="J26" s="45"/>
      <c r="K26" s="45"/>
      <c r="L26" s="45"/>
      <c r="M26" s="45"/>
      <c r="N26" s="45"/>
      <c r="O26" s="45"/>
    </row>
    <row r="27" spans="1:15" ht="21" customHeight="1">
      <c r="A27" s="111" t="s">
        <v>135</v>
      </c>
      <c r="B27" s="111" t="s">
        <v>136</v>
      </c>
      <c r="C27" s="68">
        <v>1858836</v>
      </c>
      <c r="D27" s="69">
        <v>1858836</v>
      </c>
      <c r="E27" s="69">
        <v>1858836</v>
      </c>
      <c r="F27" s="69"/>
      <c r="G27" s="45"/>
      <c r="H27" s="45"/>
      <c r="I27" s="45"/>
      <c r="J27" s="45"/>
      <c r="K27" s="45"/>
      <c r="L27" s="45"/>
      <c r="M27" s="45"/>
      <c r="N27" s="45"/>
      <c r="O27" s="45"/>
    </row>
    <row r="28" spans="1:15" ht="21" customHeight="1">
      <c r="A28" s="112" t="s">
        <v>137</v>
      </c>
      <c r="B28" s="112" t="s">
        <v>138</v>
      </c>
      <c r="C28" s="68">
        <v>1858836</v>
      </c>
      <c r="D28" s="69">
        <v>1858836</v>
      </c>
      <c r="E28" s="69">
        <v>1858836</v>
      </c>
      <c r="F28" s="69"/>
      <c r="G28" s="45"/>
      <c r="H28" s="45"/>
      <c r="I28" s="45"/>
      <c r="J28" s="45"/>
      <c r="K28" s="45"/>
      <c r="L28" s="45"/>
      <c r="M28" s="45"/>
      <c r="N28" s="45"/>
      <c r="O28" s="45"/>
    </row>
    <row r="29" spans="1:15" ht="21" customHeight="1">
      <c r="A29" s="139" t="s">
        <v>55</v>
      </c>
      <c r="B29" s="140"/>
      <c r="C29" s="69">
        <v>29945130.18</v>
      </c>
      <c r="D29" s="69">
        <v>29465130.18</v>
      </c>
      <c r="E29" s="69">
        <v>28462628.100000001</v>
      </c>
      <c r="F29" s="69">
        <v>1002502.08</v>
      </c>
      <c r="G29" s="45"/>
      <c r="H29" s="45"/>
      <c r="I29" s="45"/>
      <c r="J29" s="69">
        <v>480000</v>
      </c>
      <c r="K29" s="45"/>
      <c r="L29" s="45"/>
      <c r="M29" s="45"/>
      <c r="N29" s="45"/>
      <c r="O29" s="69">
        <v>480000</v>
      </c>
    </row>
  </sheetData>
  <mergeCells count="12">
    <mergeCell ref="A2:O2"/>
    <mergeCell ref="A3:O3"/>
    <mergeCell ref="A4:B4"/>
    <mergeCell ref="D5:F5"/>
    <mergeCell ref="J5:O5"/>
    <mergeCell ref="H5:H6"/>
    <mergeCell ref="I5:I6"/>
    <mergeCell ref="A29:B29"/>
    <mergeCell ref="A5:A6"/>
    <mergeCell ref="B5:B6"/>
    <mergeCell ref="C5:C6"/>
    <mergeCell ref="G5:G6"/>
  </mergeCells>
  <phoneticPr fontId="17" type="noConversion"/>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D35"/>
  <sheetViews>
    <sheetView showGridLines="0" showZeros="0" workbookViewId="0">
      <pane ySplit="1" topLeftCell="A3" activePane="bottomLeft" state="frozen"/>
      <selection pane="bottomLeft" activeCell="D35" sqref="D35"/>
    </sheetView>
  </sheetViews>
  <sheetFormatPr defaultColWidth="8.625" defaultRowHeight="12.75" customHeight="1"/>
  <cols>
    <col min="1" max="4" width="35.625" style="1" customWidth="1"/>
    <col min="5" max="16384" width="8.625" style="1"/>
  </cols>
  <sheetData>
    <row r="1" spans="1:4" ht="12.75" customHeight="1">
      <c r="A1" s="2"/>
      <c r="B1" s="2"/>
      <c r="C1" s="2"/>
      <c r="D1" s="2"/>
    </row>
    <row r="2" spans="1:4" ht="15" customHeight="1">
      <c r="A2" s="20"/>
      <c r="B2" s="22"/>
      <c r="C2" s="22"/>
      <c r="D2" s="22" t="s">
        <v>139</v>
      </c>
    </row>
    <row r="3" spans="1:4" ht="41.25" customHeight="1">
      <c r="A3" s="116" t="str">
        <f>"2025"&amp;"年部门财政拨款收支预算总表"</f>
        <v>2025年部门财政拨款收支预算总表</v>
      </c>
      <c r="B3" s="117"/>
      <c r="C3" s="117"/>
      <c r="D3" s="117"/>
    </row>
    <row r="4" spans="1:4" ht="17.25" customHeight="1">
      <c r="A4" s="118" t="str">
        <f>"单位名称："&amp;"云南省昆明市第十九中学"</f>
        <v>单位名称：云南省昆明市第十九中学</v>
      </c>
      <c r="B4" s="119"/>
      <c r="D4" s="22" t="s">
        <v>1</v>
      </c>
    </row>
    <row r="5" spans="1:4" ht="17.25" customHeight="1">
      <c r="A5" s="120" t="s">
        <v>2</v>
      </c>
      <c r="B5" s="121"/>
      <c r="C5" s="120" t="s">
        <v>3</v>
      </c>
      <c r="D5" s="121"/>
    </row>
    <row r="6" spans="1:4" ht="18.75" customHeight="1">
      <c r="A6" s="102" t="s">
        <v>4</v>
      </c>
      <c r="B6" s="102" t="s">
        <v>5</v>
      </c>
      <c r="C6" s="102" t="s">
        <v>6</v>
      </c>
      <c r="D6" s="102" t="s">
        <v>5</v>
      </c>
    </row>
    <row r="7" spans="1:4" ht="16.5" customHeight="1">
      <c r="A7" s="103" t="s">
        <v>140</v>
      </c>
      <c r="B7" s="104">
        <v>29465130.18</v>
      </c>
      <c r="C7" s="103" t="s">
        <v>141</v>
      </c>
      <c r="D7" s="104">
        <v>29465130.18</v>
      </c>
    </row>
    <row r="8" spans="1:4" ht="16.5" customHeight="1">
      <c r="A8" s="103" t="s">
        <v>142</v>
      </c>
      <c r="B8" s="104">
        <v>29465130.18</v>
      </c>
      <c r="C8" s="103" t="s">
        <v>143</v>
      </c>
      <c r="D8" s="45"/>
    </row>
    <row r="9" spans="1:4" ht="16.5" customHeight="1">
      <c r="A9" s="103" t="s">
        <v>144</v>
      </c>
      <c r="B9" s="104"/>
      <c r="C9" s="103" t="s">
        <v>145</v>
      </c>
      <c r="D9" s="45"/>
    </row>
    <row r="10" spans="1:4" ht="16.5" customHeight="1">
      <c r="A10" s="103" t="s">
        <v>146</v>
      </c>
      <c r="B10" s="45"/>
      <c r="C10" s="103" t="s">
        <v>147</v>
      </c>
      <c r="D10" s="45"/>
    </row>
    <row r="11" spans="1:4" ht="16.5" customHeight="1">
      <c r="A11" s="103" t="s">
        <v>148</v>
      </c>
      <c r="B11" s="45"/>
      <c r="C11" s="103" t="s">
        <v>149</v>
      </c>
      <c r="D11" s="45"/>
    </row>
    <row r="12" spans="1:4" ht="16.5" customHeight="1">
      <c r="A12" s="103" t="s">
        <v>142</v>
      </c>
      <c r="B12" s="45"/>
      <c r="C12" s="103" t="s">
        <v>150</v>
      </c>
      <c r="D12" s="104">
        <v>20372366.579999998</v>
      </c>
    </row>
    <row r="13" spans="1:4" ht="16.5" customHeight="1">
      <c r="A13" s="105" t="s">
        <v>144</v>
      </c>
      <c r="B13" s="45"/>
      <c r="C13" s="39" t="s">
        <v>151</v>
      </c>
      <c r="D13" s="45"/>
    </row>
    <row r="14" spans="1:4" ht="16.5" customHeight="1">
      <c r="A14" s="105" t="s">
        <v>146</v>
      </c>
      <c r="B14" s="45"/>
      <c r="C14" s="39" t="s">
        <v>152</v>
      </c>
      <c r="D14" s="45"/>
    </row>
    <row r="15" spans="1:4" ht="16.5" customHeight="1">
      <c r="A15" s="106"/>
      <c r="B15" s="45"/>
      <c r="C15" s="39" t="s">
        <v>153</v>
      </c>
      <c r="D15" s="68">
        <v>5014370.6399999997</v>
      </c>
    </row>
    <row r="16" spans="1:4" ht="16.5" customHeight="1">
      <c r="A16" s="106"/>
      <c r="B16" s="45"/>
      <c r="C16" s="39" t="s">
        <v>154</v>
      </c>
      <c r="D16" s="68">
        <v>2219556.96</v>
      </c>
    </row>
    <row r="17" spans="1:4" ht="16.5" customHeight="1">
      <c r="A17" s="106"/>
      <c r="B17" s="45"/>
      <c r="C17" s="39" t="s">
        <v>155</v>
      </c>
      <c r="D17" s="45"/>
    </row>
    <row r="18" spans="1:4" ht="16.5" customHeight="1">
      <c r="A18" s="106"/>
      <c r="B18" s="45"/>
      <c r="C18" s="39" t="s">
        <v>156</v>
      </c>
      <c r="D18" s="45"/>
    </row>
    <row r="19" spans="1:4" ht="16.5" customHeight="1">
      <c r="A19" s="106"/>
      <c r="B19" s="45"/>
      <c r="C19" s="39" t="s">
        <v>157</v>
      </c>
      <c r="D19" s="45"/>
    </row>
    <row r="20" spans="1:4" ht="16.5" customHeight="1">
      <c r="A20" s="106"/>
      <c r="B20" s="45"/>
      <c r="C20" s="39" t="s">
        <v>158</v>
      </c>
      <c r="D20" s="45"/>
    </row>
    <row r="21" spans="1:4" ht="16.5" customHeight="1">
      <c r="A21" s="106"/>
      <c r="B21" s="45"/>
      <c r="C21" s="39" t="s">
        <v>159</v>
      </c>
      <c r="D21" s="45"/>
    </row>
    <row r="22" spans="1:4" ht="16.5" customHeight="1">
      <c r="A22" s="106"/>
      <c r="B22" s="45"/>
      <c r="C22" s="39" t="s">
        <v>160</v>
      </c>
      <c r="D22" s="45"/>
    </row>
    <row r="23" spans="1:4" ht="16.5" customHeight="1">
      <c r="A23" s="106"/>
      <c r="B23" s="45"/>
      <c r="C23" s="39" t="s">
        <v>161</v>
      </c>
      <c r="D23" s="45"/>
    </row>
    <row r="24" spans="1:4" ht="16.5" customHeight="1">
      <c r="A24" s="106"/>
      <c r="B24" s="45"/>
      <c r="C24" s="39" t="s">
        <v>162</v>
      </c>
      <c r="D24" s="45"/>
    </row>
    <row r="25" spans="1:4" ht="16.5" customHeight="1">
      <c r="A25" s="106"/>
      <c r="B25" s="45"/>
      <c r="C25" s="39" t="s">
        <v>163</v>
      </c>
      <c r="D25" s="45"/>
    </row>
    <row r="26" spans="1:4" ht="16.5" customHeight="1">
      <c r="A26" s="106"/>
      <c r="B26" s="45"/>
      <c r="C26" s="39" t="s">
        <v>164</v>
      </c>
      <c r="D26" s="68">
        <v>1858836</v>
      </c>
    </row>
    <row r="27" spans="1:4" ht="16.5" customHeight="1">
      <c r="A27" s="106"/>
      <c r="B27" s="45"/>
      <c r="C27" s="39" t="s">
        <v>165</v>
      </c>
      <c r="D27" s="45"/>
    </row>
    <row r="28" spans="1:4" ht="16.5" customHeight="1">
      <c r="A28" s="106"/>
      <c r="B28" s="45"/>
      <c r="C28" s="39" t="s">
        <v>166</v>
      </c>
      <c r="D28" s="45"/>
    </row>
    <row r="29" spans="1:4" ht="16.5" customHeight="1">
      <c r="A29" s="106"/>
      <c r="B29" s="45"/>
      <c r="C29" s="39" t="s">
        <v>167</v>
      </c>
      <c r="D29" s="45"/>
    </row>
    <row r="30" spans="1:4" ht="16.5" customHeight="1">
      <c r="A30" s="106"/>
      <c r="B30" s="45"/>
      <c r="C30" s="39" t="s">
        <v>168</v>
      </c>
      <c r="D30" s="45"/>
    </row>
    <row r="31" spans="1:4" ht="16.5" customHeight="1">
      <c r="A31" s="106"/>
      <c r="B31" s="45"/>
      <c r="C31" s="39" t="s">
        <v>169</v>
      </c>
      <c r="D31" s="45"/>
    </row>
    <row r="32" spans="1:4" ht="16.5" customHeight="1">
      <c r="A32" s="106"/>
      <c r="B32" s="45"/>
      <c r="C32" s="105" t="s">
        <v>170</v>
      </c>
      <c r="D32" s="45"/>
    </row>
    <row r="33" spans="1:4" ht="16.5" customHeight="1">
      <c r="A33" s="106"/>
      <c r="B33" s="45"/>
      <c r="C33" s="105" t="s">
        <v>171</v>
      </c>
      <c r="D33" s="45"/>
    </row>
    <row r="34" spans="1:4" ht="16.5" customHeight="1">
      <c r="A34" s="106"/>
      <c r="B34" s="45"/>
      <c r="C34" s="16" t="s">
        <v>172</v>
      </c>
      <c r="D34" s="45"/>
    </row>
    <row r="35" spans="1:4" ht="15" customHeight="1">
      <c r="A35" s="107" t="s">
        <v>50</v>
      </c>
      <c r="B35" s="104">
        <v>29465130.18</v>
      </c>
      <c r="C35" s="107" t="s">
        <v>51</v>
      </c>
      <c r="D35" s="108">
        <v>29465130.18</v>
      </c>
    </row>
  </sheetData>
  <mergeCells count="4">
    <mergeCell ref="A3:D3"/>
    <mergeCell ref="A4:B4"/>
    <mergeCell ref="A5:B5"/>
    <mergeCell ref="C5:D5"/>
  </mergeCells>
  <phoneticPr fontId="17" type="noConversion"/>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G29"/>
  <sheetViews>
    <sheetView showZeros="0" workbookViewId="0">
      <pane ySplit="1" topLeftCell="A2" activePane="bottomLeft" state="frozen"/>
      <selection pane="bottomLeft" activeCell="C33" sqref="C33"/>
    </sheetView>
  </sheetViews>
  <sheetFormatPr defaultColWidth="9.125" defaultRowHeight="14.25" customHeight="1"/>
  <cols>
    <col min="1" max="1" width="20.125" style="1" customWidth="1"/>
    <col min="2" max="2" width="44" style="1" customWidth="1"/>
    <col min="3" max="7" width="24.125" style="1" customWidth="1"/>
    <col min="8" max="16384" width="9.125" style="1"/>
  </cols>
  <sheetData>
    <row r="1" spans="1:7" ht="14.25" customHeight="1">
      <c r="A1" s="2"/>
      <c r="B1" s="2"/>
      <c r="C1" s="2"/>
      <c r="D1" s="2"/>
      <c r="E1" s="2"/>
      <c r="F1" s="2"/>
      <c r="G1" s="2"/>
    </row>
    <row r="2" spans="1:7" ht="14.25" customHeight="1">
      <c r="D2" s="95"/>
      <c r="F2" s="41"/>
      <c r="G2" s="96" t="s">
        <v>173</v>
      </c>
    </row>
    <row r="3" spans="1:7" ht="41.25" customHeight="1">
      <c r="A3" s="151" t="str">
        <f>"2025"&amp;"年一般公共预算支出预算表（按功能科目分类）"</f>
        <v>2025年一般公共预算支出预算表（按功能科目分类）</v>
      </c>
      <c r="B3" s="151"/>
      <c r="C3" s="151"/>
      <c r="D3" s="151"/>
      <c r="E3" s="151"/>
      <c r="F3" s="151"/>
      <c r="G3" s="151"/>
    </row>
    <row r="4" spans="1:7" ht="18" customHeight="1">
      <c r="A4" s="5" t="str">
        <f>"单位名称："&amp;"云南省昆明市第十九中学"</f>
        <v>单位名称：云南省昆明市第十九中学</v>
      </c>
      <c r="F4" s="75"/>
      <c r="G4" s="96" t="s">
        <v>1</v>
      </c>
    </row>
    <row r="5" spans="1:7" ht="20.25" customHeight="1">
      <c r="A5" s="152" t="s">
        <v>174</v>
      </c>
      <c r="B5" s="153"/>
      <c r="C5" s="159" t="s">
        <v>55</v>
      </c>
      <c r="D5" s="154" t="s">
        <v>75</v>
      </c>
      <c r="E5" s="155"/>
      <c r="F5" s="156"/>
      <c r="G5" s="161" t="s">
        <v>76</v>
      </c>
    </row>
    <row r="6" spans="1:7" ht="20.25" customHeight="1">
      <c r="A6" s="97" t="s">
        <v>72</v>
      </c>
      <c r="B6" s="97" t="s">
        <v>73</v>
      </c>
      <c r="C6" s="160"/>
      <c r="D6" s="78" t="s">
        <v>57</v>
      </c>
      <c r="E6" s="78" t="s">
        <v>175</v>
      </c>
      <c r="F6" s="78" t="s">
        <v>176</v>
      </c>
      <c r="G6" s="162"/>
    </row>
    <row r="7" spans="1:7" ht="15" customHeight="1">
      <c r="A7" s="35" t="s">
        <v>82</v>
      </c>
      <c r="B7" s="35" t="s">
        <v>83</v>
      </c>
      <c r="C7" s="35" t="s">
        <v>84</v>
      </c>
      <c r="D7" s="35" t="s">
        <v>85</v>
      </c>
      <c r="E7" s="35" t="s">
        <v>86</v>
      </c>
      <c r="F7" s="35" t="s">
        <v>87</v>
      </c>
      <c r="G7" s="35" t="s">
        <v>88</v>
      </c>
    </row>
    <row r="8" spans="1:7" ht="18" customHeight="1">
      <c r="A8" s="65" t="s">
        <v>97</v>
      </c>
      <c r="B8" s="65" t="s">
        <v>98</v>
      </c>
      <c r="C8" s="98">
        <v>20372366.579999998</v>
      </c>
      <c r="D8" s="99">
        <v>19369864.5</v>
      </c>
      <c r="E8" s="99">
        <v>17193318.02</v>
      </c>
      <c r="F8" s="99">
        <v>2176546.48</v>
      </c>
      <c r="G8" s="99">
        <v>1002502.08</v>
      </c>
    </row>
    <row r="9" spans="1:7" ht="18" customHeight="1">
      <c r="A9" s="100" t="s">
        <v>99</v>
      </c>
      <c r="B9" s="100" t="s">
        <v>100</v>
      </c>
      <c r="C9" s="98">
        <v>19678211.579999998</v>
      </c>
      <c r="D9" s="99">
        <v>19363749.5</v>
      </c>
      <c r="E9" s="99">
        <v>17193318.02</v>
      </c>
      <c r="F9" s="99">
        <v>2170431.48</v>
      </c>
      <c r="G9" s="99">
        <v>314462.08000000002</v>
      </c>
    </row>
    <row r="10" spans="1:7" ht="18" customHeight="1">
      <c r="A10" s="101" t="s">
        <v>101</v>
      </c>
      <c r="B10" s="101" t="s">
        <v>102</v>
      </c>
      <c r="C10" s="98">
        <v>19678211.579999998</v>
      </c>
      <c r="D10" s="99">
        <v>19363749.5</v>
      </c>
      <c r="E10" s="99">
        <v>17193318.02</v>
      </c>
      <c r="F10" s="99">
        <v>2170431.48</v>
      </c>
      <c r="G10" s="99">
        <v>314462.08000000002</v>
      </c>
    </row>
    <row r="11" spans="1:7" ht="18" customHeight="1">
      <c r="A11" s="100" t="s">
        <v>103</v>
      </c>
      <c r="B11" s="100" t="s">
        <v>104</v>
      </c>
      <c r="C11" s="98">
        <v>9955</v>
      </c>
      <c r="D11" s="99">
        <v>6115</v>
      </c>
      <c r="E11" s="99"/>
      <c r="F11" s="99">
        <v>6115</v>
      </c>
      <c r="G11" s="99">
        <v>3840</v>
      </c>
    </row>
    <row r="12" spans="1:7" ht="18" customHeight="1">
      <c r="A12" s="101" t="s">
        <v>105</v>
      </c>
      <c r="B12" s="101" t="s">
        <v>106</v>
      </c>
      <c r="C12" s="98">
        <v>9955</v>
      </c>
      <c r="D12" s="99">
        <v>6115</v>
      </c>
      <c r="E12" s="99"/>
      <c r="F12" s="99">
        <v>6115</v>
      </c>
      <c r="G12" s="99">
        <v>3840</v>
      </c>
    </row>
    <row r="13" spans="1:7" ht="18" customHeight="1">
      <c r="A13" s="100" t="s">
        <v>107</v>
      </c>
      <c r="B13" s="100" t="s">
        <v>108</v>
      </c>
      <c r="C13" s="98">
        <v>684200</v>
      </c>
      <c r="D13" s="99"/>
      <c r="E13" s="99"/>
      <c r="F13" s="99"/>
      <c r="G13" s="99">
        <v>684200</v>
      </c>
    </row>
    <row r="14" spans="1:7" ht="18" customHeight="1">
      <c r="A14" s="101" t="s">
        <v>109</v>
      </c>
      <c r="B14" s="101" t="s">
        <v>110</v>
      </c>
      <c r="C14" s="98">
        <v>684200</v>
      </c>
      <c r="D14" s="99"/>
      <c r="E14" s="99"/>
      <c r="F14" s="99"/>
      <c r="G14" s="99">
        <v>684200</v>
      </c>
    </row>
    <row r="15" spans="1:7" ht="18" customHeight="1">
      <c r="A15" s="65" t="s">
        <v>111</v>
      </c>
      <c r="B15" s="65" t="s">
        <v>112</v>
      </c>
      <c r="C15" s="98">
        <v>5014370.6399999997</v>
      </c>
      <c r="D15" s="99">
        <v>5014370.6399999997</v>
      </c>
      <c r="E15" s="99">
        <v>5014370.6399999997</v>
      </c>
      <c r="F15" s="99"/>
      <c r="G15" s="99"/>
    </row>
    <row r="16" spans="1:7" ht="18" customHeight="1">
      <c r="A16" s="100" t="s">
        <v>113</v>
      </c>
      <c r="B16" s="100" t="s">
        <v>114</v>
      </c>
      <c r="C16" s="98">
        <v>4985535.84</v>
      </c>
      <c r="D16" s="99">
        <v>4985535.84</v>
      </c>
      <c r="E16" s="99">
        <v>4985535.84</v>
      </c>
      <c r="F16" s="99"/>
      <c r="G16" s="99"/>
    </row>
    <row r="17" spans="1:7" ht="18" customHeight="1">
      <c r="A17" s="101" t="s">
        <v>115</v>
      </c>
      <c r="B17" s="101" t="s">
        <v>116</v>
      </c>
      <c r="C17" s="98">
        <v>1884300</v>
      </c>
      <c r="D17" s="99">
        <v>1884300</v>
      </c>
      <c r="E17" s="99">
        <v>1884300</v>
      </c>
      <c r="F17" s="99"/>
      <c r="G17" s="99"/>
    </row>
    <row r="18" spans="1:7" ht="18" customHeight="1">
      <c r="A18" s="101" t="s">
        <v>117</v>
      </c>
      <c r="B18" s="101" t="s">
        <v>118</v>
      </c>
      <c r="C18" s="98">
        <v>3101235.84</v>
      </c>
      <c r="D18" s="99">
        <v>3101235.84</v>
      </c>
      <c r="E18" s="99">
        <v>3101235.84</v>
      </c>
      <c r="F18" s="99"/>
      <c r="G18" s="99"/>
    </row>
    <row r="19" spans="1:7" ht="18" customHeight="1">
      <c r="A19" s="100" t="s">
        <v>119</v>
      </c>
      <c r="B19" s="100" t="s">
        <v>120</v>
      </c>
      <c r="C19" s="98">
        <v>28834.799999999999</v>
      </c>
      <c r="D19" s="99">
        <v>28834.799999999999</v>
      </c>
      <c r="E19" s="99">
        <v>28834.799999999999</v>
      </c>
      <c r="F19" s="99"/>
      <c r="G19" s="99"/>
    </row>
    <row r="20" spans="1:7" ht="18" customHeight="1">
      <c r="A20" s="101" t="s">
        <v>121</v>
      </c>
      <c r="B20" s="101" t="s">
        <v>122</v>
      </c>
      <c r="C20" s="98">
        <v>28834.799999999999</v>
      </c>
      <c r="D20" s="99">
        <v>28834.799999999999</v>
      </c>
      <c r="E20" s="99">
        <v>28834.799999999999</v>
      </c>
      <c r="F20" s="99"/>
      <c r="G20" s="99"/>
    </row>
    <row r="21" spans="1:7" ht="18" customHeight="1">
      <c r="A21" s="65" t="s">
        <v>123</v>
      </c>
      <c r="B21" s="65" t="s">
        <v>124</v>
      </c>
      <c r="C21" s="98">
        <v>2219556.96</v>
      </c>
      <c r="D21" s="99">
        <v>2219556.96</v>
      </c>
      <c r="E21" s="99">
        <v>2219556.96</v>
      </c>
      <c r="F21" s="99"/>
      <c r="G21" s="99"/>
    </row>
    <row r="22" spans="1:7" ht="18" customHeight="1">
      <c r="A22" s="100" t="s">
        <v>125</v>
      </c>
      <c r="B22" s="100" t="s">
        <v>126</v>
      </c>
      <c r="C22" s="98">
        <v>2219556.96</v>
      </c>
      <c r="D22" s="99">
        <v>2219556.96</v>
      </c>
      <c r="E22" s="99">
        <v>2219556.96</v>
      </c>
      <c r="F22" s="99"/>
      <c r="G22" s="99"/>
    </row>
    <row r="23" spans="1:7" ht="18" customHeight="1">
      <c r="A23" s="101" t="s">
        <v>127</v>
      </c>
      <c r="B23" s="101" t="s">
        <v>128</v>
      </c>
      <c r="C23" s="98">
        <v>862800</v>
      </c>
      <c r="D23" s="99">
        <v>862800</v>
      </c>
      <c r="E23" s="99">
        <v>862800</v>
      </c>
      <c r="F23" s="99"/>
      <c r="G23" s="99"/>
    </row>
    <row r="24" spans="1:7" ht="18" customHeight="1">
      <c r="A24" s="101" t="s">
        <v>129</v>
      </c>
      <c r="B24" s="101" t="s">
        <v>130</v>
      </c>
      <c r="C24" s="98">
        <v>1188855</v>
      </c>
      <c r="D24" s="99">
        <v>1188855</v>
      </c>
      <c r="E24" s="99">
        <v>1188855</v>
      </c>
      <c r="F24" s="99"/>
      <c r="G24" s="99"/>
    </row>
    <row r="25" spans="1:7" ht="18" customHeight="1">
      <c r="A25" s="101" t="s">
        <v>131</v>
      </c>
      <c r="B25" s="101" t="s">
        <v>132</v>
      </c>
      <c r="C25" s="98">
        <v>167901.96</v>
      </c>
      <c r="D25" s="99">
        <v>167901.96</v>
      </c>
      <c r="E25" s="99">
        <v>167901.96</v>
      </c>
      <c r="F25" s="99"/>
      <c r="G25" s="99"/>
    </row>
    <row r="26" spans="1:7" ht="18" customHeight="1">
      <c r="A26" s="65" t="s">
        <v>133</v>
      </c>
      <c r="B26" s="65" t="s">
        <v>134</v>
      </c>
      <c r="C26" s="98">
        <v>1858836</v>
      </c>
      <c r="D26" s="99">
        <v>1858836</v>
      </c>
      <c r="E26" s="99">
        <v>1858836</v>
      </c>
      <c r="F26" s="99"/>
      <c r="G26" s="99"/>
    </row>
    <row r="27" spans="1:7" ht="18" customHeight="1">
      <c r="A27" s="100" t="s">
        <v>135</v>
      </c>
      <c r="B27" s="100" t="s">
        <v>136</v>
      </c>
      <c r="C27" s="98">
        <v>1858836</v>
      </c>
      <c r="D27" s="99">
        <v>1858836</v>
      </c>
      <c r="E27" s="99">
        <v>1858836</v>
      </c>
      <c r="F27" s="99"/>
      <c r="G27" s="99"/>
    </row>
    <row r="28" spans="1:7" ht="14.25" customHeight="1">
      <c r="A28" s="101" t="s">
        <v>137</v>
      </c>
      <c r="B28" s="101" t="s">
        <v>138</v>
      </c>
      <c r="C28" s="98">
        <v>1858836</v>
      </c>
      <c r="D28" s="99">
        <v>1858836</v>
      </c>
      <c r="E28" s="99">
        <v>1858836</v>
      </c>
      <c r="F28" s="99"/>
      <c r="G28" s="99"/>
    </row>
    <row r="29" spans="1:7" ht="14.25" customHeight="1">
      <c r="A29" s="157" t="s">
        <v>177</v>
      </c>
      <c r="B29" s="158" t="s">
        <v>177</v>
      </c>
      <c r="C29" s="98">
        <v>29465130.18</v>
      </c>
      <c r="D29" s="99">
        <v>28462628.100000001</v>
      </c>
      <c r="E29" s="98">
        <v>26286081.620000001</v>
      </c>
      <c r="F29" s="98">
        <v>2176546.48</v>
      </c>
      <c r="G29" s="98">
        <v>1002502.08</v>
      </c>
    </row>
  </sheetData>
  <mergeCells count="6">
    <mergeCell ref="A3:G3"/>
    <mergeCell ref="A5:B5"/>
    <mergeCell ref="D5:F5"/>
    <mergeCell ref="A29:B29"/>
    <mergeCell ref="C5:C6"/>
    <mergeCell ref="G5:G6"/>
  </mergeCells>
  <phoneticPr fontId="17" type="noConversion"/>
  <printOptions horizontalCentered="1"/>
  <pageMargins left="0.37" right="0.37" top="0.56000000000000005" bottom="0.56000000000000005" header="0.48" footer="0.48"/>
  <pageSetup paperSize="9" fitToHeight="10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F10"/>
  <sheetViews>
    <sheetView showZeros="0" workbookViewId="0">
      <pane ySplit="1" topLeftCell="A2" activePane="bottomLeft" state="frozen"/>
      <selection pane="bottomLeft" activeCell="A16" sqref="A16"/>
    </sheetView>
  </sheetViews>
  <sheetFormatPr defaultColWidth="10.375" defaultRowHeight="14.25" customHeight="1"/>
  <cols>
    <col min="1" max="6" width="28.125" style="1" customWidth="1"/>
    <col min="7" max="16384" width="10.375" style="1"/>
  </cols>
  <sheetData>
    <row r="1" spans="1:6" ht="14.25" customHeight="1">
      <c r="A1" s="2"/>
      <c r="B1" s="2"/>
      <c r="C1" s="2"/>
      <c r="D1" s="2"/>
      <c r="E1" s="2"/>
      <c r="F1" s="2"/>
    </row>
    <row r="2" spans="1:6" ht="14.25" customHeight="1">
      <c r="A2" s="21"/>
      <c r="B2" s="21"/>
      <c r="C2" s="21"/>
      <c r="D2" s="21"/>
      <c r="E2" s="20"/>
      <c r="F2" s="94" t="s">
        <v>178</v>
      </c>
    </row>
    <row r="3" spans="1:6" ht="41.25" customHeight="1">
      <c r="A3" s="163" t="str">
        <f>"2025"&amp;"年一般公共预算“三公”经费支出预算表"</f>
        <v>2025年一般公共预算“三公”经费支出预算表</v>
      </c>
      <c r="B3" s="164"/>
      <c r="C3" s="164"/>
      <c r="D3" s="164"/>
      <c r="E3" s="165"/>
      <c r="F3" s="164"/>
    </row>
    <row r="4" spans="1:6" ht="14.25" customHeight="1">
      <c r="A4" s="166" t="str">
        <f>"单位名称："&amp;"云南省昆明市第十九中学"</f>
        <v>单位名称：云南省昆明市第十九中学</v>
      </c>
      <c r="B4" s="167"/>
      <c r="D4" s="21"/>
      <c r="E4" s="20"/>
      <c r="F4" s="36" t="s">
        <v>1</v>
      </c>
    </row>
    <row r="5" spans="1:6" ht="27" customHeight="1">
      <c r="A5" s="128" t="s">
        <v>179</v>
      </c>
      <c r="B5" s="128" t="s">
        <v>180</v>
      </c>
      <c r="C5" s="128" t="s">
        <v>181</v>
      </c>
      <c r="D5" s="128"/>
      <c r="E5" s="168"/>
      <c r="F5" s="128" t="s">
        <v>182</v>
      </c>
    </row>
    <row r="6" spans="1:6" ht="28.5" customHeight="1">
      <c r="A6" s="129"/>
      <c r="B6" s="169"/>
      <c r="C6" s="18" t="s">
        <v>57</v>
      </c>
      <c r="D6" s="18" t="s">
        <v>183</v>
      </c>
      <c r="E6" s="18" t="s">
        <v>184</v>
      </c>
      <c r="F6" s="170"/>
    </row>
    <row r="7" spans="1:6" ht="17.25" customHeight="1">
      <c r="A7" s="27" t="s">
        <v>82</v>
      </c>
      <c r="B7" s="27" t="s">
        <v>83</v>
      </c>
      <c r="C7" s="27" t="s">
        <v>84</v>
      </c>
      <c r="D7" s="27" t="s">
        <v>85</v>
      </c>
      <c r="E7" s="27" t="s">
        <v>86</v>
      </c>
      <c r="F7" s="27" t="s">
        <v>87</v>
      </c>
    </row>
    <row r="8" spans="1:6" ht="17.25" customHeight="1">
      <c r="A8" s="45"/>
      <c r="B8" s="45"/>
      <c r="C8" s="45"/>
      <c r="D8" s="45"/>
      <c r="E8" s="45"/>
      <c r="F8" s="45"/>
    </row>
    <row r="9" spans="1:6" ht="14.25" customHeight="1">
      <c r="A9" s="1" t="s">
        <v>185</v>
      </c>
    </row>
    <row r="10" spans="1:6" ht="14.25" customHeight="1">
      <c r="B10" s="79"/>
    </row>
  </sheetData>
  <mergeCells count="6">
    <mergeCell ref="A3:F3"/>
    <mergeCell ref="A4:B4"/>
    <mergeCell ref="C5:E5"/>
    <mergeCell ref="A5:A6"/>
    <mergeCell ref="B5:B6"/>
    <mergeCell ref="F5:F6"/>
  </mergeCells>
  <phoneticPr fontId="17" type="noConversion"/>
  <pageMargins left="0.67" right="0.67" top="0.72" bottom="0.72" header="0.28000000000000003" footer="0.28000000000000003"/>
  <pageSetup paperSize="9" fitToWidth="0"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X47"/>
  <sheetViews>
    <sheetView showZeros="0" workbookViewId="0">
      <pane ySplit="1" topLeftCell="A5" activePane="bottomLeft" state="frozen"/>
      <selection pane="bottomLeft" activeCell="D5" sqref="D5:D8"/>
    </sheetView>
  </sheetViews>
  <sheetFormatPr defaultColWidth="9.125" defaultRowHeight="14.25" customHeight="1"/>
  <cols>
    <col min="1" max="2" width="32.875" customWidth="1"/>
    <col min="3" max="3" width="20.75" customWidth="1"/>
    <col min="4" max="4" width="31.25" customWidth="1"/>
    <col min="5" max="5" width="10.125" customWidth="1"/>
    <col min="6" max="6" width="20.25" customWidth="1"/>
    <col min="7" max="7" width="10.25" customWidth="1"/>
    <col min="8" max="8" width="23" customWidth="1"/>
    <col min="9" max="24" width="18.75" customWidth="1"/>
  </cols>
  <sheetData>
    <row r="1" spans="1:24" ht="14.25" customHeight="1">
      <c r="A1" s="46"/>
      <c r="B1" s="46"/>
      <c r="C1" s="46"/>
      <c r="D1" s="46"/>
      <c r="E1" s="46"/>
      <c r="F1" s="46"/>
      <c r="G1" s="46"/>
      <c r="H1" s="46"/>
      <c r="I1" s="46"/>
      <c r="J1" s="46"/>
      <c r="K1" s="46"/>
      <c r="L1" s="46"/>
      <c r="M1" s="46"/>
      <c r="N1" s="46"/>
      <c r="O1" s="46"/>
      <c r="P1" s="46"/>
      <c r="Q1" s="46"/>
      <c r="R1" s="46"/>
      <c r="S1" s="46"/>
      <c r="T1" s="46"/>
      <c r="U1" s="46"/>
      <c r="V1" s="46"/>
      <c r="W1" s="46"/>
      <c r="X1" s="46"/>
    </row>
    <row r="2" spans="1:24" ht="13.5" customHeight="1">
      <c r="B2" s="82"/>
      <c r="C2" s="90"/>
      <c r="E2" s="91"/>
      <c r="F2" s="91"/>
      <c r="G2" s="91"/>
      <c r="H2" s="91"/>
      <c r="I2" s="48"/>
      <c r="J2" s="48"/>
      <c r="K2" s="48"/>
      <c r="L2" s="48"/>
      <c r="M2" s="48"/>
      <c r="N2" s="48"/>
      <c r="R2" s="48"/>
      <c r="V2" s="90"/>
      <c r="X2" s="70" t="s">
        <v>186</v>
      </c>
    </row>
    <row r="3" spans="1:24" ht="45.75" customHeight="1">
      <c r="A3" s="182" t="str">
        <f>"2025"&amp;"年部门基本支出预算表"</f>
        <v>2025年部门基本支出预算表</v>
      </c>
      <c r="B3" s="183"/>
      <c r="C3" s="182"/>
      <c r="D3" s="182"/>
      <c r="E3" s="182"/>
      <c r="F3" s="182"/>
      <c r="G3" s="182"/>
      <c r="H3" s="182"/>
      <c r="I3" s="182"/>
      <c r="J3" s="182"/>
      <c r="K3" s="182"/>
      <c r="L3" s="182"/>
      <c r="M3" s="182"/>
      <c r="N3" s="182"/>
      <c r="O3" s="183"/>
      <c r="P3" s="183"/>
      <c r="Q3" s="183"/>
      <c r="R3" s="182"/>
      <c r="S3" s="182"/>
      <c r="T3" s="182"/>
      <c r="U3" s="182"/>
      <c r="V3" s="182"/>
      <c r="W3" s="182"/>
      <c r="X3" s="182"/>
    </row>
    <row r="4" spans="1:24" ht="18.75" customHeight="1">
      <c r="A4" s="184" t="str">
        <f>"单位名称："&amp;"云南省昆明市第十九中学"</f>
        <v>单位名称：云南省昆明市第十九中学</v>
      </c>
      <c r="B4" s="185"/>
      <c r="C4" s="186"/>
      <c r="D4" s="186"/>
      <c r="E4" s="186"/>
      <c r="F4" s="186"/>
      <c r="G4" s="186"/>
      <c r="H4" s="186"/>
      <c r="I4" s="49"/>
      <c r="J4" s="49"/>
      <c r="K4" s="49"/>
      <c r="L4" s="49"/>
      <c r="M4" s="49"/>
      <c r="N4" s="49"/>
      <c r="O4" s="62"/>
      <c r="P4" s="62"/>
      <c r="Q4" s="62"/>
      <c r="R4" s="49"/>
      <c r="V4" s="90"/>
      <c r="X4" s="70" t="s">
        <v>1</v>
      </c>
    </row>
    <row r="5" spans="1:24" ht="18" customHeight="1">
      <c r="A5" s="171" t="s">
        <v>187</v>
      </c>
      <c r="B5" s="171" t="s">
        <v>188</v>
      </c>
      <c r="C5" s="171" t="s">
        <v>189</v>
      </c>
      <c r="D5" s="171" t="s">
        <v>190</v>
      </c>
      <c r="E5" s="171" t="s">
        <v>191</v>
      </c>
      <c r="F5" s="171" t="s">
        <v>192</v>
      </c>
      <c r="G5" s="171" t="s">
        <v>193</v>
      </c>
      <c r="H5" s="171" t="s">
        <v>194</v>
      </c>
      <c r="I5" s="187" t="s">
        <v>195</v>
      </c>
      <c r="J5" s="188" t="s">
        <v>195</v>
      </c>
      <c r="K5" s="188"/>
      <c r="L5" s="188"/>
      <c r="M5" s="188"/>
      <c r="N5" s="188"/>
      <c r="O5" s="189"/>
      <c r="P5" s="189"/>
      <c r="Q5" s="189"/>
      <c r="R5" s="190" t="s">
        <v>61</v>
      </c>
      <c r="S5" s="188" t="s">
        <v>62</v>
      </c>
      <c r="T5" s="188"/>
      <c r="U5" s="188"/>
      <c r="V5" s="188"/>
      <c r="W5" s="188"/>
      <c r="X5" s="191"/>
    </row>
    <row r="6" spans="1:24" ht="18" customHeight="1">
      <c r="A6" s="177"/>
      <c r="B6" s="178"/>
      <c r="C6" s="181"/>
      <c r="D6" s="177"/>
      <c r="E6" s="177"/>
      <c r="F6" s="177"/>
      <c r="G6" s="177"/>
      <c r="H6" s="177"/>
      <c r="I6" s="195" t="s">
        <v>196</v>
      </c>
      <c r="J6" s="187" t="s">
        <v>58</v>
      </c>
      <c r="K6" s="188"/>
      <c r="L6" s="188"/>
      <c r="M6" s="188"/>
      <c r="N6" s="191"/>
      <c r="O6" s="192" t="s">
        <v>197</v>
      </c>
      <c r="P6" s="189"/>
      <c r="Q6" s="193"/>
      <c r="R6" s="171" t="s">
        <v>61</v>
      </c>
      <c r="S6" s="187" t="s">
        <v>62</v>
      </c>
      <c r="T6" s="190" t="s">
        <v>64</v>
      </c>
      <c r="U6" s="188" t="s">
        <v>62</v>
      </c>
      <c r="V6" s="190" t="s">
        <v>66</v>
      </c>
      <c r="W6" s="190" t="s">
        <v>67</v>
      </c>
      <c r="X6" s="194" t="s">
        <v>68</v>
      </c>
    </row>
    <row r="7" spans="1:24" ht="19.5" customHeight="1">
      <c r="A7" s="178"/>
      <c r="B7" s="178"/>
      <c r="C7" s="178"/>
      <c r="D7" s="178"/>
      <c r="E7" s="178"/>
      <c r="F7" s="178"/>
      <c r="G7" s="178"/>
      <c r="H7" s="178"/>
      <c r="I7" s="178"/>
      <c r="J7" s="196" t="s">
        <v>198</v>
      </c>
      <c r="K7" s="171" t="s">
        <v>199</v>
      </c>
      <c r="L7" s="171" t="s">
        <v>200</v>
      </c>
      <c r="M7" s="171" t="s">
        <v>201</v>
      </c>
      <c r="N7" s="171" t="s">
        <v>202</v>
      </c>
      <c r="O7" s="171" t="s">
        <v>58</v>
      </c>
      <c r="P7" s="171" t="s">
        <v>59</v>
      </c>
      <c r="Q7" s="171" t="s">
        <v>60</v>
      </c>
      <c r="R7" s="178"/>
      <c r="S7" s="171" t="s">
        <v>57</v>
      </c>
      <c r="T7" s="171" t="s">
        <v>64</v>
      </c>
      <c r="U7" s="171" t="s">
        <v>203</v>
      </c>
      <c r="V7" s="171" t="s">
        <v>66</v>
      </c>
      <c r="W7" s="171" t="s">
        <v>67</v>
      </c>
      <c r="X7" s="171" t="s">
        <v>68</v>
      </c>
    </row>
    <row r="8" spans="1:24" ht="37.5" customHeight="1">
      <c r="A8" s="179"/>
      <c r="B8" s="180"/>
      <c r="C8" s="179"/>
      <c r="D8" s="179"/>
      <c r="E8" s="179"/>
      <c r="F8" s="179"/>
      <c r="G8" s="179"/>
      <c r="H8" s="179"/>
      <c r="I8" s="179"/>
      <c r="J8" s="197" t="s">
        <v>57</v>
      </c>
      <c r="K8" s="172" t="s">
        <v>204</v>
      </c>
      <c r="L8" s="172" t="s">
        <v>200</v>
      </c>
      <c r="M8" s="172" t="s">
        <v>201</v>
      </c>
      <c r="N8" s="172" t="s">
        <v>202</v>
      </c>
      <c r="O8" s="172" t="s">
        <v>200</v>
      </c>
      <c r="P8" s="172" t="s">
        <v>201</v>
      </c>
      <c r="Q8" s="172" t="s">
        <v>202</v>
      </c>
      <c r="R8" s="172" t="s">
        <v>61</v>
      </c>
      <c r="S8" s="172" t="s">
        <v>57</v>
      </c>
      <c r="T8" s="172" t="s">
        <v>64</v>
      </c>
      <c r="U8" s="172" t="s">
        <v>203</v>
      </c>
      <c r="V8" s="172" t="s">
        <v>66</v>
      </c>
      <c r="W8" s="172" t="s">
        <v>67</v>
      </c>
      <c r="X8" s="172" t="s">
        <v>68</v>
      </c>
    </row>
    <row r="9" spans="1:24" ht="14.25" customHeight="1">
      <c r="A9" s="88">
        <v>1</v>
      </c>
      <c r="B9" s="88">
        <v>2</v>
      </c>
      <c r="C9" s="88">
        <v>3</v>
      </c>
      <c r="D9" s="88">
        <v>4</v>
      </c>
      <c r="E9" s="88">
        <v>5</v>
      </c>
      <c r="F9" s="88">
        <v>6</v>
      </c>
      <c r="G9" s="88">
        <v>7</v>
      </c>
      <c r="H9" s="88">
        <v>8</v>
      </c>
      <c r="I9" s="88">
        <v>9</v>
      </c>
      <c r="J9" s="88">
        <v>10</v>
      </c>
      <c r="K9" s="88">
        <v>11</v>
      </c>
      <c r="L9" s="88">
        <v>12</v>
      </c>
      <c r="M9" s="88">
        <v>13</v>
      </c>
      <c r="N9" s="88">
        <v>14</v>
      </c>
      <c r="O9" s="88">
        <v>15</v>
      </c>
      <c r="P9" s="88">
        <v>16</v>
      </c>
      <c r="Q9" s="88">
        <v>17</v>
      </c>
      <c r="R9" s="88">
        <v>18</v>
      </c>
      <c r="S9" s="88">
        <v>19</v>
      </c>
      <c r="T9" s="88">
        <v>20</v>
      </c>
      <c r="U9" s="88">
        <v>21</v>
      </c>
      <c r="V9" s="88">
        <v>22</v>
      </c>
      <c r="W9" s="88">
        <v>23</v>
      </c>
      <c r="X9" s="88">
        <v>24</v>
      </c>
    </row>
    <row r="10" spans="1:24" ht="20.25" customHeight="1">
      <c r="A10" s="92" t="s">
        <v>205</v>
      </c>
      <c r="B10" s="92" t="s">
        <v>70</v>
      </c>
      <c r="C10" s="278" t="s">
        <v>483</v>
      </c>
      <c r="D10" s="92" t="s">
        <v>206</v>
      </c>
      <c r="E10" s="92" t="s">
        <v>101</v>
      </c>
      <c r="F10" s="92" t="s">
        <v>102</v>
      </c>
      <c r="G10" s="92" t="s">
        <v>207</v>
      </c>
      <c r="H10" s="92" t="s">
        <v>206</v>
      </c>
      <c r="I10" s="93">
        <v>117326.64</v>
      </c>
      <c r="J10" s="93">
        <v>117326.64</v>
      </c>
      <c r="K10" s="59"/>
      <c r="L10" s="59"/>
      <c r="M10" s="59"/>
      <c r="N10" s="59"/>
      <c r="O10" s="59"/>
      <c r="P10" s="59"/>
      <c r="Q10" s="59"/>
      <c r="R10" s="59"/>
      <c r="S10" s="59"/>
      <c r="T10" s="59"/>
      <c r="U10" s="59"/>
      <c r="V10" s="59"/>
      <c r="W10" s="59"/>
      <c r="X10" s="59"/>
    </row>
    <row r="11" spans="1:24" ht="20.25" customHeight="1">
      <c r="A11" s="92" t="s">
        <v>205</v>
      </c>
      <c r="B11" s="92" t="s">
        <v>70</v>
      </c>
      <c r="C11" s="278" t="s">
        <v>480</v>
      </c>
      <c r="D11" s="92" t="s">
        <v>208</v>
      </c>
      <c r="E11" s="92" t="s">
        <v>101</v>
      </c>
      <c r="F11" s="92" t="s">
        <v>102</v>
      </c>
      <c r="G11" s="92" t="s">
        <v>209</v>
      </c>
      <c r="H11" s="92" t="s">
        <v>210</v>
      </c>
      <c r="I11" s="93">
        <v>3500000</v>
      </c>
      <c r="J11" s="93">
        <v>3500000</v>
      </c>
      <c r="K11" s="59"/>
      <c r="L11" s="59"/>
      <c r="M11" s="59"/>
      <c r="N11" s="59"/>
      <c r="O11" s="59"/>
      <c r="P11" s="59"/>
      <c r="Q11" s="59"/>
      <c r="R11" s="59"/>
      <c r="S11" s="59"/>
      <c r="T11" s="59"/>
      <c r="U11" s="59"/>
      <c r="V11" s="59"/>
      <c r="W11" s="59"/>
      <c r="X11" s="59"/>
    </row>
    <row r="12" spans="1:24" ht="20.25" customHeight="1">
      <c r="A12" s="92" t="s">
        <v>205</v>
      </c>
      <c r="B12" s="92" t="s">
        <v>70</v>
      </c>
      <c r="C12" s="278" t="s">
        <v>480</v>
      </c>
      <c r="D12" s="92" t="s">
        <v>208</v>
      </c>
      <c r="E12" s="92" t="s">
        <v>101</v>
      </c>
      <c r="F12" s="92" t="s">
        <v>102</v>
      </c>
      <c r="G12" s="92" t="s">
        <v>211</v>
      </c>
      <c r="H12" s="92" t="s">
        <v>212</v>
      </c>
      <c r="I12" s="93">
        <v>1800000</v>
      </c>
      <c r="J12" s="93">
        <v>1800000</v>
      </c>
      <c r="K12" s="59"/>
      <c r="L12" s="59"/>
      <c r="M12" s="59"/>
      <c r="N12" s="59"/>
      <c r="O12" s="59"/>
      <c r="P12" s="59"/>
      <c r="Q12" s="59"/>
      <c r="R12" s="59"/>
      <c r="S12" s="59"/>
      <c r="T12" s="59"/>
      <c r="U12" s="59"/>
      <c r="V12" s="59"/>
      <c r="W12" s="59"/>
      <c r="X12" s="59"/>
    </row>
    <row r="13" spans="1:24" ht="20.25" customHeight="1">
      <c r="A13" s="92" t="s">
        <v>205</v>
      </c>
      <c r="B13" s="92" t="s">
        <v>70</v>
      </c>
      <c r="C13" s="277" t="s">
        <v>481</v>
      </c>
      <c r="D13" s="92" t="s">
        <v>213</v>
      </c>
      <c r="E13" s="92" t="s">
        <v>101</v>
      </c>
      <c r="F13" s="92" t="s">
        <v>102</v>
      </c>
      <c r="G13" s="92" t="s">
        <v>214</v>
      </c>
      <c r="H13" s="92" t="s">
        <v>215</v>
      </c>
      <c r="I13" s="93">
        <v>245025</v>
      </c>
      <c r="J13" s="93">
        <v>245025</v>
      </c>
      <c r="K13" s="59"/>
      <c r="L13" s="59"/>
      <c r="M13" s="59"/>
      <c r="N13" s="59"/>
      <c r="O13" s="59"/>
      <c r="P13" s="59"/>
      <c r="Q13" s="59"/>
      <c r="R13" s="59"/>
      <c r="S13" s="59"/>
      <c r="T13" s="59"/>
      <c r="U13" s="59"/>
      <c r="V13" s="59"/>
      <c r="W13" s="59"/>
      <c r="X13" s="59"/>
    </row>
    <row r="14" spans="1:24" ht="20.25" customHeight="1">
      <c r="A14" s="92" t="s">
        <v>205</v>
      </c>
      <c r="B14" s="92" t="s">
        <v>70</v>
      </c>
      <c r="C14" s="279" t="s">
        <v>492</v>
      </c>
      <c r="D14" s="92" t="s">
        <v>138</v>
      </c>
      <c r="E14" s="92" t="s">
        <v>137</v>
      </c>
      <c r="F14" s="92" t="s">
        <v>138</v>
      </c>
      <c r="G14" s="92" t="s">
        <v>216</v>
      </c>
      <c r="H14" s="92" t="s">
        <v>138</v>
      </c>
      <c r="I14" s="93">
        <v>1858836</v>
      </c>
      <c r="J14" s="93">
        <v>1858836</v>
      </c>
      <c r="K14" s="59"/>
      <c r="L14" s="59"/>
      <c r="M14" s="59"/>
      <c r="N14" s="59"/>
      <c r="O14" s="59"/>
      <c r="P14" s="59"/>
      <c r="Q14" s="59"/>
      <c r="R14" s="59"/>
      <c r="S14" s="59"/>
      <c r="T14" s="59"/>
      <c r="U14" s="59"/>
      <c r="V14" s="59"/>
      <c r="W14" s="59"/>
      <c r="X14" s="59"/>
    </row>
    <row r="15" spans="1:24" ht="20.25" customHeight="1">
      <c r="A15" s="92" t="s">
        <v>205</v>
      </c>
      <c r="B15" s="92" t="s">
        <v>70</v>
      </c>
      <c r="C15" s="277" t="s">
        <v>482</v>
      </c>
      <c r="D15" s="92" t="s">
        <v>217</v>
      </c>
      <c r="E15" s="92" t="s">
        <v>115</v>
      </c>
      <c r="F15" s="92" t="s">
        <v>116</v>
      </c>
      <c r="G15" s="92" t="s">
        <v>218</v>
      </c>
      <c r="H15" s="92" t="s">
        <v>219</v>
      </c>
      <c r="I15" s="93">
        <v>1884300</v>
      </c>
      <c r="J15" s="93">
        <v>1884300</v>
      </c>
      <c r="K15" s="59"/>
      <c r="L15" s="59"/>
      <c r="M15" s="59"/>
      <c r="N15" s="59"/>
      <c r="O15" s="59"/>
      <c r="P15" s="59"/>
      <c r="Q15" s="59"/>
      <c r="R15" s="59"/>
      <c r="S15" s="59"/>
      <c r="T15" s="59"/>
      <c r="U15" s="59"/>
      <c r="V15" s="59"/>
      <c r="W15" s="59"/>
      <c r="X15" s="59"/>
    </row>
    <row r="16" spans="1:24" ht="20.25" customHeight="1">
      <c r="A16" s="92" t="s">
        <v>205</v>
      </c>
      <c r="B16" s="92" t="s">
        <v>70</v>
      </c>
      <c r="C16" s="277" t="s">
        <v>482</v>
      </c>
      <c r="D16" s="92" t="s">
        <v>217</v>
      </c>
      <c r="E16" s="92" t="s">
        <v>127</v>
      </c>
      <c r="F16" s="92" t="s">
        <v>128</v>
      </c>
      <c r="G16" s="92" t="s">
        <v>220</v>
      </c>
      <c r="H16" s="92" t="s">
        <v>221</v>
      </c>
      <c r="I16" s="93">
        <v>862800</v>
      </c>
      <c r="J16" s="93">
        <v>862800</v>
      </c>
      <c r="K16" s="59"/>
      <c r="L16" s="59"/>
      <c r="M16" s="59"/>
      <c r="N16" s="59"/>
      <c r="O16" s="59"/>
      <c r="P16" s="59"/>
      <c r="Q16" s="59"/>
      <c r="R16" s="59"/>
      <c r="S16" s="59"/>
      <c r="T16" s="59"/>
      <c r="U16" s="59"/>
      <c r="V16" s="59"/>
      <c r="W16" s="59"/>
      <c r="X16" s="59"/>
    </row>
    <row r="17" spans="1:24" ht="20.25" customHeight="1">
      <c r="A17" s="92" t="s">
        <v>205</v>
      </c>
      <c r="B17" s="92" t="s">
        <v>70</v>
      </c>
      <c r="C17" s="277" t="s">
        <v>482</v>
      </c>
      <c r="D17" s="92" t="s">
        <v>217</v>
      </c>
      <c r="E17" s="92" t="s">
        <v>129</v>
      </c>
      <c r="F17" s="92" t="s">
        <v>130</v>
      </c>
      <c r="G17" s="92" t="s">
        <v>222</v>
      </c>
      <c r="H17" s="92" t="s">
        <v>223</v>
      </c>
      <c r="I17" s="93">
        <v>974770</v>
      </c>
      <c r="J17" s="93">
        <v>974770</v>
      </c>
      <c r="K17" s="59"/>
      <c r="L17" s="59"/>
      <c r="M17" s="59"/>
      <c r="N17" s="59"/>
      <c r="O17" s="59"/>
      <c r="P17" s="59"/>
      <c r="Q17" s="59"/>
      <c r="R17" s="59"/>
      <c r="S17" s="59"/>
      <c r="T17" s="59"/>
      <c r="U17" s="59"/>
      <c r="V17" s="59"/>
      <c r="W17" s="59"/>
      <c r="X17" s="59"/>
    </row>
    <row r="18" spans="1:24" ht="20.25" customHeight="1">
      <c r="A18" s="92" t="s">
        <v>205</v>
      </c>
      <c r="B18" s="92" t="s">
        <v>70</v>
      </c>
      <c r="C18" s="277" t="s">
        <v>482</v>
      </c>
      <c r="D18" s="92" t="s">
        <v>217</v>
      </c>
      <c r="E18" s="92" t="s">
        <v>129</v>
      </c>
      <c r="F18" s="92" t="s">
        <v>130</v>
      </c>
      <c r="G18" s="92" t="s">
        <v>222</v>
      </c>
      <c r="H18" s="92" t="s">
        <v>223</v>
      </c>
      <c r="I18" s="93">
        <v>214085</v>
      </c>
      <c r="J18" s="93">
        <v>214085</v>
      </c>
      <c r="K18" s="59"/>
      <c r="L18" s="59"/>
      <c r="M18" s="59"/>
      <c r="N18" s="59"/>
      <c r="O18" s="59"/>
      <c r="P18" s="59"/>
      <c r="Q18" s="59"/>
      <c r="R18" s="59"/>
      <c r="S18" s="59"/>
      <c r="T18" s="59"/>
      <c r="U18" s="59"/>
      <c r="V18" s="59"/>
      <c r="W18" s="59"/>
      <c r="X18" s="59"/>
    </row>
    <row r="19" spans="1:24" ht="20.25" customHeight="1">
      <c r="A19" s="92" t="s">
        <v>205</v>
      </c>
      <c r="B19" s="92" t="s">
        <v>70</v>
      </c>
      <c r="C19" s="277" t="s">
        <v>482</v>
      </c>
      <c r="D19" s="92" t="s">
        <v>217</v>
      </c>
      <c r="E19" s="92" t="s">
        <v>101</v>
      </c>
      <c r="F19" s="92" t="s">
        <v>102</v>
      </c>
      <c r="G19" s="92" t="s">
        <v>224</v>
      </c>
      <c r="H19" s="92" t="s">
        <v>225</v>
      </c>
      <c r="I19" s="93">
        <v>77453.02</v>
      </c>
      <c r="J19" s="93">
        <v>77453.02</v>
      </c>
      <c r="K19" s="59"/>
      <c r="L19" s="59"/>
      <c r="M19" s="59"/>
      <c r="N19" s="59"/>
      <c r="O19" s="59"/>
      <c r="P19" s="59"/>
      <c r="Q19" s="59"/>
      <c r="R19" s="59"/>
      <c r="S19" s="59"/>
      <c r="T19" s="59"/>
      <c r="U19" s="59"/>
      <c r="V19" s="59"/>
      <c r="W19" s="59"/>
      <c r="X19" s="59"/>
    </row>
    <row r="20" spans="1:24" ht="20.25" customHeight="1">
      <c r="A20" s="92" t="s">
        <v>205</v>
      </c>
      <c r="B20" s="92" t="s">
        <v>70</v>
      </c>
      <c r="C20" s="277" t="s">
        <v>482</v>
      </c>
      <c r="D20" s="92" t="s">
        <v>217</v>
      </c>
      <c r="E20" s="92" t="s">
        <v>131</v>
      </c>
      <c r="F20" s="92" t="s">
        <v>132</v>
      </c>
      <c r="G20" s="92" t="s">
        <v>224</v>
      </c>
      <c r="H20" s="92" t="s">
        <v>225</v>
      </c>
      <c r="I20" s="93">
        <v>22419</v>
      </c>
      <c r="J20" s="93">
        <v>22419</v>
      </c>
      <c r="K20" s="59"/>
      <c r="L20" s="59"/>
      <c r="M20" s="59"/>
      <c r="N20" s="59"/>
      <c r="O20" s="59"/>
      <c r="P20" s="59"/>
      <c r="Q20" s="59"/>
      <c r="R20" s="59"/>
      <c r="S20" s="59"/>
      <c r="T20" s="59"/>
      <c r="U20" s="59"/>
      <c r="V20" s="59"/>
      <c r="W20" s="59"/>
      <c r="X20" s="59"/>
    </row>
    <row r="21" spans="1:24" ht="20.25" customHeight="1">
      <c r="A21" s="92" t="s">
        <v>205</v>
      </c>
      <c r="B21" s="92" t="s">
        <v>70</v>
      </c>
      <c r="C21" s="277" t="s">
        <v>482</v>
      </c>
      <c r="D21" s="92" t="s">
        <v>217</v>
      </c>
      <c r="E21" s="92" t="s">
        <v>131</v>
      </c>
      <c r="F21" s="92" t="s">
        <v>132</v>
      </c>
      <c r="G21" s="92" t="s">
        <v>224</v>
      </c>
      <c r="H21" s="92" t="s">
        <v>225</v>
      </c>
      <c r="I21" s="93">
        <v>102078</v>
      </c>
      <c r="J21" s="93">
        <v>102078</v>
      </c>
      <c r="K21" s="59"/>
      <c r="L21" s="59"/>
      <c r="M21" s="59"/>
      <c r="N21" s="59"/>
      <c r="O21" s="59"/>
      <c r="P21" s="59"/>
      <c r="Q21" s="59"/>
      <c r="R21" s="59"/>
      <c r="S21" s="59"/>
      <c r="T21" s="59"/>
      <c r="U21" s="59"/>
      <c r="V21" s="59"/>
      <c r="W21" s="59"/>
      <c r="X21" s="59"/>
    </row>
    <row r="22" spans="1:24" ht="20.25" customHeight="1">
      <c r="A22" s="92" t="s">
        <v>205</v>
      </c>
      <c r="B22" s="92" t="s">
        <v>70</v>
      </c>
      <c r="C22" s="277" t="s">
        <v>482</v>
      </c>
      <c r="D22" s="92" t="s">
        <v>217</v>
      </c>
      <c r="E22" s="92" t="s">
        <v>131</v>
      </c>
      <c r="F22" s="92" t="s">
        <v>132</v>
      </c>
      <c r="G22" s="92" t="s">
        <v>224</v>
      </c>
      <c r="H22" s="92" t="s">
        <v>225</v>
      </c>
      <c r="I22" s="93">
        <v>43404.959999999999</v>
      </c>
      <c r="J22" s="93">
        <v>43404.959999999999</v>
      </c>
      <c r="K22" s="59"/>
      <c r="L22" s="59"/>
      <c r="M22" s="59"/>
      <c r="N22" s="59"/>
      <c r="O22" s="59"/>
      <c r="P22" s="59"/>
      <c r="Q22" s="59"/>
      <c r="R22" s="59"/>
      <c r="S22" s="59"/>
      <c r="T22" s="59"/>
      <c r="U22" s="59"/>
      <c r="V22" s="59"/>
      <c r="W22" s="59"/>
      <c r="X22" s="59"/>
    </row>
    <row r="23" spans="1:24" ht="20.25" customHeight="1">
      <c r="A23" s="92" t="s">
        <v>205</v>
      </c>
      <c r="B23" s="92" t="s">
        <v>70</v>
      </c>
      <c r="C23" s="277" t="s">
        <v>484</v>
      </c>
      <c r="D23" s="92" t="s">
        <v>226</v>
      </c>
      <c r="E23" s="92" t="s">
        <v>101</v>
      </c>
      <c r="F23" s="92" t="s">
        <v>102</v>
      </c>
      <c r="G23" s="92" t="s">
        <v>227</v>
      </c>
      <c r="H23" s="92" t="s">
        <v>228</v>
      </c>
      <c r="I23" s="93">
        <v>11600</v>
      </c>
      <c r="J23" s="93">
        <v>11600</v>
      </c>
      <c r="K23" s="59"/>
      <c r="L23" s="59"/>
      <c r="M23" s="59"/>
      <c r="N23" s="59"/>
      <c r="O23" s="59"/>
      <c r="P23" s="59"/>
      <c r="Q23" s="59"/>
      <c r="R23" s="59"/>
      <c r="S23" s="59"/>
      <c r="T23" s="59"/>
      <c r="U23" s="59"/>
      <c r="V23" s="59"/>
      <c r="W23" s="59"/>
      <c r="X23" s="59"/>
    </row>
    <row r="24" spans="1:24" ht="20.25" customHeight="1">
      <c r="A24" s="92" t="s">
        <v>205</v>
      </c>
      <c r="B24" s="92" t="s">
        <v>70</v>
      </c>
      <c r="C24" s="277" t="s">
        <v>484</v>
      </c>
      <c r="D24" s="92" t="s">
        <v>226</v>
      </c>
      <c r="E24" s="92" t="s">
        <v>101</v>
      </c>
      <c r="F24" s="92" t="s">
        <v>102</v>
      </c>
      <c r="G24" s="92" t="s">
        <v>229</v>
      </c>
      <c r="H24" s="92" t="s">
        <v>230</v>
      </c>
      <c r="I24" s="93">
        <v>212487.84</v>
      </c>
      <c r="J24" s="93">
        <v>212487.84</v>
      </c>
      <c r="K24" s="59"/>
      <c r="L24" s="59"/>
      <c r="M24" s="59"/>
      <c r="N24" s="59"/>
      <c r="O24" s="59"/>
      <c r="P24" s="59"/>
      <c r="Q24" s="59"/>
      <c r="R24" s="59"/>
      <c r="S24" s="59"/>
      <c r="T24" s="59"/>
      <c r="U24" s="59"/>
      <c r="V24" s="59"/>
      <c r="W24" s="59"/>
      <c r="X24" s="59"/>
    </row>
    <row r="25" spans="1:24" ht="20.25" customHeight="1">
      <c r="A25" s="92" t="s">
        <v>205</v>
      </c>
      <c r="B25" s="92" t="s">
        <v>70</v>
      </c>
      <c r="C25" s="277" t="s">
        <v>484</v>
      </c>
      <c r="D25" s="92" t="s">
        <v>226</v>
      </c>
      <c r="E25" s="92" t="s">
        <v>101</v>
      </c>
      <c r="F25" s="92" t="s">
        <v>102</v>
      </c>
      <c r="G25" s="92" t="s">
        <v>231</v>
      </c>
      <c r="H25" s="92" t="s">
        <v>232</v>
      </c>
      <c r="I25" s="93">
        <v>300000</v>
      </c>
      <c r="J25" s="93">
        <v>300000</v>
      </c>
      <c r="K25" s="59"/>
      <c r="L25" s="59"/>
      <c r="M25" s="59"/>
      <c r="N25" s="59"/>
      <c r="O25" s="59"/>
      <c r="P25" s="59"/>
      <c r="Q25" s="59"/>
      <c r="R25" s="59"/>
      <c r="S25" s="59"/>
      <c r="T25" s="59"/>
      <c r="U25" s="59"/>
      <c r="V25" s="59"/>
      <c r="W25" s="59"/>
      <c r="X25" s="59"/>
    </row>
    <row r="26" spans="1:24" ht="20.25" customHeight="1">
      <c r="A26" s="92" t="s">
        <v>205</v>
      </c>
      <c r="B26" s="92" t="s">
        <v>70</v>
      </c>
      <c r="C26" s="279" t="s">
        <v>486</v>
      </c>
      <c r="D26" s="92" t="s">
        <v>233</v>
      </c>
      <c r="E26" s="92" t="s">
        <v>101</v>
      </c>
      <c r="F26" s="92" t="s">
        <v>102</v>
      </c>
      <c r="G26" s="92" t="s">
        <v>227</v>
      </c>
      <c r="H26" s="92" t="s">
        <v>228</v>
      </c>
      <c r="I26" s="93">
        <v>156272.79999999999</v>
      </c>
      <c r="J26" s="93">
        <v>156272.79999999999</v>
      </c>
      <c r="K26" s="59"/>
      <c r="L26" s="59"/>
      <c r="M26" s="59"/>
      <c r="N26" s="59"/>
      <c r="O26" s="59"/>
      <c r="P26" s="59"/>
      <c r="Q26" s="59"/>
      <c r="R26" s="59"/>
      <c r="S26" s="59"/>
      <c r="T26" s="59"/>
      <c r="U26" s="59"/>
      <c r="V26" s="59"/>
      <c r="W26" s="59"/>
      <c r="X26" s="59"/>
    </row>
    <row r="27" spans="1:24" ht="20.25" customHeight="1">
      <c r="A27" s="92" t="s">
        <v>205</v>
      </c>
      <c r="B27" s="92" t="s">
        <v>70</v>
      </c>
      <c r="C27" s="277" t="s">
        <v>485</v>
      </c>
      <c r="D27" s="92" t="s">
        <v>233</v>
      </c>
      <c r="E27" s="92" t="s">
        <v>105</v>
      </c>
      <c r="F27" s="92" t="s">
        <v>106</v>
      </c>
      <c r="G27" s="92" t="s">
        <v>227</v>
      </c>
      <c r="H27" s="92" t="s">
        <v>228</v>
      </c>
      <c r="I27" s="93">
        <v>5503.5</v>
      </c>
      <c r="J27" s="93">
        <v>5503.5</v>
      </c>
      <c r="K27" s="59"/>
      <c r="L27" s="59"/>
      <c r="M27" s="59"/>
      <c r="N27" s="59"/>
      <c r="O27" s="59"/>
      <c r="P27" s="59"/>
      <c r="Q27" s="59"/>
      <c r="R27" s="59"/>
      <c r="S27" s="59"/>
      <c r="T27" s="59"/>
      <c r="U27" s="59"/>
      <c r="V27" s="59"/>
      <c r="W27" s="59"/>
      <c r="X27" s="59"/>
    </row>
    <row r="28" spans="1:24" ht="20.25" customHeight="1">
      <c r="A28" s="92" t="s">
        <v>205</v>
      </c>
      <c r="B28" s="92" t="s">
        <v>70</v>
      </c>
      <c r="C28" s="277" t="s">
        <v>485</v>
      </c>
      <c r="D28" s="92" t="s">
        <v>233</v>
      </c>
      <c r="E28" s="92" t="s">
        <v>101</v>
      </c>
      <c r="F28" s="92" t="s">
        <v>102</v>
      </c>
      <c r="G28" s="92" t="s">
        <v>234</v>
      </c>
      <c r="H28" s="92" t="s">
        <v>235</v>
      </c>
      <c r="I28" s="93">
        <v>170000</v>
      </c>
      <c r="J28" s="93">
        <v>170000</v>
      </c>
      <c r="K28" s="59"/>
      <c r="L28" s="59"/>
      <c r="M28" s="59"/>
      <c r="N28" s="59"/>
      <c r="O28" s="59"/>
      <c r="P28" s="59"/>
      <c r="Q28" s="59"/>
      <c r="R28" s="59"/>
      <c r="S28" s="59"/>
      <c r="T28" s="59"/>
      <c r="U28" s="59"/>
      <c r="V28" s="59"/>
      <c r="W28" s="59"/>
      <c r="X28" s="59"/>
    </row>
    <row r="29" spans="1:24" ht="20.25" customHeight="1">
      <c r="A29" s="92" t="s">
        <v>205</v>
      </c>
      <c r="B29" s="92" t="s">
        <v>70</v>
      </c>
      <c r="C29" s="277" t="s">
        <v>485</v>
      </c>
      <c r="D29" s="92" t="s">
        <v>233</v>
      </c>
      <c r="E29" s="92" t="s">
        <v>101</v>
      </c>
      <c r="F29" s="92" t="s">
        <v>102</v>
      </c>
      <c r="G29" s="92" t="s">
        <v>234</v>
      </c>
      <c r="H29" s="92" t="s">
        <v>235</v>
      </c>
      <c r="I29" s="93">
        <v>40000</v>
      </c>
      <c r="J29" s="93">
        <v>40000</v>
      </c>
      <c r="K29" s="59"/>
      <c r="L29" s="59"/>
      <c r="M29" s="59"/>
      <c r="N29" s="59"/>
      <c r="O29" s="59"/>
      <c r="P29" s="59"/>
      <c r="Q29" s="59"/>
      <c r="R29" s="59"/>
      <c r="S29" s="59"/>
      <c r="T29" s="59"/>
      <c r="U29" s="59"/>
      <c r="V29" s="59"/>
      <c r="W29" s="59"/>
      <c r="X29" s="59"/>
    </row>
    <row r="30" spans="1:24" ht="20.25" customHeight="1">
      <c r="A30" s="92" t="s">
        <v>205</v>
      </c>
      <c r="B30" s="92" t="s">
        <v>70</v>
      </c>
      <c r="C30" s="277" t="s">
        <v>485</v>
      </c>
      <c r="D30" s="92" t="s">
        <v>233</v>
      </c>
      <c r="E30" s="92" t="s">
        <v>101</v>
      </c>
      <c r="F30" s="92" t="s">
        <v>102</v>
      </c>
      <c r="G30" s="92" t="s">
        <v>236</v>
      </c>
      <c r="H30" s="92" t="s">
        <v>237</v>
      </c>
      <c r="I30" s="93">
        <v>170000</v>
      </c>
      <c r="J30" s="93">
        <v>170000</v>
      </c>
      <c r="K30" s="59"/>
      <c r="L30" s="59"/>
      <c r="M30" s="59"/>
      <c r="N30" s="59"/>
      <c r="O30" s="59"/>
      <c r="P30" s="59"/>
      <c r="Q30" s="59"/>
      <c r="R30" s="59"/>
      <c r="S30" s="59"/>
      <c r="T30" s="59"/>
      <c r="U30" s="59"/>
      <c r="V30" s="59"/>
      <c r="W30" s="59"/>
      <c r="X30" s="59"/>
    </row>
    <row r="31" spans="1:24" ht="20.25" customHeight="1">
      <c r="A31" s="92" t="s">
        <v>205</v>
      </c>
      <c r="B31" s="92" t="s">
        <v>70</v>
      </c>
      <c r="C31" s="277" t="s">
        <v>485</v>
      </c>
      <c r="D31" s="92" t="s">
        <v>233</v>
      </c>
      <c r="E31" s="92" t="s">
        <v>101</v>
      </c>
      <c r="F31" s="92" t="s">
        <v>102</v>
      </c>
      <c r="G31" s="92" t="s">
        <v>238</v>
      </c>
      <c r="H31" s="92" t="s">
        <v>239</v>
      </c>
      <c r="I31" s="93">
        <v>130000</v>
      </c>
      <c r="J31" s="93">
        <v>130000</v>
      </c>
      <c r="K31" s="59"/>
      <c r="L31" s="59"/>
      <c r="M31" s="59"/>
      <c r="N31" s="59"/>
      <c r="O31" s="59"/>
      <c r="P31" s="59"/>
      <c r="Q31" s="59"/>
      <c r="R31" s="59"/>
      <c r="S31" s="59"/>
      <c r="T31" s="59"/>
      <c r="U31" s="59"/>
      <c r="V31" s="59"/>
      <c r="W31" s="59"/>
      <c r="X31" s="59"/>
    </row>
    <row r="32" spans="1:24" ht="20.25" customHeight="1">
      <c r="A32" s="92" t="s">
        <v>205</v>
      </c>
      <c r="B32" s="92" t="s">
        <v>70</v>
      </c>
      <c r="C32" s="277" t="s">
        <v>485</v>
      </c>
      <c r="D32" s="92" t="s">
        <v>233</v>
      </c>
      <c r="E32" s="92" t="s">
        <v>101</v>
      </c>
      <c r="F32" s="92" t="s">
        <v>102</v>
      </c>
      <c r="G32" s="92" t="s">
        <v>240</v>
      </c>
      <c r="H32" s="92" t="s">
        <v>241</v>
      </c>
      <c r="I32" s="93">
        <v>80000</v>
      </c>
      <c r="J32" s="93">
        <v>80000</v>
      </c>
      <c r="K32" s="59"/>
      <c r="L32" s="59"/>
      <c r="M32" s="59"/>
      <c r="N32" s="59"/>
      <c r="O32" s="59"/>
      <c r="P32" s="59"/>
      <c r="Q32" s="59"/>
      <c r="R32" s="59"/>
      <c r="S32" s="59"/>
      <c r="T32" s="59"/>
      <c r="U32" s="59"/>
      <c r="V32" s="59"/>
      <c r="W32" s="59"/>
      <c r="X32" s="59"/>
    </row>
    <row r="33" spans="1:24" ht="20.25" customHeight="1">
      <c r="A33" s="92" t="s">
        <v>205</v>
      </c>
      <c r="B33" s="92" t="s">
        <v>70</v>
      </c>
      <c r="C33" s="277" t="s">
        <v>485</v>
      </c>
      <c r="D33" s="92" t="s">
        <v>233</v>
      </c>
      <c r="E33" s="92" t="s">
        <v>101</v>
      </c>
      <c r="F33" s="92" t="s">
        <v>102</v>
      </c>
      <c r="G33" s="92" t="s">
        <v>229</v>
      </c>
      <c r="H33" s="92" t="s">
        <v>230</v>
      </c>
      <c r="I33" s="93">
        <v>82919.199999999997</v>
      </c>
      <c r="J33" s="93">
        <v>82919.199999999997</v>
      </c>
      <c r="K33" s="59"/>
      <c r="L33" s="59"/>
      <c r="M33" s="59"/>
      <c r="N33" s="59"/>
      <c r="O33" s="59"/>
      <c r="P33" s="59"/>
      <c r="Q33" s="59"/>
      <c r="R33" s="59"/>
      <c r="S33" s="59"/>
      <c r="T33" s="59"/>
      <c r="U33" s="59"/>
      <c r="V33" s="59"/>
      <c r="W33" s="59"/>
      <c r="X33" s="59"/>
    </row>
    <row r="34" spans="1:24" ht="20.25" customHeight="1">
      <c r="A34" s="92" t="s">
        <v>205</v>
      </c>
      <c r="B34" s="92" t="s">
        <v>70</v>
      </c>
      <c r="C34" s="277" t="s">
        <v>485</v>
      </c>
      <c r="D34" s="92" t="s">
        <v>233</v>
      </c>
      <c r="E34" s="92" t="s">
        <v>105</v>
      </c>
      <c r="F34" s="92" t="s">
        <v>106</v>
      </c>
      <c r="G34" s="92" t="s">
        <v>229</v>
      </c>
      <c r="H34" s="92" t="s">
        <v>230</v>
      </c>
      <c r="I34" s="93">
        <v>611.5</v>
      </c>
      <c r="J34" s="93">
        <v>611.5</v>
      </c>
      <c r="K34" s="59"/>
      <c r="L34" s="59"/>
      <c r="M34" s="59"/>
      <c r="N34" s="59"/>
      <c r="O34" s="59"/>
      <c r="P34" s="59"/>
      <c r="Q34" s="59"/>
      <c r="R34" s="59"/>
      <c r="S34" s="59"/>
      <c r="T34" s="59"/>
      <c r="U34" s="59"/>
      <c r="V34" s="59"/>
      <c r="W34" s="59"/>
      <c r="X34" s="59"/>
    </row>
    <row r="35" spans="1:24" ht="20.25" customHeight="1">
      <c r="A35" s="92" t="s">
        <v>205</v>
      </c>
      <c r="B35" s="92" t="s">
        <v>70</v>
      </c>
      <c r="C35" s="279" t="s">
        <v>487</v>
      </c>
      <c r="D35" s="92" t="s">
        <v>242</v>
      </c>
      <c r="E35" s="92" t="s">
        <v>101</v>
      </c>
      <c r="F35" s="92" t="s">
        <v>102</v>
      </c>
      <c r="G35" s="92" t="s">
        <v>231</v>
      </c>
      <c r="H35" s="92" t="s">
        <v>232</v>
      </c>
      <c r="I35" s="93">
        <v>386400</v>
      </c>
      <c r="J35" s="93">
        <v>386400</v>
      </c>
      <c r="K35" s="59"/>
      <c r="L35" s="59"/>
      <c r="M35" s="59"/>
      <c r="N35" s="59"/>
      <c r="O35" s="59"/>
      <c r="P35" s="59"/>
      <c r="Q35" s="59"/>
      <c r="R35" s="59"/>
      <c r="S35" s="59"/>
      <c r="T35" s="59"/>
      <c r="U35" s="59"/>
      <c r="V35" s="59"/>
      <c r="W35" s="59"/>
      <c r="X35" s="59"/>
    </row>
    <row r="36" spans="1:24" ht="20.25" customHeight="1">
      <c r="A36" s="92" t="s">
        <v>205</v>
      </c>
      <c r="B36" s="92" t="s">
        <v>70</v>
      </c>
      <c r="C36" s="279" t="s">
        <v>487</v>
      </c>
      <c r="D36" s="92" t="s">
        <v>243</v>
      </c>
      <c r="E36" s="92" t="s">
        <v>101</v>
      </c>
      <c r="F36" s="92" t="s">
        <v>102</v>
      </c>
      <c r="G36" s="92" t="s">
        <v>244</v>
      </c>
      <c r="H36" s="92" t="s">
        <v>245</v>
      </c>
      <c r="I36" s="93">
        <v>150000</v>
      </c>
      <c r="J36" s="93">
        <v>150000</v>
      </c>
      <c r="K36" s="59"/>
      <c r="L36" s="59"/>
      <c r="M36" s="59"/>
      <c r="N36" s="59"/>
      <c r="O36" s="59"/>
      <c r="P36" s="59"/>
      <c r="Q36" s="59"/>
      <c r="R36" s="59"/>
      <c r="S36" s="59"/>
      <c r="T36" s="59"/>
      <c r="U36" s="59"/>
      <c r="V36" s="59"/>
      <c r="W36" s="59"/>
      <c r="X36" s="59"/>
    </row>
    <row r="37" spans="1:24" ht="20.25" customHeight="1">
      <c r="A37" s="92" t="s">
        <v>205</v>
      </c>
      <c r="B37" s="92" t="s">
        <v>70</v>
      </c>
      <c r="C37" s="277" t="s">
        <v>491</v>
      </c>
      <c r="D37" s="92" t="s">
        <v>246</v>
      </c>
      <c r="E37" s="92" t="s">
        <v>101</v>
      </c>
      <c r="F37" s="92" t="s">
        <v>102</v>
      </c>
      <c r="G37" s="92" t="s">
        <v>227</v>
      </c>
      <c r="H37" s="92" t="s">
        <v>228</v>
      </c>
      <c r="I37" s="93">
        <v>68400</v>
      </c>
      <c r="J37" s="93">
        <v>68400</v>
      </c>
      <c r="K37" s="59"/>
      <c r="L37" s="59"/>
      <c r="M37" s="59"/>
      <c r="N37" s="59"/>
      <c r="O37" s="59"/>
      <c r="P37" s="59"/>
      <c r="Q37" s="59"/>
      <c r="R37" s="59"/>
      <c r="S37" s="59"/>
      <c r="T37" s="59"/>
      <c r="U37" s="59"/>
      <c r="V37" s="59"/>
      <c r="W37" s="59"/>
      <c r="X37" s="59"/>
    </row>
    <row r="38" spans="1:24" ht="20.25" customHeight="1">
      <c r="A38" s="92" t="s">
        <v>205</v>
      </c>
      <c r="B38" s="92" t="s">
        <v>70</v>
      </c>
      <c r="C38" s="277" t="s">
        <v>490</v>
      </c>
      <c r="D38" s="92" t="s">
        <v>247</v>
      </c>
      <c r="E38" s="92" t="s">
        <v>117</v>
      </c>
      <c r="F38" s="92" t="s">
        <v>118</v>
      </c>
      <c r="G38" s="92" t="s">
        <v>248</v>
      </c>
      <c r="H38" s="92" t="s">
        <v>249</v>
      </c>
      <c r="I38" s="93">
        <v>1641600</v>
      </c>
      <c r="J38" s="93">
        <v>1641600</v>
      </c>
      <c r="K38" s="59"/>
      <c r="L38" s="59"/>
      <c r="M38" s="59"/>
      <c r="N38" s="59"/>
      <c r="O38" s="59"/>
      <c r="P38" s="59"/>
      <c r="Q38" s="59"/>
      <c r="R38" s="59"/>
      <c r="S38" s="59"/>
      <c r="T38" s="59"/>
      <c r="U38" s="59"/>
      <c r="V38" s="59"/>
      <c r="W38" s="59"/>
      <c r="X38" s="59"/>
    </row>
    <row r="39" spans="1:24" ht="20.25" customHeight="1">
      <c r="A39" s="92" t="s">
        <v>205</v>
      </c>
      <c r="B39" s="92" t="s">
        <v>70</v>
      </c>
      <c r="C39" s="277" t="s">
        <v>490</v>
      </c>
      <c r="D39" s="92" t="s">
        <v>247</v>
      </c>
      <c r="E39" s="92" t="s">
        <v>117</v>
      </c>
      <c r="F39" s="92" t="s">
        <v>118</v>
      </c>
      <c r="G39" s="92" t="s">
        <v>248</v>
      </c>
      <c r="H39" s="92" t="s">
        <v>249</v>
      </c>
      <c r="I39" s="93">
        <v>1459635.84</v>
      </c>
      <c r="J39" s="93">
        <v>1459635.84</v>
      </c>
      <c r="K39" s="59"/>
      <c r="L39" s="59"/>
      <c r="M39" s="59"/>
      <c r="N39" s="59"/>
      <c r="O39" s="59"/>
      <c r="P39" s="59"/>
      <c r="Q39" s="59"/>
      <c r="R39" s="59"/>
      <c r="S39" s="59"/>
      <c r="T39" s="59"/>
      <c r="U39" s="59"/>
      <c r="V39" s="59"/>
      <c r="W39" s="59"/>
      <c r="X39" s="59"/>
    </row>
    <row r="40" spans="1:24" ht="20.25" customHeight="1">
      <c r="A40" s="92" t="s">
        <v>205</v>
      </c>
      <c r="B40" s="92" t="s">
        <v>70</v>
      </c>
      <c r="C40" s="277" t="s">
        <v>488</v>
      </c>
      <c r="D40" s="92" t="s">
        <v>250</v>
      </c>
      <c r="E40" s="92" t="s">
        <v>101</v>
      </c>
      <c r="F40" s="92" t="s">
        <v>102</v>
      </c>
      <c r="G40" s="92" t="s">
        <v>251</v>
      </c>
      <c r="H40" s="92" t="s">
        <v>252</v>
      </c>
      <c r="I40" s="93">
        <v>5866332</v>
      </c>
      <c r="J40" s="93">
        <v>5866332</v>
      </c>
      <c r="K40" s="59"/>
      <c r="L40" s="59"/>
      <c r="M40" s="59"/>
      <c r="N40" s="59"/>
      <c r="O40" s="59"/>
      <c r="P40" s="59"/>
      <c r="Q40" s="59"/>
      <c r="R40" s="59"/>
      <c r="S40" s="59"/>
      <c r="T40" s="59"/>
      <c r="U40" s="59"/>
      <c r="V40" s="59"/>
      <c r="W40" s="59"/>
      <c r="X40" s="59"/>
    </row>
    <row r="41" spans="1:24" ht="20.25" customHeight="1">
      <c r="A41" s="92" t="s">
        <v>205</v>
      </c>
      <c r="B41" s="92" t="s">
        <v>70</v>
      </c>
      <c r="C41" s="277" t="s">
        <v>488</v>
      </c>
      <c r="D41" s="92" t="s">
        <v>250</v>
      </c>
      <c r="E41" s="92" t="s">
        <v>101</v>
      </c>
      <c r="F41" s="92" t="s">
        <v>102</v>
      </c>
      <c r="G41" s="92" t="s">
        <v>253</v>
      </c>
      <c r="H41" s="92" t="s">
        <v>254</v>
      </c>
      <c r="I41" s="93">
        <v>198000</v>
      </c>
      <c r="J41" s="93">
        <v>198000</v>
      </c>
      <c r="K41" s="59"/>
      <c r="L41" s="59"/>
      <c r="M41" s="59"/>
      <c r="N41" s="59"/>
      <c r="O41" s="59"/>
      <c r="P41" s="59"/>
      <c r="Q41" s="59"/>
      <c r="R41" s="59"/>
      <c r="S41" s="59"/>
      <c r="T41" s="59"/>
      <c r="U41" s="59"/>
      <c r="V41" s="59"/>
      <c r="W41" s="59"/>
      <c r="X41" s="59"/>
    </row>
    <row r="42" spans="1:24" ht="20.25" customHeight="1">
      <c r="A42" s="92" t="s">
        <v>205</v>
      </c>
      <c r="B42" s="92" t="s">
        <v>70</v>
      </c>
      <c r="C42" s="277" t="s">
        <v>488</v>
      </c>
      <c r="D42" s="92" t="s">
        <v>250</v>
      </c>
      <c r="E42" s="92" t="s">
        <v>101</v>
      </c>
      <c r="F42" s="92" t="s">
        <v>102</v>
      </c>
      <c r="G42" s="92" t="s">
        <v>253</v>
      </c>
      <c r="H42" s="92" t="s">
        <v>254</v>
      </c>
      <c r="I42" s="93">
        <v>2154612</v>
      </c>
      <c r="J42" s="93">
        <v>2154612</v>
      </c>
      <c r="K42" s="59"/>
      <c r="L42" s="59"/>
      <c r="M42" s="59"/>
      <c r="N42" s="59"/>
      <c r="O42" s="59"/>
      <c r="P42" s="59"/>
      <c r="Q42" s="59"/>
      <c r="R42" s="59"/>
      <c r="S42" s="59"/>
      <c r="T42" s="59"/>
      <c r="U42" s="59"/>
      <c r="V42" s="59"/>
      <c r="W42" s="59"/>
      <c r="X42" s="59"/>
    </row>
    <row r="43" spans="1:24" ht="20.25" customHeight="1">
      <c r="A43" s="92" t="s">
        <v>205</v>
      </c>
      <c r="B43" s="92" t="s">
        <v>70</v>
      </c>
      <c r="C43" s="277" t="s">
        <v>488</v>
      </c>
      <c r="D43" s="92" t="s">
        <v>250</v>
      </c>
      <c r="E43" s="92" t="s">
        <v>101</v>
      </c>
      <c r="F43" s="92" t="s">
        <v>102</v>
      </c>
      <c r="G43" s="92" t="s">
        <v>209</v>
      </c>
      <c r="H43" s="92" t="s">
        <v>210</v>
      </c>
      <c r="I43" s="93">
        <v>488861</v>
      </c>
      <c r="J43" s="93">
        <v>488861</v>
      </c>
      <c r="K43" s="59"/>
      <c r="L43" s="59"/>
      <c r="M43" s="59"/>
      <c r="N43" s="59"/>
      <c r="O43" s="59"/>
      <c r="P43" s="59"/>
      <c r="Q43" s="59"/>
      <c r="R43" s="59"/>
      <c r="S43" s="59"/>
      <c r="T43" s="59"/>
      <c r="U43" s="59"/>
      <c r="V43" s="59"/>
      <c r="W43" s="59"/>
      <c r="X43" s="59"/>
    </row>
    <row r="44" spans="1:24" ht="20.25" customHeight="1">
      <c r="A44" s="92" t="s">
        <v>205</v>
      </c>
      <c r="B44" s="92" t="s">
        <v>70</v>
      </c>
      <c r="C44" s="277" t="s">
        <v>488</v>
      </c>
      <c r="D44" s="92" t="s">
        <v>250</v>
      </c>
      <c r="E44" s="92" t="s">
        <v>101</v>
      </c>
      <c r="F44" s="92" t="s">
        <v>102</v>
      </c>
      <c r="G44" s="92" t="s">
        <v>211</v>
      </c>
      <c r="H44" s="92" t="s">
        <v>212</v>
      </c>
      <c r="I44" s="93">
        <v>1911000</v>
      </c>
      <c r="J44" s="93">
        <v>1911000</v>
      </c>
      <c r="K44" s="59"/>
      <c r="L44" s="59"/>
      <c r="M44" s="59"/>
      <c r="N44" s="59"/>
      <c r="O44" s="59"/>
      <c r="P44" s="59"/>
      <c r="Q44" s="59"/>
      <c r="R44" s="59"/>
      <c r="S44" s="59"/>
      <c r="T44" s="59"/>
      <c r="U44" s="59"/>
      <c r="V44" s="59"/>
      <c r="W44" s="59"/>
      <c r="X44" s="59"/>
    </row>
    <row r="45" spans="1:24" ht="20.25" customHeight="1">
      <c r="A45" s="92" t="s">
        <v>205</v>
      </c>
      <c r="B45" s="92" t="s">
        <v>70</v>
      </c>
      <c r="C45" s="277" t="s">
        <v>488</v>
      </c>
      <c r="D45" s="92" t="s">
        <v>250</v>
      </c>
      <c r="E45" s="92" t="s">
        <v>101</v>
      </c>
      <c r="F45" s="92" t="s">
        <v>102</v>
      </c>
      <c r="G45" s="92" t="s">
        <v>211</v>
      </c>
      <c r="H45" s="92" t="s">
        <v>212</v>
      </c>
      <c r="I45" s="93">
        <v>1047060</v>
      </c>
      <c r="J45" s="93">
        <v>1047060</v>
      </c>
      <c r="K45" s="59"/>
      <c r="L45" s="59"/>
      <c r="M45" s="59"/>
      <c r="N45" s="59"/>
      <c r="O45" s="59"/>
      <c r="P45" s="59"/>
      <c r="Q45" s="59"/>
      <c r="R45" s="59"/>
      <c r="S45" s="59"/>
      <c r="T45" s="59"/>
      <c r="U45" s="59"/>
      <c r="V45" s="59"/>
      <c r="W45" s="59"/>
      <c r="X45" s="59"/>
    </row>
    <row r="46" spans="1:24" ht="17.25" customHeight="1">
      <c r="A46" s="92" t="s">
        <v>205</v>
      </c>
      <c r="B46" s="92" t="s">
        <v>70</v>
      </c>
      <c r="C46" s="277" t="s">
        <v>489</v>
      </c>
      <c r="D46" s="92" t="s">
        <v>255</v>
      </c>
      <c r="E46" s="92" t="s">
        <v>121</v>
      </c>
      <c r="F46" s="92" t="s">
        <v>122</v>
      </c>
      <c r="G46" s="92" t="s">
        <v>248</v>
      </c>
      <c r="H46" s="92" t="s">
        <v>249</v>
      </c>
      <c r="I46" s="93">
        <v>28834.799999999999</v>
      </c>
      <c r="J46" s="93">
        <v>28834.799999999999</v>
      </c>
      <c r="K46" s="59"/>
      <c r="L46" s="59"/>
      <c r="M46" s="59"/>
      <c r="N46" s="59"/>
      <c r="O46" s="59"/>
      <c r="P46" s="59"/>
      <c r="Q46" s="59"/>
      <c r="R46" s="59"/>
      <c r="S46" s="59"/>
      <c r="T46" s="59"/>
      <c r="U46" s="59"/>
      <c r="V46" s="59"/>
      <c r="W46" s="59"/>
      <c r="X46" s="59"/>
    </row>
    <row r="47" spans="1:24" ht="14.25" customHeight="1">
      <c r="A47" s="173" t="s">
        <v>177</v>
      </c>
      <c r="B47" s="174"/>
      <c r="C47" s="175"/>
      <c r="D47" s="175"/>
      <c r="E47" s="175"/>
      <c r="F47" s="175"/>
      <c r="G47" s="175"/>
      <c r="H47" s="176"/>
      <c r="I47" s="93">
        <v>28462628.100000001</v>
      </c>
      <c r="J47" s="93">
        <v>28462628.100000001</v>
      </c>
      <c r="K47" s="59"/>
      <c r="L47" s="59"/>
      <c r="M47" s="59"/>
      <c r="N47" s="59"/>
      <c r="O47" s="59"/>
      <c r="P47" s="59"/>
      <c r="Q47" s="59"/>
      <c r="R47" s="59"/>
      <c r="S47" s="59"/>
      <c r="T47" s="59"/>
      <c r="U47" s="59"/>
      <c r="V47" s="59"/>
      <c r="W47" s="59"/>
      <c r="X47" s="59"/>
    </row>
  </sheetData>
  <mergeCells count="31">
    <mergeCell ref="A3:X3"/>
    <mergeCell ref="A4:H4"/>
    <mergeCell ref="I5:X5"/>
    <mergeCell ref="J6:N6"/>
    <mergeCell ref="O6:Q6"/>
    <mergeCell ref="S6:X6"/>
    <mergeCell ref="I6:I8"/>
    <mergeCell ref="J7:J8"/>
    <mergeCell ref="K7:K8"/>
    <mergeCell ref="L7:L8"/>
    <mergeCell ref="M7:M8"/>
    <mergeCell ref="N7:N8"/>
    <mergeCell ref="O7:O8"/>
    <mergeCell ref="P7:P8"/>
    <mergeCell ref="Q7:Q8"/>
    <mergeCell ref="R6:R8"/>
    <mergeCell ref="A47:H47"/>
    <mergeCell ref="A5:A8"/>
    <mergeCell ref="B5:B8"/>
    <mergeCell ref="C5:C8"/>
    <mergeCell ref="D5:D8"/>
    <mergeCell ref="E5:E8"/>
    <mergeCell ref="F5:F8"/>
    <mergeCell ref="G5:G8"/>
    <mergeCell ref="H5:H8"/>
    <mergeCell ref="X7:X8"/>
    <mergeCell ref="S7:S8"/>
    <mergeCell ref="T7:T8"/>
    <mergeCell ref="U7:U8"/>
    <mergeCell ref="V7:V8"/>
    <mergeCell ref="W7:W8"/>
  </mergeCells>
  <phoneticPr fontId="17" type="noConversion"/>
  <printOptions horizontalCentered="1"/>
  <pageMargins left="0.37" right="0.37" top="0.56000000000000005" bottom="0.56000000000000005" header="0.48" footer="0.48"/>
  <pageSetup paperSize="9" scale="56"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W21"/>
  <sheetViews>
    <sheetView showZeros="0" tabSelected="1" workbookViewId="0">
      <pane ySplit="1" topLeftCell="A2" activePane="bottomLeft" state="frozen"/>
      <selection pane="bottomLeft" activeCell="B20" sqref="B20"/>
    </sheetView>
  </sheetViews>
  <sheetFormatPr defaultColWidth="9.125" defaultRowHeight="14.25" customHeight="1"/>
  <cols>
    <col min="1" max="1" width="10.25" customWidth="1"/>
    <col min="2" max="2" width="17.875" customWidth="1"/>
    <col min="3" max="3" width="32.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spans="1:23" ht="14.25" customHeight="1">
      <c r="A1" s="46"/>
      <c r="B1" s="46"/>
      <c r="C1" s="46"/>
      <c r="D1" s="46"/>
      <c r="E1" s="46"/>
      <c r="F1" s="46"/>
      <c r="G1" s="46"/>
      <c r="H1" s="46"/>
      <c r="I1" s="46"/>
      <c r="J1" s="46"/>
      <c r="K1" s="46"/>
      <c r="L1" s="46"/>
      <c r="M1" s="46"/>
      <c r="N1" s="46"/>
      <c r="O1" s="46"/>
      <c r="P1" s="46"/>
      <c r="Q1" s="46"/>
      <c r="R1" s="46"/>
      <c r="S1" s="46"/>
      <c r="T1" s="46"/>
      <c r="U1" s="46"/>
      <c r="V1" s="46"/>
      <c r="W1" s="46"/>
    </row>
    <row r="2" spans="1:23" ht="13.5" customHeight="1">
      <c r="B2" s="82"/>
      <c r="E2" s="83"/>
      <c r="F2" s="83"/>
      <c r="G2" s="83"/>
      <c r="H2" s="83"/>
      <c r="U2" s="82"/>
      <c r="W2" s="89" t="s">
        <v>256</v>
      </c>
    </row>
    <row r="3" spans="1:23" ht="46.5" customHeight="1">
      <c r="A3" s="183" t="str">
        <f>"2025"&amp;"年部门项目支出预算表"</f>
        <v>2025年部门项目支出预算表</v>
      </c>
      <c r="B3" s="183"/>
      <c r="C3" s="183"/>
      <c r="D3" s="183"/>
      <c r="E3" s="183"/>
      <c r="F3" s="183"/>
      <c r="G3" s="183"/>
      <c r="H3" s="183"/>
      <c r="I3" s="183"/>
      <c r="J3" s="183"/>
      <c r="K3" s="183"/>
      <c r="L3" s="183"/>
      <c r="M3" s="183"/>
      <c r="N3" s="183"/>
      <c r="O3" s="183"/>
      <c r="P3" s="183"/>
      <c r="Q3" s="183"/>
      <c r="R3" s="183"/>
      <c r="S3" s="183"/>
      <c r="T3" s="183"/>
      <c r="U3" s="183"/>
      <c r="V3" s="183"/>
      <c r="W3" s="183"/>
    </row>
    <row r="4" spans="1:23" ht="13.5" customHeight="1">
      <c r="A4" s="184" t="str">
        <f>"单位名称："&amp;"云南省昆明市第十九中学"</f>
        <v>单位名称：云南省昆明市第十九中学</v>
      </c>
      <c r="B4" s="185"/>
      <c r="C4" s="185"/>
      <c r="D4" s="185"/>
      <c r="E4" s="185"/>
      <c r="F4" s="185"/>
      <c r="G4" s="185"/>
      <c r="H4" s="185"/>
      <c r="I4" s="62"/>
      <c r="J4" s="62"/>
      <c r="K4" s="62"/>
      <c r="L4" s="62"/>
      <c r="M4" s="62"/>
      <c r="N4" s="62"/>
      <c r="O4" s="62"/>
      <c r="P4" s="62"/>
      <c r="Q4" s="62"/>
      <c r="U4" s="82"/>
      <c r="W4" s="72" t="s">
        <v>1</v>
      </c>
    </row>
    <row r="5" spans="1:23" ht="21.75" customHeight="1">
      <c r="A5" s="171" t="s">
        <v>257</v>
      </c>
      <c r="B5" s="198" t="s">
        <v>189</v>
      </c>
      <c r="C5" s="171" t="s">
        <v>190</v>
      </c>
      <c r="D5" s="171" t="s">
        <v>258</v>
      </c>
      <c r="E5" s="198" t="s">
        <v>191</v>
      </c>
      <c r="F5" s="198" t="s">
        <v>192</v>
      </c>
      <c r="G5" s="198" t="s">
        <v>259</v>
      </c>
      <c r="H5" s="198" t="s">
        <v>260</v>
      </c>
      <c r="I5" s="206" t="s">
        <v>55</v>
      </c>
      <c r="J5" s="192" t="s">
        <v>261</v>
      </c>
      <c r="K5" s="189"/>
      <c r="L5" s="189"/>
      <c r="M5" s="193"/>
      <c r="N5" s="192" t="s">
        <v>197</v>
      </c>
      <c r="O5" s="189"/>
      <c r="P5" s="193"/>
      <c r="Q5" s="198" t="s">
        <v>61</v>
      </c>
      <c r="R5" s="192" t="s">
        <v>62</v>
      </c>
      <c r="S5" s="189"/>
      <c r="T5" s="189"/>
      <c r="U5" s="189"/>
      <c r="V5" s="189"/>
      <c r="W5" s="193"/>
    </row>
    <row r="6" spans="1:23" ht="21.75" customHeight="1">
      <c r="A6" s="177"/>
      <c r="B6" s="178"/>
      <c r="C6" s="177"/>
      <c r="D6" s="177"/>
      <c r="E6" s="205"/>
      <c r="F6" s="205"/>
      <c r="G6" s="205"/>
      <c r="H6" s="205"/>
      <c r="I6" s="178"/>
      <c r="J6" s="200" t="s">
        <v>58</v>
      </c>
      <c r="K6" s="201"/>
      <c r="L6" s="198" t="s">
        <v>59</v>
      </c>
      <c r="M6" s="198" t="s">
        <v>60</v>
      </c>
      <c r="N6" s="198" t="s">
        <v>58</v>
      </c>
      <c r="O6" s="198" t="s">
        <v>59</v>
      </c>
      <c r="P6" s="198" t="s">
        <v>60</v>
      </c>
      <c r="Q6" s="205"/>
      <c r="R6" s="198" t="s">
        <v>57</v>
      </c>
      <c r="S6" s="198" t="s">
        <v>64</v>
      </c>
      <c r="T6" s="198" t="s">
        <v>203</v>
      </c>
      <c r="U6" s="198" t="s">
        <v>66</v>
      </c>
      <c r="V6" s="198" t="s">
        <v>67</v>
      </c>
      <c r="W6" s="198" t="s">
        <v>68</v>
      </c>
    </row>
    <row r="7" spans="1:23" ht="21" customHeight="1">
      <c r="A7" s="178"/>
      <c r="B7" s="178"/>
      <c r="C7" s="178"/>
      <c r="D7" s="178"/>
      <c r="E7" s="178"/>
      <c r="F7" s="178"/>
      <c r="G7" s="178"/>
      <c r="H7" s="178"/>
      <c r="I7" s="178"/>
      <c r="J7" s="202" t="s">
        <v>57</v>
      </c>
      <c r="K7" s="203"/>
      <c r="L7" s="178"/>
      <c r="M7" s="178"/>
      <c r="N7" s="178"/>
      <c r="O7" s="178"/>
      <c r="P7" s="178"/>
      <c r="Q7" s="178"/>
      <c r="R7" s="178"/>
      <c r="S7" s="178"/>
      <c r="T7" s="178"/>
      <c r="U7" s="178"/>
      <c r="V7" s="178"/>
      <c r="W7" s="178"/>
    </row>
    <row r="8" spans="1:23" ht="39.75" customHeight="1">
      <c r="A8" s="172"/>
      <c r="B8" s="180"/>
      <c r="C8" s="172"/>
      <c r="D8" s="172"/>
      <c r="E8" s="199"/>
      <c r="F8" s="199"/>
      <c r="G8" s="199"/>
      <c r="H8" s="199"/>
      <c r="I8" s="180"/>
      <c r="J8" s="87" t="s">
        <v>57</v>
      </c>
      <c r="K8" s="87" t="s">
        <v>262</v>
      </c>
      <c r="L8" s="199"/>
      <c r="M8" s="199"/>
      <c r="N8" s="199"/>
      <c r="O8" s="199"/>
      <c r="P8" s="199"/>
      <c r="Q8" s="199"/>
      <c r="R8" s="199"/>
      <c r="S8" s="199"/>
      <c r="T8" s="199"/>
      <c r="U8" s="180"/>
      <c r="V8" s="199"/>
      <c r="W8" s="199"/>
    </row>
    <row r="9" spans="1:23" ht="15" customHeight="1">
      <c r="A9" s="84">
        <v>1</v>
      </c>
      <c r="B9" s="84">
        <v>2</v>
      </c>
      <c r="C9" s="84">
        <v>3</v>
      </c>
      <c r="D9" s="84">
        <v>4</v>
      </c>
      <c r="E9" s="84">
        <v>5</v>
      </c>
      <c r="F9" s="84">
        <v>6</v>
      </c>
      <c r="G9" s="84">
        <v>7</v>
      </c>
      <c r="H9" s="84">
        <v>8</v>
      </c>
      <c r="I9" s="84">
        <v>9</v>
      </c>
      <c r="J9" s="84">
        <v>10</v>
      </c>
      <c r="K9" s="84">
        <v>11</v>
      </c>
      <c r="L9" s="88">
        <v>12</v>
      </c>
      <c r="M9" s="88">
        <v>13</v>
      </c>
      <c r="N9" s="88">
        <v>14</v>
      </c>
      <c r="O9" s="88">
        <v>15</v>
      </c>
      <c r="P9" s="88">
        <v>16</v>
      </c>
      <c r="Q9" s="88">
        <v>17</v>
      </c>
      <c r="R9" s="88">
        <v>18</v>
      </c>
      <c r="S9" s="88">
        <v>19</v>
      </c>
      <c r="T9" s="88">
        <v>20</v>
      </c>
      <c r="U9" s="84">
        <v>21</v>
      </c>
      <c r="V9" s="88">
        <v>22</v>
      </c>
      <c r="W9" s="84">
        <v>23</v>
      </c>
    </row>
    <row r="10" spans="1:23" ht="15" customHeight="1">
      <c r="A10" s="85" t="s">
        <v>263</v>
      </c>
      <c r="B10" s="280" t="s">
        <v>493</v>
      </c>
      <c r="C10" s="86" t="s">
        <v>264</v>
      </c>
      <c r="D10" s="86" t="s">
        <v>70</v>
      </c>
      <c r="E10" s="85" t="s">
        <v>101</v>
      </c>
      <c r="F10" s="85" t="s">
        <v>102</v>
      </c>
      <c r="G10" s="85" t="s">
        <v>229</v>
      </c>
      <c r="H10" s="85" t="s">
        <v>230</v>
      </c>
      <c r="I10" s="69">
        <v>18078.2</v>
      </c>
      <c r="J10" s="69">
        <v>18078.2</v>
      </c>
      <c r="K10" s="84"/>
      <c r="L10" s="88"/>
      <c r="M10" s="88"/>
      <c r="N10" s="88"/>
      <c r="O10" s="88"/>
      <c r="P10" s="88"/>
      <c r="Q10" s="88"/>
      <c r="R10" s="88"/>
      <c r="S10" s="88"/>
      <c r="T10" s="88"/>
      <c r="U10" s="84"/>
      <c r="V10" s="88"/>
      <c r="W10" s="84"/>
    </row>
    <row r="11" spans="1:23" ht="15" customHeight="1">
      <c r="A11" s="85" t="s">
        <v>263</v>
      </c>
      <c r="B11" s="280" t="s">
        <v>493</v>
      </c>
      <c r="C11" s="86" t="s">
        <v>264</v>
      </c>
      <c r="D11" s="86" t="s">
        <v>70</v>
      </c>
      <c r="E11" s="85" t="s">
        <v>101</v>
      </c>
      <c r="F11" s="85" t="s">
        <v>102</v>
      </c>
      <c r="G11" s="85" t="s">
        <v>227</v>
      </c>
      <c r="H11" s="85" t="s">
        <v>228</v>
      </c>
      <c r="I11" s="69">
        <v>65903.88</v>
      </c>
      <c r="J11" s="69">
        <v>65903.88</v>
      </c>
      <c r="K11" s="84"/>
      <c r="L11" s="88"/>
      <c r="M11" s="88"/>
      <c r="N11" s="88"/>
      <c r="O11" s="88"/>
      <c r="P11" s="88"/>
      <c r="Q11" s="88"/>
      <c r="R11" s="88"/>
      <c r="S11" s="88"/>
      <c r="T11" s="88"/>
      <c r="U11" s="84"/>
      <c r="V11" s="88"/>
      <c r="W11" s="84"/>
    </row>
    <row r="12" spans="1:23" ht="15" customHeight="1">
      <c r="A12" s="85" t="s">
        <v>263</v>
      </c>
      <c r="B12" s="280" t="s">
        <v>493</v>
      </c>
      <c r="C12" s="86" t="s">
        <v>264</v>
      </c>
      <c r="D12" s="86" t="s">
        <v>70</v>
      </c>
      <c r="E12" s="85" t="s">
        <v>101</v>
      </c>
      <c r="F12" s="85" t="s">
        <v>102</v>
      </c>
      <c r="G12" s="85" t="s">
        <v>265</v>
      </c>
      <c r="H12" s="85" t="s">
        <v>266</v>
      </c>
      <c r="I12" s="69">
        <v>20000</v>
      </c>
      <c r="J12" s="69">
        <v>20000</v>
      </c>
      <c r="K12" s="84"/>
      <c r="L12" s="88"/>
      <c r="M12" s="88"/>
      <c r="N12" s="88"/>
      <c r="O12" s="88"/>
      <c r="P12" s="88"/>
      <c r="Q12" s="88"/>
      <c r="R12" s="88"/>
      <c r="S12" s="88"/>
      <c r="T12" s="88"/>
      <c r="U12" s="84"/>
      <c r="V12" s="88"/>
      <c r="W12" s="84"/>
    </row>
    <row r="13" spans="1:23" ht="15" customHeight="1">
      <c r="A13" s="85" t="s">
        <v>263</v>
      </c>
      <c r="B13" s="280" t="s">
        <v>493</v>
      </c>
      <c r="C13" s="86" t="s">
        <v>264</v>
      </c>
      <c r="D13" s="86" t="s">
        <v>70</v>
      </c>
      <c r="E13" s="85" t="s">
        <v>101</v>
      </c>
      <c r="F13" s="85" t="s">
        <v>102</v>
      </c>
      <c r="G13" s="85" t="s">
        <v>267</v>
      </c>
      <c r="H13" s="85" t="s">
        <v>268</v>
      </c>
      <c r="I13" s="69">
        <v>76800</v>
      </c>
      <c r="J13" s="69">
        <v>76800</v>
      </c>
      <c r="K13" s="84"/>
      <c r="L13" s="88"/>
      <c r="M13" s="88"/>
      <c r="N13" s="88"/>
      <c r="O13" s="88"/>
      <c r="P13" s="88"/>
      <c r="Q13" s="88"/>
      <c r="R13" s="88"/>
      <c r="S13" s="88"/>
      <c r="T13" s="88"/>
      <c r="U13" s="84"/>
      <c r="V13" s="88"/>
      <c r="W13" s="84"/>
    </row>
    <row r="14" spans="1:23" ht="15" customHeight="1">
      <c r="A14" s="85" t="s">
        <v>263</v>
      </c>
      <c r="B14" s="280" t="s">
        <v>494</v>
      </c>
      <c r="C14" s="86" t="s">
        <v>269</v>
      </c>
      <c r="D14" s="86" t="s">
        <v>70</v>
      </c>
      <c r="E14" s="85" t="s">
        <v>105</v>
      </c>
      <c r="F14" s="85" t="s">
        <v>106</v>
      </c>
      <c r="G14" s="85" t="s">
        <v>229</v>
      </c>
      <c r="H14" s="85" t="s">
        <v>230</v>
      </c>
      <c r="I14" s="69">
        <v>384</v>
      </c>
      <c r="J14" s="69">
        <v>384</v>
      </c>
      <c r="K14" s="84"/>
      <c r="L14" s="88"/>
      <c r="M14" s="88"/>
      <c r="N14" s="88"/>
      <c r="O14" s="88"/>
      <c r="P14" s="88"/>
      <c r="Q14" s="88"/>
      <c r="R14" s="88"/>
      <c r="S14" s="88"/>
      <c r="T14" s="88"/>
      <c r="U14" s="84"/>
      <c r="V14" s="88"/>
      <c r="W14" s="84"/>
    </row>
    <row r="15" spans="1:23" ht="15" customHeight="1">
      <c r="A15" s="85" t="s">
        <v>263</v>
      </c>
      <c r="B15" s="280" t="s">
        <v>494</v>
      </c>
      <c r="C15" s="86" t="s">
        <v>269</v>
      </c>
      <c r="D15" s="86" t="s">
        <v>70</v>
      </c>
      <c r="E15" s="85" t="s">
        <v>105</v>
      </c>
      <c r="F15" s="85" t="s">
        <v>106</v>
      </c>
      <c r="G15" s="85" t="s">
        <v>227</v>
      </c>
      <c r="H15" s="85" t="s">
        <v>228</v>
      </c>
      <c r="I15" s="69">
        <v>3456</v>
      </c>
      <c r="J15" s="69">
        <v>3456</v>
      </c>
      <c r="K15" s="84"/>
      <c r="L15" s="88"/>
      <c r="M15" s="88"/>
      <c r="N15" s="88"/>
      <c r="O15" s="88"/>
      <c r="P15" s="88"/>
      <c r="Q15" s="88"/>
      <c r="R15" s="88"/>
      <c r="S15" s="88"/>
      <c r="T15" s="88"/>
      <c r="U15" s="84"/>
      <c r="V15" s="88"/>
      <c r="W15" s="84"/>
    </row>
    <row r="16" spans="1:23" ht="15" customHeight="1">
      <c r="A16" s="85" t="s">
        <v>270</v>
      </c>
      <c r="B16" s="280" t="s">
        <v>495</v>
      </c>
      <c r="C16" s="86" t="s">
        <v>271</v>
      </c>
      <c r="D16" s="86" t="s">
        <v>70</v>
      </c>
      <c r="E16" s="85" t="s">
        <v>109</v>
      </c>
      <c r="F16" s="85" t="s">
        <v>110</v>
      </c>
      <c r="G16" s="85" t="s">
        <v>272</v>
      </c>
      <c r="H16" s="85" t="s">
        <v>273</v>
      </c>
      <c r="I16" s="69">
        <v>304200</v>
      </c>
      <c r="J16" s="69">
        <v>304200</v>
      </c>
      <c r="K16" s="84"/>
      <c r="L16" s="88"/>
      <c r="M16" s="88"/>
      <c r="N16" s="88"/>
      <c r="O16" s="88"/>
      <c r="P16" s="88"/>
      <c r="Q16" s="88"/>
      <c r="R16" s="88"/>
      <c r="S16" s="88"/>
      <c r="T16" s="88"/>
      <c r="U16" s="84"/>
      <c r="V16" s="88"/>
      <c r="W16" s="84"/>
    </row>
    <row r="17" spans="1:23" ht="15" customHeight="1">
      <c r="A17" s="85" t="s">
        <v>270</v>
      </c>
      <c r="B17" s="280" t="s">
        <v>497</v>
      </c>
      <c r="C17" s="86" t="s">
        <v>274</v>
      </c>
      <c r="D17" s="86" t="s">
        <v>70</v>
      </c>
      <c r="E17" s="85" t="s">
        <v>101</v>
      </c>
      <c r="F17" s="85" t="s">
        <v>102</v>
      </c>
      <c r="G17" s="85" t="s">
        <v>267</v>
      </c>
      <c r="H17" s="85" t="s">
        <v>268</v>
      </c>
      <c r="I17" s="69">
        <v>480000</v>
      </c>
      <c r="J17" s="69"/>
      <c r="K17" s="84"/>
      <c r="L17" s="88"/>
      <c r="M17" s="88"/>
      <c r="N17" s="88"/>
      <c r="O17" s="88"/>
      <c r="P17" s="88"/>
      <c r="Q17" s="88"/>
      <c r="R17" s="69">
        <v>480000</v>
      </c>
      <c r="S17" s="88"/>
      <c r="T17" s="88"/>
      <c r="U17" s="84"/>
      <c r="V17" s="88"/>
      <c r="W17" s="69">
        <v>480000</v>
      </c>
    </row>
    <row r="18" spans="1:23" ht="15" customHeight="1">
      <c r="A18" s="85" t="s">
        <v>270</v>
      </c>
      <c r="B18" s="280" t="s">
        <v>496</v>
      </c>
      <c r="C18" s="86" t="s">
        <v>275</v>
      </c>
      <c r="D18" s="86" t="s">
        <v>70</v>
      </c>
      <c r="E18" s="85" t="s">
        <v>109</v>
      </c>
      <c r="F18" s="85" t="s">
        <v>110</v>
      </c>
      <c r="G18" s="85" t="s">
        <v>272</v>
      </c>
      <c r="H18" s="85" t="s">
        <v>273</v>
      </c>
      <c r="I18" s="69">
        <v>200000</v>
      </c>
      <c r="J18" s="69">
        <v>200000</v>
      </c>
      <c r="K18" s="84"/>
      <c r="L18" s="88"/>
      <c r="M18" s="88"/>
      <c r="N18" s="88"/>
      <c r="O18" s="88"/>
      <c r="P18" s="88"/>
      <c r="Q18" s="88"/>
      <c r="R18" s="69"/>
      <c r="S18" s="88"/>
      <c r="T18" s="88"/>
      <c r="U18" s="84"/>
      <c r="V18" s="88"/>
      <c r="W18" s="69"/>
    </row>
    <row r="19" spans="1:23" ht="21.75" customHeight="1">
      <c r="A19" s="85" t="s">
        <v>263</v>
      </c>
      <c r="B19" s="280" t="s">
        <v>498</v>
      </c>
      <c r="C19" s="86" t="s">
        <v>276</v>
      </c>
      <c r="D19" s="86" t="s">
        <v>70</v>
      </c>
      <c r="E19" s="85" t="s">
        <v>101</v>
      </c>
      <c r="F19" s="85" t="s">
        <v>102</v>
      </c>
      <c r="G19" s="85" t="s">
        <v>277</v>
      </c>
      <c r="H19" s="85" t="s">
        <v>278</v>
      </c>
      <c r="I19" s="69">
        <v>133680</v>
      </c>
      <c r="J19" s="69">
        <v>133680</v>
      </c>
      <c r="K19" s="59"/>
      <c r="L19" s="59"/>
      <c r="M19" s="59"/>
      <c r="N19" s="59"/>
      <c r="O19" s="59"/>
      <c r="P19" s="59"/>
      <c r="Q19" s="59"/>
      <c r="R19" s="69"/>
      <c r="S19" s="59"/>
      <c r="T19" s="59"/>
      <c r="U19" s="59"/>
      <c r="V19" s="59"/>
      <c r="W19" s="69"/>
    </row>
    <row r="20" spans="1:23" ht="21.75" customHeight="1">
      <c r="A20" s="85" t="s">
        <v>279</v>
      </c>
      <c r="B20" s="280" t="s">
        <v>499</v>
      </c>
      <c r="C20" s="86" t="s">
        <v>280</v>
      </c>
      <c r="D20" s="86" t="s">
        <v>70</v>
      </c>
      <c r="E20" s="85" t="s">
        <v>109</v>
      </c>
      <c r="F20" s="85" t="s">
        <v>110</v>
      </c>
      <c r="G20" s="85" t="s">
        <v>281</v>
      </c>
      <c r="H20" s="85" t="s">
        <v>282</v>
      </c>
      <c r="I20" s="69">
        <v>180000</v>
      </c>
      <c r="J20" s="69">
        <v>180000</v>
      </c>
      <c r="K20" s="59"/>
      <c r="L20" s="59"/>
      <c r="M20" s="59"/>
      <c r="N20" s="59"/>
      <c r="O20" s="59"/>
      <c r="P20" s="59"/>
      <c r="Q20" s="59"/>
      <c r="R20" s="69"/>
      <c r="S20" s="59"/>
      <c r="T20" s="59"/>
      <c r="U20" s="59"/>
      <c r="V20" s="59"/>
      <c r="W20" s="69"/>
    </row>
    <row r="21" spans="1:23" ht="14.25" customHeight="1">
      <c r="A21" s="173" t="s">
        <v>177</v>
      </c>
      <c r="B21" s="174"/>
      <c r="C21" s="174"/>
      <c r="D21" s="174"/>
      <c r="E21" s="174"/>
      <c r="F21" s="174"/>
      <c r="G21" s="174"/>
      <c r="H21" s="204"/>
      <c r="I21" s="69">
        <v>1482502.08</v>
      </c>
      <c r="J21" s="69">
        <v>1002502.08</v>
      </c>
      <c r="K21" s="59"/>
      <c r="L21" s="59"/>
      <c r="M21" s="59"/>
      <c r="N21" s="59"/>
      <c r="O21" s="59"/>
      <c r="P21" s="59"/>
      <c r="Q21" s="59"/>
      <c r="R21" s="69">
        <v>480000</v>
      </c>
      <c r="S21" s="59"/>
      <c r="T21" s="59"/>
      <c r="U21" s="59"/>
      <c r="V21" s="59"/>
      <c r="W21" s="69">
        <v>480000</v>
      </c>
    </row>
  </sheetData>
  <mergeCells count="28">
    <mergeCell ref="A3:W3"/>
    <mergeCell ref="A4:H4"/>
    <mergeCell ref="J5:M5"/>
    <mergeCell ref="N5:P5"/>
    <mergeCell ref="R5:W5"/>
    <mergeCell ref="I5:I8"/>
    <mergeCell ref="L6:L8"/>
    <mergeCell ref="M6:M8"/>
    <mergeCell ref="N6:N8"/>
    <mergeCell ref="O6:O8"/>
    <mergeCell ref="P6:P8"/>
    <mergeCell ref="Q5:Q8"/>
    <mergeCell ref="R6:R8"/>
    <mergeCell ref="S6:S8"/>
    <mergeCell ref="T6:T8"/>
    <mergeCell ref="U6:U8"/>
    <mergeCell ref="V6:V8"/>
    <mergeCell ref="W6:W8"/>
    <mergeCell ref="J6:K7"/>
    <mergeCell ref="A21:H21"/>
    <mergeCell ref="A5:A8"/>
    <mergeCell ref="B5:B8"/>
    <mergeCell ref="C5:C8"/>
    <mergeCell ref="D5:D8"/>
    <mergeCell ref="E5:E8"/>
    <mergeCell ref="F5:F8"/>
    <mergeCell ref="G5:G8"/>
    <mergeCell ref="H5:H8"/>
  </mergeCells>
  <phoneticPr fontId="17" type="noConversion"/>
  <printOptions horizontalCentered="1"/>
  <pageMargins left="0.37" right="0.37" top="0.56000000000000005" bottom="0.56000000000000005" header="0.48" footer="0.48"/>
  <pageSetup paperSize="9" scale="56"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J64"/>
  <sheetViews>
    <sheetView showZeros="0" workbookViewId="0">
      <pane ySplit="1" topLeftCell="A16" activePane="bottomLeft" state="frozen"/>
      <selection pane="bottomLeft" activeCell="F40" sqref="F40"/>
    </sheetView>
  </sheetViews>
  <sheetFormatPr defaultColWidth="9.125" defaultRowHeight="12" customHeight="1"/>
  <cols>
    <col min="1" max="1" width="34.25" style="1" customWidth="1"/>
    <col min="2" max="2" width="29" style="1" customWidth="1"/>
    <col min="3" max="5" width="23.625" style="1" customWidth="1"/>
    <col min="6" max="6" width="11.25" style="1" customWidth="1"/>
    <col min="7" max="7" width="25.125" style="1" customWidth="1"/>
    <col min="8" max="8" width="15.625" style="1" customWidth="1"/>
    <col min="9" max="9" width="13.375" style="1" customWidth="1"/>
    <col min="10" max="10" width="18.875" style="1" customWidth="1"/>
    <col min="11" max="16384" width="9.125" style="1"/>
  </cols>
  <sheetData>
    <row r="1" spans="1:10" ht="12" customHeight="1">
      <c r="A1" s="2"/>
      <c r="B1" s="2"/>
      <c r="C1" s="2"/>
      <c r="D1" s="2"/>
      <c r="E1" s="2"/>
      <c r="F1" s="2"/>
      <c r="G1" s="2"/>
      <c r="H1" s="2"/>
      <c r="I1" s="2"/>
      <c r="J1" s="2"/>
    </row>
    <row r="2" spans="1:10" ht="18" customHeight="1">
      <c r="J2" s="4" t="s">
        <v>283</v>
      </c>
    </row>
    <row r="3" spans="1:10" ht="39.75" customHeight="1">
      <c r="A3" s="209" t="str">
        <f>"2025"&amp;"年部门项目支出绩效目标表"</f>
        <v>2025年部门项目支出绩效目标表</v>
      </c>
      <c r="B3" s="210"/>
      <c r="C3" s="210"/>
      <c r="D3" s="210"/>
      <c r="E3" s="210"/>
      <c r="F3" s="211"/>
      <c r="G3" s="210"/>
      <c r="H3" s="211"/>
      <c r="I3" s="211"/>
      <c r="J3" s="210"/>
    </row>
    <row r="4" spans="1:10" ht="17.25" customHeight="1">
      <c r="A4" s="212" t="str">
        <f>"单位名称："&amp;"云南省昆明市第十九中学"</f>
        <v>单位名称：云南省昆明市第十九中学</v>
      </c>
      <c r="B4" s="117"/>
      <c r="C4" s="117"/>
      <c r="D4" s="117"/>
      <c r="E4" s="117"/>
      <c r="F4" s="117"/>
      <c r="G4" s="117"/>
      <c r="H4" s="117"/>
    </row>
    <row r="5" spans="1:10" ht="44.25" customHeight="1">
      <c r="A5" s="37" t="s">
        <v>190</v>
      </c>
      <c r="B5" s="37" t="s">
        <v>284</v>
      </c>
      <c r="C5" s="37" t="s">
        <v>285</v>
      </c>
      <c r="D5" s="37" t="s">
        <v>286</v>
      </c>
      <c r="E5" s="37" t="s">
        <v>287</v>
      </c>
      <c r="F5" s="38" t="s">
        <v>288</v>
      </c>
      <c r="G5" s="37" t="s">
        <v>289</v>
      </c>
      <c r="H5" s="38" t="s">
        <v>290</v>
      </c>
      <c r="I5" s="38" t="s">
        <v>291</v>
      </c>
      <c r="J5" s="37" t="s">
        <v>292</v>
      </c>
    </row>
    <row r="6" spans="1:10" ht="18.75" customHeight="1">
      <c r="A6" s="80">
        <v>1</v>
      </c>
      <c r="B6" s="80">
        <v>2</v>
      </c>
      <c r="C6" s="80">
        <v>3</v>
      </c>
      <c r="D6" s="80">
        <v>4</v>
      </c>
      <c r="E6" s="80">
        <v>5</v>
      </c>
      <c r="F6" s="18">
        <v>6</v>
      </c>
      <c r="G6" s="80">
        <v>7</v>
      </c>
      <c r="H6" s="18">
        <v>8</v>
      </c>
      <c r="I6" s="18">
        <v>9</v>
      </c>
      <c r="J6" s="80">
        <v>10</v>
      </c>
    </row>
    <row r="7" spans="1:10" ht="42" customHeight="1">
      <c r="A7" s="207" t="s">
        <v>275</v>
      </c>
      <c r="B7" s="208" t="s">
        <v>293</v>
      </c>
      <c r="C7" s="81" t="s">
        <v>294</v>
      </c>
      <c r="D7" s="81" t="s">
        <v>295</v>
      </c>
      <c r="E7" s="81" t="s">
        <v>296</v>
      </c>
      <c r="F7" s="81" t="s">
        <v>297</v>
      </c>
      <c r="G7" s="81" t="s">
        <v>82</v>
      </c>
      <c r="H7" s="81" t="s">
        <v>298</v>
      </c>
      <c r="I7" s="81" t="s">
        <v>299</v>
      </c>
      <c r="J7" s="81" t="s">
        <v>300</v>
      </c>
    </row>
    <row r="8" spans="1:10" ht="42" customHeight="1">
      <c r="A8" s="207" t="s">
        <v>275</v>
      </c>
      <c r="B8" s="208" t="s">
        <v>293</v>
      </c>
      <c r="C8" s="81" t="s">
        <v>294</v>
      </c>
      <c r="D8" s="81" t="s">
        <v>301</v>
      </c>
      <c r="E8" s="81" t="s">
        <v>302</v>
      </c>
      <c r="F8" s="81" t="s">
        <v>297</v>
      </c>
      <c r="G8" s="81" t="s">
        <v>303</v>
      </c>
      <c r="H8" s="81" t="s">
        <v>304</v>
      </c>
      <c r="I8" s="81" t="s">
        <v>299</v>
      </c>
      <c r="J8" s="81" t="s">
        <v>302</v>
      </c>
    </row>
    <row r="9" spans="1:10" ht="12" customHeight="1">
      <c r="A9" s="207" t="s">
        <v>275</v>
      </c>
      <c r="B9" s="208" t="s">
        <v>293</v>
      </c>
      <c r="C9" s="81" t="s">
        <v>294</v>
      </c>
      <c r="D9" s="81" t="s">
        <v>305</v>
      </c>
      <c r="E9" s="81" t="s">
        <v>306</v>
      </c>
      <c r="F9" s="81" t="s">
        <v>297</v>
      </c>
      <c r="G9" s="81" t="s">
        <v>82</v>
      </c>
      <c r="H9" s="81" t="s">
        <v>307</v>
      </c>
      <c r="I9" s="81" t="s">
        <v>299</v>
      </c>
      <c r="J9" s="81" t="s">
        <v>306</v>
      </c>
    </row>
    <row r="10" spans="1:10" ht="12" customHeight="1">
      <c r="A10" s="207" t="s">
        <v>275</v>
      </c>
      <c r="B10" s="208" t="s">
        <v>293</v>
      </c>
      <c r="C10" s="81" t="s">
        <v>294</v>
      </c>
      <c r="D10" s="81" t="s">
        <v>308</v>
      </c>
      <c r="E10" s="81" t="s">
        <v>309</v>
      </c>
      <c r="F10" s="81" t="s">
        <v>310</v>
      </c>
      <c r="G10" s="81" t="s">
        <v>311</v>
      </c>
      <c r="H10" s="81" t="s">
        <v>312</v>
      </c>
      <c r="I10" s="81" t="s">
        <v>299</v>
      </c>
      <c r="J10" s="81" t="s">
        <v>313</v>
      </c>
    </row>
    <row r="11" spans="1:10" ht="12" customHeight="1">
      <c r="A11" s="207" t="s">
        <v>275</v>
      </c>
      <c r="B11" s="208" t="s">
        <v>293</v>
      </c>
      <c r="C11" s="81" t="s">
        <v>314</v>
      </c>
      <c r="D11" s="81" t="s">
        <v>315</v>
      </c>
      <c r="E11" s="81" t="s">
        <v>316</v>
      </c>
      <c r="F11" s="81" t="s">
        <v>297</v>
      </c>
      <c r="G11" s="81" t="s">
        <v>303</v>
      </c>
      <c r="H11" s="81" t="s">
        <v>304</v>
      </c>
      <c r="I11" s="81" t="s">
        <v>299</v>
      </c>
      <c r="J11" s="81" t="s">
        <v>317</v>
      </c>
    </row>
    <row r="12" spans="1:10" ht="12" customHeight="1">
      <c r="A12" s="207" t="s">
        <v>275</v>
      </c>
      <c r="B12" s="208" t="s">
        <v>293</v>
      </c>
      <c r="C12" s="81" t="s">
        <v>318</v>
      </c>
      <c r="D12" s="81" t="s">
        <v>319</v>
      </c>
      <c r="E12" s="81" t="s">
        <v>320</v>
      </c>
      <c r="F12" s="81" t="s">
        <v>297</v>
      </c>
      <c r="G12" s="81" t="s">
        <v>303</v>
      </c>
      <c r="H12" s="81" t="s">
        <v>304</v>
      </c>
      <c r="I12" s="81" t="s">
        <v>299</v>
      </c>
      <c r="J12" s="81" t="s">
        <v>320</v>
      </c>
    </row>
    <row r="13" spans="1:10" ht="12" customHeight="1">
      <c r="A13" s="207" t="s">
        <v>264</v>
      </c>
      <c r="B13" s="208" t="s">
        <v>321</v>
      </c>
      <c r="C13" s="81" t="s">
        <v>294</v>
      </c>
      <c r="D13" s="81" t="s">
        <v>295</v>
      </c>
      <c r="E13" s="81" t="s">
        <v>322</v>
      </c>
      <c r="F13" s="81" t="s">
        <v>297</v>
      </c>
      <c r="G13" s="81" t="s">
        <v>323</v>
      </c>
      <c r="H13" s="81" t="s">
        <v>298</v>
      </c>
      <c r="I13" s="81" t="s">
        <v>299</v>
      </c>
      <c r="J13" s="81" t="s">
        <v>322</v>
      </c>
    </row>
    <row r="14" spans="1:10" ht="12" customHeight="1">
      <c r="A14" s="207" t="s">
        <v>264</v>
      </c>
      <c r="B14" s="208" t="s">
        <v>321</v>
      </c>
      <c r="C14" s="81" t="s">
        <v>294</v>
      </c>
      <c r="D14" s="81" t="s">
        <v>295</v>
      </c>
      <c r="E14" s="81" t="s">
        <v>324</v>
      </c>
      <c r="F14" s="81" t="s">
        <v>297</v>
      </c>
      <c r="G14" s="81" t="s">
        <v>325</v>
      </c>
      <c r="H14" s="81" t="s">
        <v>298</v>
      </c>
      <c r="I14" s="81" t="s">
        <v>299</v>
      </c>
      <c r="J14" s="81" t="s">
        <v>324</v>
      </c>
    </row>
    <row r="15" spans="1:10" ht="12" customHeight="1">
      <c r="A15" s="207" t="s">
        <v>264</v>
      </c>
      <c r="B15" s="208" t="s">
        <v>321</v>
      </c>
      <c r="C15" s="81" t="s">
        <v>294</v>
      </c>
      <c r="D15" s="81" t="s">
        <v>301</v>
      </c>
      <c r="E15" s="81" t="s">
        <v>326</v>
      </c>
      <c r="F15" s="81" t="s">
        <v>297</v>
      </c>
      <c r="G15" s="81" t="s">
        <v>303</v>
      </c>
      <c r="H15" s="81" t="s">
        <v>304</v>
      </c>
      <c r="I15" s="81" t="s">
        <v>299</v>
      </c>
      <c r="J15" s="81" t="s">
        <v>326</v>
      </c>
    </row>
    <row r="16" spans="1:10" ht="12" customHeight="1">
      <c r="A16" s="207" t="s">
        <v>264</v>
      </c>
      <c r="B16" s="208" t="s">
        <v>321</v>
      </c>
      <c r="C16" s="81" t="s">
        <v>294</v>
      </c>
      <c r="D16" s="81" t="s">
        <v>305</v>
      </c>
      <c r="E16" s="81" t="s">
        <v>327</v>
      </c>
      <c r="F16" s="81" t="s">
        <v>297</v>
      </c>
      <c r="G16" s="81" t="s">
        <v>303</v>
      </c>
      <c r="H16" s="81" t="s">
        <v>304</v>
      </c>
      <c r="I16" s="81" t="s">
        <v>299</v>
      </c>
      <c r="J16" s="81" t="s">
        <v>327</v>
      </c>
    </row>
    <row r="17" spans="1:10" ht="12" customHeight="1">
      <c r="A17" s="207" t="s">
        <v>264</v>
      </c>
      <c r="B17" s="208" t="s">
        <v>321</v>
      </c>
      <c r="C17" s="81" t="s">
        <v>294</v>
      </c>
      <c r="D17" s="81" t="s">
        <v>305</v>
      </c>
      <c r="E17" s="81" t="s">
        <v>328</v>
      </c>
      <c r="F17" s="81" t="s">
        <v>297</v>
      </c>
      <c r="G17" s="81" t="s">
        <v>303</v>
      </c>
      <c r="H17" s="81" t="s">
        <v>304</v>
      </c>
      <c r="I17" s="81" t="s">
        <v>299</v>
      </c>
      <c r="J17" s="81" t="s">
        <v>329</v>
      </c>
    </row>
    <row r="18" spans="1:10" ht="12" customHeight="1">
      <c r="A18" s="207" t="s">
        <v>264</v>
      </c>
      <c r="B18" s="208" t="s">
        <v>321</v>
      </c>
      <c r="C18" s="81" t="s">
        <v>294</v>
      </c>
      <c r="D18" s="81" t="s">
        <v>308</v>
      </c>
      <c r="E18" s="81" t="s">
        <v>309</v>
      </c>
      <c r="F18" s="81" t="s">
        <v>310</v>
      </c>
      <c r="G18" s="81" t="s">
        <v>330</v>
      </c>
      <c r="H18" s="81" t="s">
        <v>312</v>
      </c>
      <c r="I18" s="81" t="s">
        <v>299</v>
      </c>
      <c r="J18" s="81" t="s">
        <v>331</v>
      </c>
    </row>
    <row r="19" spans="1:10" ht="12" customHeight="1">
      <c r="A19" s="207" t="s">
        <v>264</v>
      </c>
      <c r="B19" s="208" t="s">
        <v>321</v>
      </c>
      <c r="C19" s="81" t="s">
        <v>314</v>
      </c>
      <c r="D19" s="81" t="s">
        <v>315</v>
      </c>
      <c r="E19" s="81" t="s">
        <v>332</v>
      </c>
      <c r="F19" s="81" t="s">
        <v>297</v>
      </c>
      <c r="G19" s="81" t="s">
        <v>303</v>
      </c>
      <c r="H19" s="81" t="s">
        <v>304</v>
      </c>
      <c r="I19" s="81" t="s">
        <v>299</v>
      </c>
      <c r="J19" s="81" t="s">
        <v>332</v>
      </c>
    </row>
    <row r="20" spans="1:10" ht="12" customHeight="1">
      <c r="A20" s="207" t="s">
        <v>264</v>
      </c>
      <c r="B20" s="208" t="s">
        <v>321</v>
      </c>
      <c r="C20" s="81" t="s">
        <v>314</v>
      </c>
      <c r="D20" s="81" t="s">
        <v>315</v>
      </c>
      <c r="E20" s="81" t="s">
        <v>317</v>
      </c>
      <c r="F20" s="81" t="s">
        <v>297</v>
      </c>
      <c r="G20" s="81" t="s">
        <v>303</v>
      </c>
      <c r="H20" s="81" t="s">
        <v>304</v>
      </c>
      <c r="I20" s="81" t="s">
        <v>299</v>
      </c>
      <c r="J20" s="81" t="s">
        <v>317</v>
      </c>
    </row>
    <row r="21" spans="1:10" ht="12" customHeight="1">
      <c r="A21" s="207" t="s">
        <v>264</v>
      </c>
      <c r="B21" s="208" t="s">
        <v>321</v>
      </c>
      <c r="C21" s="81" t="s">
        <v>314</v>
      </c>
      <c r="D21" s="81" t="s">
        <v>333</v>
      </c>
      <c r="E21" s="81" t="s">
        <v>334</v>
      </c>
      <c r="F21" s="81" t="s">
        <v>297</v>
      </c>
      <c r="G21" s="81" t="s">
        <v>90</v>
      </c>
      <c r="H21" s="81" t="s">
        <v>307</v>
      </c>
      <c r="I21" s="81" t="s">
        <v>299</v>
      </c>
      <c r="J21" s="81" t="s">
        <v>334</v>
      </c>
    </row>
    <row r="22" spans="1:10" ht="12" customHeight="1">
      <c r="A22" s="207" t="s">
        <v>264</v>
      </c>
      <c r="B22" s="208" t="s">
        <v>321</v>
      </c>
      <c r="C22" s="81" t="s">
        <v>318</v>
      </c>
      <c r="D22" s="81" t="s">
        <v>319</v>
      </c>
      <c r="E22" s="81" t="s">
        <v>335</v>
      </c>
      <c r="F22" s="81" t="s">
        <v>336</v>
      </c>
      <c r="G22" s="81" t="s">
        <v>337</v>
      </c>
      <c r="H22" s="81" t="s">
        <v>304</v>
      </c>
      <c r="I22" s="81" t="s">
        <v>299</v>
      </c>
      <c r="J22" s="81" t="s">
        <v>335</v>
      </c>
    </row>
    <row r="23" spans="1:10" ht="12" customHeight="1">
      <c r="A23" s="207" t="s">
        <v>264</v>
      </c>
      <c r="B23" s="208" t="s">
        <v>321</v>
      </c>
      <c r="C23" s="81" t="s">
        <v>318</v>
      </c>
      <c r="D23" s="81" t="s">
        <v>319</v>
      </c>
      <c r="E23" s="81" t="s">
        <v>338</v>
      </c>
      <c r="F23" s="81" t="s">
        <v>336</v>
      </c>
      <c r="G23" s="81" t="s">
        <v>337</v>
      </c>
      <c r="H23" s="81" t="s">
        <v>304</v>
      </c>
      <c r="I23" s="81" t="s">
        <v>299</v>
      </c>
      <c r="J23" s="81" t="s">
        <v>338</v>
      </c>
    </row>
    <row r="24" spans="1:10" ht="12" customHeight="1">
      <c r="A24" s="207" t="s">
        <v>274</v>
      </c>
      <c r="B24" s="208" t="s">
        <v>339</v>
      </c>
      <c r="C24" s="81" t="s">
        <v>294</v>
      </c>
      <c r="D24" s="81" t="s">
        <v>295</v>
      </c>
      <c r="E24" s="81" t="s">
        <v>340</v>
      </c>
      <c r="F24" s="81" t="s">
        <v>336</v>
      </c>
      <c r="G24" s="81" t="s">
        <v>341</v>
      </c>
      <c r="H24" s="81" t="s">
        <v>298</v>
      </c>
      <c r="I24" s="81" t="s">
        <v>299</v>
      </c>
      <c r="J24" s="81" t="s">
        <v>340</v>
      </c>
    </row>
    <row r="25" spans="1:10" ht="12" customHeight="1">
      <c r="A25" s="207" t="s">
        <v>274</v>
      </c>
      <c r="B25" s="208" t="s">
        <v>339</v>
      </c>
      <c r="C25" s="81" t="s">
        <v>294</v>
      </c>
      <c r="D25" s="81" t="s">
        <v>295</v>
      </c>
      <c r="E25" s="81" t="s">
        <v>342</v>
      </c>
      <c r="F25" s="81" t="s">
        <v>310</v>
      </c>
      <c r="G25" s="81" t="s">
        <v>343</v>
      </c>
      <c r="H25" s="81" t="s">
        <v>312</v>
      </c>
      <c r="I25" s="81" t="s">
        <v>299</v>
      </c>
      <c r="J25" s="81" t="s">
        <v>342</v>
      </c>
    </row>
    <row r="26" spans="1:10" ht="12" customHeight="1">
      <c r="A26" s="207" t="s">
        <v>274</v>
      </c>
      <c r="B26" s="208" t="s">
        <v>339</v>
      </c>
      <c r="C26" s="81" t="s">
        <v>294</v>
      </c>
      <c r="D26" s="81" t="s">
        <v>301</v>
      </c>
      <c r="E26" s="81" t="s">
        <v>344</v>
      </c>
      <c r="F26" s="81" t="s">
        <v>297</v>
      </c>
      <c r="G26" s="81" t="s">
        <v>303</v>
      </c>
      <c r="H26" s="81" t="s">
        <v>304</v>
      </c>
      <c r="I26" s="81" t="s">
        <v>299</v>
      </c>
      <c r="J26" s="81" t="s">
        <v>345</v>
      </c>
    </row>
    <row r="27" spans="1:10" ht="12" customHeight="1">
      <c r="A27" s="207" t="s">
        <v>274</v>
      </c>
      <c r="B27" s="208" t="s">
        <v>339</v>
      </c>
      <c r="C27" s="81" t="s">
        <v>294</v>
      </c>
      <c r="D27" s="81" t="s">
        <v>308</v>
      </c>
      <c r="E27" s="81" t="s">
        <v>309</v>
      </c>
      <c r="F27" s="81" t="s">
        <v>310</v>
      </c>
      <c r="G27" s="81" t="s">
        <v>346</v>
      </c>
      <c r="H27" s="81" t="s">
        <v>312</v>
      </c>
      <c r="I27" s="81" t="s">
        <v>299</v>
      </c>
      <c r="J27" s="81" t="s">
        <v>347</v>
      </c>
    </row>
    <row r="28" spans="1:10" ht="12" customHeight="1">
      <c r="A28" s="207" t="s">
        <v>274</v>
      </c>
      <c r="B28" s="208" t="s">
        <v>339</v>
      </c>
      <c r="C28" s="81" t="s">
        <v>314</v>
      </c>
      <c r="D28" s="81" t="s">
        <v>315</v>
      </c>
      <c r="E28" s="81" t="s">
        <v>348</v>
      </c>
      <c r="F28" s="81" t="s">
        <v>297</v>
      </c>
      <c r="G28" s="81" t="s">
        <v>303</v>
      </c>
      <c r="H28" s="81" t="s">
        <v>304</v>
      </c>
      <c r="I28" s="81" t="s">
        <v>299</v>
      </c>
      <c r="J28" s="81" t="s">
        <v>349</v>
      </c>
    </row>
    <row r="29" spans="1:10" ht="12" customHeight="1">
      <c r="A29" s="207" t="s">
        <v>274</v>
      </c>
      <c r="B29" s="208" t="s">
        <v>339</v>
      </c>
      <c r="C29" s="81" t="s">
        <v>318</v>
      </c>
      <c r="D29" s="81" t="s">
        <v>319</v>
      </c>
      <c r="E29" s="81" t="s">
        <v>350</v>
      </c>
      <c r="F29" s="81" t="s">
        <v>336</v>
      </c>
      <c r="G29" s="81" t="s">
        <v>351</v>
      </c>
      <c r="H29" s="81" t="s">
        <v>304</v>
      </c>
      <c r="I29" s="81" t="s">
        <v>299</v>
      </c>
      <c r="J29" s="81" t="s">
        <v>352</v>
      </c>
    </row>
    <row r="30" spans="1:10" ht="12" customHeight="1">
      <c r="A30" s="207" t="s">
        <v>271</v>
      </c>
      <c r="B30" s="208" t="s">
        <v>353</v>
      </c>
      <c r="C30" s="81" t="s">
        <v>294</v>
      </c>
      <c r="D30" s="81" t="s">
        <v>295</v>
      </c>
      <c r="E30" s="81" t="s">
        <v>354</v>
      </c>
      <c r="F30" s="81" t="s">
        <v>297</v>
      </c>
      <c r="G30" s="81" t="s">
        <v>88</v>
      </c>
      <c r="H30" s="81" t="s">
        <v>298</v>
      </c>
      <c r="I30" s="81" t="s">
        <v>299</v>
      </c>
      <c r="J30" s="81" t="s">
        <v>355</v>
      </c>
    </row>
    <row r="31" spans="1:10" ht="12" customHeight="1">
      <c r="A31" s="207" t="s">
        <v>271</v>
      </c>
      <c r="B31" s="208" t="s">
        <v>353</v>
      </c>
      <c r="C31" s="81" t="s">
        <v>294</v>
      </c>
      <c r="D31" s="81" t="s">
        <v>301</v>
      </c>
      <c r="E31" s="81" t="s">
        <v>356</v>
      </c>
      <c r="F31" s="81" t="s">
        <v>336</v>
      </c>
      <c r="G31" s="81" t="s">
        <v>303</v>
      </c>
      <c r="H31" s="81" t="s">
        <v>304</v>
      </c>
      <c r="I31" s="81" t="s">
        <v>299</v>
      </c>
      <c r="J31" s="81" t="s">
        <v>357</v>
      </c>
    </row>
    <row r="32" spans="1:10" ht="12" customHeight="1">
      <c r="A32" s="207" t="s">
        <v>271</v>
      </c>
      <c r="B32" s="208" t="s">
        <v>353</v>
      </c>
      <c r="C32" s="81" t="s">
        <v>294</v>
      </c>
      <c r="D32" s="81" t="s">
        <v>301</v>
      </c>
      <c r="E32" s="81" t="s">
        <v>358</v>
      </c>
      <c r="F32" s="81" t="s">
        <v>336</v>
      </c>
      <c r="G32" s="81" t="s">
        <v>303</v>
      </c>
      <c r="H32" s="81" t="s">
        <v>304</v>
      </c>
      <c r="I32" s="81" t="s">
        <v>299</v>
      </c>
      <c r="J32" s="81" t="s">
        <v>359</v>
      </c>
    </row>
    <row r="33" spans="1:10" ht="12" customHeight="1">
      <c r="A33" s="207" t="s">
        <v>271</v>
      </c>
      <c r="B33" s="208" t="s">
        <v>353</v>
      </c>
      <c r="C33" s="81" t="s">
        <v>294</v>
      </c>
      <c r="D33" s="81" t="s">
        <v>305</v>
      </c>
      <c r="E33" s="81" t="s">
        <v>306</v>
      </c>
      <c r="F33" s="81" t="s">
        <v>297</v>
      </c>
      <c r="G33" s="81" t="s">
        <v>303</v>
      </c>
      <c r="H33" s="81" t="s">
        <v>304</v>
      </c>
      <c r="I33" s="81" t="s">
        <v>299</v>
      </c>
      <c r="J33" s="81" t="s">
        <v>360</v>
      </c>
    </row>
    <row r="34" spans="1:10" ht="12" customHeight="1">
      <c r="A34" s="207" t="s">
        <v>271</v>
      </c>
      <c r="B34" s="208" t="s">
        <v>353</v>
      </c>
      <c r="C34" s="81" t="s">
        <v>294</v>
      </c>
      <c r="D34" s="81" t="s">
        <v>295</v>
      </c>
      <c r="E34" s="81" t="s">
        <v>309</v>
      </c>
      <c r="F34" s="81" t="s">
        <v>310</v>
      </c>
      <c r="G34" s="81" t="s">
        <v>361</v>
      </c>
      <c r="H34" s="81" t="s">
        <v>312</v>
      </c>
      <c r="I34" s="81" t="s">
        <v>299</v>
      </c>
      <c r="J34" s="81" t="s">
        <v>362</v>
      </c>
    </row>
    <row r="35" spans="1:10" ht="12" customHeight="1">
      <c r="A35" s="207" t="s">
        <v>271</v>
      </c>
      <c r="B35" s="208" t="s">
        <v>353</v>
      </c>
      <c r="C35" s="81" t="s">
        <v>314</v>
      </c>
      <c r="D35" s="81" t="s">
        <v>363</v>
      </c>
      <c r="E35" s="81" t="s">
        <v>364</v>
      </c>
      <c r="F35" s="81" t="s">
        <v>297</v>
      </c>
      <c r="G35" s="81" t="s">
        <v>365</v>
      </c>
      <c r="H35" s="81" t="s">
        <v>366</v>
      </c>
      <c r="I35" s="81" t="s">
        <v>299</v>
      </c>
      <c r="J35" s="81" t="s">
        <v>367</v>
      </c>
    </row>
    <row r="36" spans="1:10" ht="12" customHeight="1">
      <c r="A36" s="207" t="s">
        <v>271</v>
      </c>
      <c r="B36" s="208" t="s">
        <v>353</v>
      </c>
      <c r="C36" s="81" t="s">
        <v>314</v>
      </c>
      <c r="D36" s="81" t="s">
        <v>315</v>
      </c>
      <c r="E36" s="81" t="s">
        <v>348</v>
      </c>
      <c r="F36" s="81" t="s">
        <v>336</v>
      </c>
      <c r="G36" s="81" t="s">
        <v>337</v>
      </c>
      <c r="H36" s="81" t="s">
        <v>304</v>
      </c>
      <c r="I36" s="81" t="s">
        <v>299</v>
      </c>
      <c r="J36" s="81" t="s">
        <v>368</v>
      </c>
    </row>
    <row r="37" spans="1:10" ht="12" customHeight="1">
      <c r="A37" s="207" t="s">
        <v>271</v>
      </c>
      <c r="B37" s="208" t="s">
        <v>353</v>
      </c>
      <c r="C37" s="81" t="s">
        <v>314</v>
      </c>
      <c r="D37" s="81" t="s">
        <v>333</v>
      </c>
      <c r="E37" s="81" t="s">
        <v>369</v>
      </c>
      <c r="F37" s="81" t="s">
        <v>297</v>
      </c>
      <c r="G37" s="81" t="s">
        <v>370</v>
      </c>
      <c r="H37" s="81"/>
      <c r="I37" s="81" t="s">
        <v>371</v>
      </c>
      <c r="J37" s="81" t="s">
        <v>372</v>
      </c>
    </row>
    <row r="38" spans="1:10" ht="12" customHeight="1">
      <c r="A38" s="207" t="s">
        <v>271</v>
      </c>
      <c r="B38" s="208" t="s">
        <v>353</v>
      </c>
      <c r="C38" s="81" t="s">
        <v>318</v>
      </c>
      <c r="D38" s="81" t="s">
        <v>319</v>
      </c>
      <c r="E38" s="81" t="s">
        <v>373</v>
      </c>
      <c r="F38" s="81" t="s">
        <v>336</v>
      </c>
      <c r="G38" s="81" t="s">
        <v>337</v>
      </c>
      <c r="H38" s="81" t="s">
        <v>304</v>
      </c>
      <c r="I38" s="81" t="s">
        <v>299</v>
      </c>
      <c r="J38" s="81" t="s">
        <v>374</v>
      </c>
    </row>
    <row r="39" spans="1:10" ht="12" customHeight="1">
      <c r="A39" s="207" t="s">
        <v>276</v>
      </c>
      <c r="B39" s="208" t="s">
        <v>375</v>
      </c>
      <c r="C39" s="81" t="s">
        <v>294</v>
      </c>
      <c r="D39" s="81" t="s">
        <v>295</v>
      </c>
      <c r="E39" s="81" t="s">
        <v>376</v>
      </c>
      <c r="F39" s="81" t="s">
        <v>336</v>
      </c>
      <c r="G39" s="81" t="s">
        <v>377</v>
      </c>
      <c r="H39" s="81" t="s">
        <v>298</v>
      </c>
      <c r="I39" s="81" t="s">
        <v>299</v>
      </c>
      <c r="J39" s="81" t="s">
        <v>378</v>
      </c>
    </row>
    <row r="40" spans="1:10" ht="12" customHeight="1">
      <c r="A40" s="207" t="s">
        <v>276</v>
      </c>
      <c r="B40" s="208" t="s">
        <v>375</v>
      </c>
      <c r="C40" s="81" t="s">
        <v>294</v>
      </c>
      <c r="D40" s="81" t="s">
        <v>295</v>
      </c>
      <c r="E40" s="81" t="s">
        <v>379</v>
      </c>
      <c r="F40" s="81" t="s">
        <v>336</v>
      </c>
      <c r="G40" s="81" t="s">
        <v>380</v>
      </c>
      <c r="H40" s="81" t="s">
        <v>298</v>
      </c>
      <c r="I40" s="81" t="s">
        <v>299</v>
      </c>
      <c r="J40" s="81" t="s">
        <v>381</v>
      </c>
    </row>
    <row r="41" spans="1:10" ht="12" customHeight="1">
      <c r="A41" s="207" t="s">
        <v>276</v>
      </c>
      <c r="B41" s="208" t="s">
        <v>375</v>
      </c>
      <c r="C41" s="81" t="s">
        <v>294</v>
      </c>
      <c r="D41" s="81" t="s">
        <v>301</v>
      </c>
      <c r="E41" s="81" t="s">
        <v>382</v>
      </c>
      <c r="F41" s="81" t="s">
        <v>297</v>
      </c>
      <c r="G41" s="81" t="s">
        <v>303</v>
      </c>
      <c r="H41" s="81" t="s">
        <v>304</v>
      </c>
      <c r="I41" s="81" t="s">
        <v>299</v>
      </c>
      <c r="J41" s="81" t="s">
        <v>383</v>
      </c>
    </row>
    <row r="42" spans="1:10" ht="12" customHeight="1">
      <c r="A42" s="207" t="s">
        <v>276</v>
      </c>
      <c r="B42" s="208" t="s">
        <v>375</v>
      </c>
      <c r="C42" s="81" t="s">
        <v>294</v>
      </c>
      <c r="D42" s="81" t="s">
        <v>305</v>
      </c>
      <c r="E42" s="81" t="s">
        <v>327</v>
      </c>
      <c r="F42" s="81" t="s">
        <v>297</v>
      </c>
      <c r="G42" s="81" t="s">
        <v>303</v>
      </c>
      <c r="H42" s="81" t="s">
        <v>304</v>
      </c>
      <c r="I42" s="81" t="s">
        <v>299</v>
      </c>
      <c r="J42" s="81" t="s">
        <v>384</v>
      </c>
    </row>
    <row r="43" spans="1:10" ht="12" customHeight="1">
      <c r="A43" s="207" t="s">
        <v>276</v>
      </c>
      <c r="B43" s="208" t="s">
        <v>375</v>
      </c>
      <c r="C43" s="81" t="s">
        <v>294</v>
      </c>
      <c r="D43" s="81" t="s">
        <v>305</v>
      </c>
      <c r="E43" s="81" t="s">
        <v>385</v>
      </c>
      <c r="F43" s="81" t="s">
        <v>297</v>
      </c>
      <c r="G43" s="81" t="s">
        <v>303</v>
      </c>
      <c r="H43" s="81" t="s">
        <v>304</v>
      </c>
      <c r="I43" s="81" t="s">
        <v>299</v>
      </c>
      <c r="J43" s="81" t="s">
        <v>386</v>
      </c>
    </row>
    <row r="44" spans="1:10" ht="12" customHeight="1">
      <c r="A44" s="207" t="s">
        <v>276</v>
      </c>
      <c r="B44" s="208" t="s">
        <v>375</v>
      </c>
      <c r="C44" s="81" t="s">
        <v>294</v>
      </c>
      <c r="D44" s="81" t="s">
        <v>308</v>
      </c>
      <c r="E44" s="81" t="s">
        <v>309</v>
      </c>
      <c r="F44" s="81" t="s">
        <v>310</v>
      </c>
      <c r="G44" s="81" t="s">
        <v>387</v>
      </c>
      <c r="H44" s="81" t="s">
        <v>312</v>
      </c>
      <c r="I44" s="81" t="s">
        <v>299</v>
      </c>
      <c r="J44" s="81" t="s">
        <v>388</v>
      </c>
    </row>
    <row r="45" spans="1:10" ht="12" customHeight="1">
      <c r="A45" s="207" t="s">
        <v>276</v>
      </c>
      <c r="B45" s="208" t="s">
        <v>375</v>
      </c>
      <c r="C45" s="81" t="s">
        <v>314</v>
      </c>
      <c r="D45" s="81" t="s">
        <v>315</v>
      </c>
      <c r="E45" s="81" t="s">
        <v>317</v>
      </c>
      <c r="F45" s="81" t="s">
        <v>297</v>
      </c>
      <c r="G45" s="81" t="s">
        <v>303</v>
      </c>
      <c r="H45" s="81" t="s">
        <v>304</v>
      </c>
      <c r="I45" s="81" t="s">
        <v>299</v>
      </c>
      <c r="J45" s="81" t="s">
        <v>389</v>
      </c>
    </row>
    <row r="46" spans="1:10" ht="12" customHeight="1">
      <c r="A46" s="207" t="s">
        <v>276</v>
      </c>
      <c r="B46" s="208" t="s">
        <v>375</v>
      </c>
      <c r="C46" s="81" t="s">
        <v>314</v>
      </c>
      <c r="D46" s="81" t="s">
        <v>315</v>
      </c>
      <c r="E46" s="81" t="s">
        <v>332</v>
      </c>
      <c r="F46" s="81" t="s">
        <v>336</v>
      </c>
      <c r="G46" s="81" t="s">
        <v>390</v>
      </c>
      <c r="H46" s="81" t="s">
        <v>304</v>
      </c>
      <c r="I46" s="81" t="s">
        <v>299</v>
      </c>
      <c r="J46" s="81" t="s">
        <v>391</v>
      </c>
    </row>
    <row r="47" spans="1:10" ht="12" customHeight="1">
      <c r="A47" s="207" t="s">
        <v>276</v>
      </c>
      <c r="B47" s="208" t="s">
        <v>375</v>
      </c>
      <c r="C47" s="81" t="s">
        <v>318</v>
      </c>
      <c r="D47" s="81" t="s">
        <v>319</v>
      </c>
      <c r="E47" s="81" t="s">
        <v>392</v>
      </c>
      <c r="F47" s="81" t="s">
        <v>336</v>
      </c>
      <c r="G47" s="81" t="s">
        <v>337</v>
      </c>
      <c r="H47" s="81" t="s">
        <v>304</v>
      </c>
      <c r="I47" s="81" t="s">
        <v>299</v>
      </c>
      <c r="J47" s="81" t="s">
        <v>393</v>
      </c>
    </row>
    <row r="48" spans="1:10" ht="12" customHeight="1">
      <c r="A48" s="207" t="s">
        <v>276</v>
      </c>
      <c r="B48" s="208" t="s">
        <v>375</v>
      </c>
      <c r="C48" s="81" t="s">
        <v>318</v>
      </c>
      <c r="D48" s="81" t="s">
        <v>319</v>
      </c>
      <c r="E48" s="81" t="s">
        <v>338</v>
      </c>
      <c r="F48" s="81" t="s">
        <v>336</v>
      </c>
      <c r="G48" s="81" t="s">
        <v>337</v>
      </c>
      <c r="H48" s="81" t="s">
        <v>304</v>
      </c>
      <c r="I48" s="81" t="s">
        <v>299</v>
      </c>
      <c r="J48" s="81" t="s">
        <v>394</v>
      </c>
    </row>
    <row r="49" spans="1:10" ht="12" customHeight="1">
      <c r="A49" s="207" t="s">
        <v>280</v>
      </c>
      <c r="B49" s="208" t="s">
        <v>395</v>
      </c>
      <c r="C49" s="81" t="s">
        <v>294</v>
      </c>
      <c r="D49" s="81" t="s">
        <v>295</v>
      </c>
      <c r="E49" s="81" t="s">
        <v>396</v>
      </c>
      <c r="F49" s="81" t="s">
        <v>297</v>
      </c>
      <c r="G49" s="81" t="s">
        <v>303</v>
      </c>
      <c r="H49" s="81" t="s">
        <v>304</v>
      </c>
      <c r="I49" s="81" t="s">
        <v>299</v>
      </c>
      <c r="J49" s="81" t="s">
        <v>397</v>
      </c>
    </row>
    <row r="50" spans="1:10" ht="12" customHeight="1">
      <c r="A50" s="207" t="s">
        <v>280</v>
      </c>
      <c r="B50" s="208" t="s">
        <v>395</v>
      </c>
      <c r="C50" s="81" t="s">
        <v>294</v>
      </c>
      <c r="D50" s="81" t="s">
        <v>295</v>
      </c>
      <c r="E50" s="81" t="s">
        <v>398</v>
      </c>
      <c r="F50" s="81" t="s">
        <v>297</v>
      </c>
      <c r="G50" s="81" t="s">
        <v>399</v>
      </c>
      <c r="H50" s="81" t="s">
        <v>400</v>
      </c>
      <c r="I50" s="81" t="s">
        <v>299</v>
      </c>
      <c r="J50" s="81" t="s">
        <v>401</v>
      </c>
    </row>
    <row r="51" spans="1:10" ht="12" customHeight="1">
      <c r="A51" s="207" t="s">
        <v>280</v>
      </c>
      <c r="B51" s="208" t="s">
        <v>395</v>
      </c>
      <c r="C51" s="81" t="s">
        <v>294</v>
      </c>
      <c r="D51" s="81" t="s">
        <v>301</v>
      </c>
      <c r="E51" s="81" t="s">
        <v>402</v>
      </c>
      <c r="F51" s="81" t="s">
        <v>297</v>
      </c>
      <c r="G51" s="81" t="s">
        <v>303</v>
      </c>
      <c r="H51" s="81" t="s">
        <v>304</v>
      </c>
      <c r="I51" s="81" t="s">
        <v>299</v>
      </c>
      <c r="J51" s="81" t="s">
        <v>403</v>
      </c>
    </row>
    <row r="52" spans="1:10" ht="12" customHeight="1">
      <c r="A52" s="207" t="s">
        <v>280</v>
      </c>
      <c r="B52" s="208" t="s">
        <v>395</v>
      </c>
      <c r="C52" s="81" t="s">
        <v>294</v>
      </c>
      <c r="D52" s="81" t="s">
        <v>305</v>
      </c>
      <c r="E52" s="81" t="s">
        <v>404</v>
      </c>
      <c r="F52" s="81" t="s">
        <v>297</v>
      </c>
      <c r="G52" s="81" t="s">
        <v>303</v>
      </c>
      <c r="H52" s="81" t="s">
        <v>304</v>
      </c>
      <c r="I52" s="81" t="s">
        <v>299</v>
      </c>
      <c r="J52" s="81" t="s">
        <v>405</v>
      </c>
    </row>
    <row r="53" spans="1:10" ht="12" customHeight="1">
      <c r="A53" s="207" t="s">
        <v>280</v>
      </c>
      <c r="B53" s="208" t="s">
        <v>395</v>
      </c>
      <c r="C53" s="81" t="s">
        <v>294</v>
      </c>
      <c r="D53" s="81" t="s">
        <v>308</v>
      </c>
      <c r="E53" s="81" t="s">
        <v>309</v>
      </c>
      <c r="F53" s="81" t="s">
        <v>297</v>
      </c>
      <c r="G53" s="81" t="s">
        <v>406</v>
      </c>
      <c r="H53" s="81" t="s">
        <v>312</v>
      </c>
      <c r="I53" s="81" t="s">
        <v>299</v>
      </c>
      <c r="J53" s="81" t="s">
        <v>407</v>
      </c>
    </row>
    <row r="54" spans="1:10" ht="12" customHeight="1">
      <c r="A54" s="207" t="s">
        <v>280</v>
      </c>
      <c r="B54" s="208" t="s">
        <v>395</v>
      </c>
      <c r="C54" s="81" t="s">
        <v>314</v>
      </c>
      <c r="D54" s="81" t="s">
        <v>333</v>
      </c>
      <c r="E54" s="81" t="s">
        <v>408</v>
      </c>
      <c r="F54" s="81" t="s">
        <v>409</v>
      </c>
      <c r="G54" s="81" t="s">
        <v>86</v>
      </c>
      <c r="H54" s="81" t="s">
        <v>307</v>
      </c>
      <c r="I54" s="81" t="s">
        <v>299</v>
      </c>
      <c r="J54" s="81" t="s">
        <v>410</v>
      </c>
    </row>
    <row r="55" spans="1:10" ht="12" customHeight="1">
      <c r="A55" s="207" t="s">
        <v>280</v>
      </c>
      <c r="B55" s="208" t="s">
        <v>395</v>
      </c>
      <c r="C55" s="81" t="s">
        <v>318</v>
      </c>
      <c r="D55" s="81" t="s">
        <v>319</v>
      </c>
      <c r="E55" s="81" t="s">
        <v>411</v>
      </c>
      <c r="F55" s="81" t="s">
        <v>336</v>
      </c>
      <c r="G55" s="81" t="s">
        <v>412</v>
      </c>
      <c r="H55" s="81" t="s">
        <v>304</v>
      </c>
      <c r="I55" s="81" t="s">
        <v>299</v>
      </c>
      <c r="J55" s="81" t="s">
        <v>413</v>
      </c>
    </row>
    <row r="56" spans="1:10" ht="12" customHeight="1">
      <c r="A56" s="207" t="s">
        <v>269</v>
      </c>
      <c r="B56" s="208" t="s">
        <v>414</v>
      </c>
      <c r="C56" s="81" t="s">
        <v>294</v>
      </c>
      <c r="D56" s="81" t="s">
        <v>295</v>
      </c>
      <c r="E56" s="81" t="s">
        <v>415</v>
      </c>
      <c r="F56" s="81" t="s">
        <v>297</v>
      </c>
      <c r="G56" s="81" t="s">
        <v>303</v>
      </c>
      <c r="H56" s="81" t="s">
        <v>304</v>
      </c>
      <c r="I56" s="81" t="s">
        <v>299</v>
      </c>
      <c r="J56" s="81" t="s">
        <v>415</v>
      </c>
    </row>
    <row r="57" spans="1:10" ht="12" customHeight="1">
      <c r="A57" s="207" t="s">
        <v>269</v>
      </c>
      <c r="B57" s="208" t="s">
        <v>414</v>
      </c>
      <c r="C57" s="81" t="s">
        <v>294</v>
      </c>
      <c r="D57" s="81" t="s">
        <v>295</v>
      </c>
      <c r="E57" s="81" t="s">
        <v>300</v>
      </c>
      <c r="F57" s="81" t="s">
        <v>297</v>
      </c>
      <c r="G57" s="81" t="s">
        <v>87</v>
      </c>
      <c r="H57" s="81" t="s">
        <v>298</v>
      </c>
      <c r="I57" s="81" t="s">
        <v>299</v>
      </c>
      <c r="J57" s="81" t="s">
        <v>300</v>
      </c>
    </row>
    <row r="58" spans="1:10" ht="12" customHeight="1">
      <c r="A58" s="207" t="s">
        <v>269</v>
      </c>
      <c r="B58" s="208" t="s">
        <v>414</v>
      </c>
      <c r="C58" s="81" t="s">
        <v>294</v>
      </c>
      <c r="D58" s="81" t="s">
        <v>301</v>
      </c>
      <c r="E58" s="81" t="s">
        <v>416</v>
      </c>
      <c r="F58" s="81" t="s">
        <v>297</v>
      </c>
      <c r="G58" s="81" t="s">
        <v>303</v>
      </c>
      <c r="H58" s="81" t="s">
        <v>304</v>
      </c>
      <c r="I58" s="81" t="s">
        <v>299</v>
      </c>
      <c r="J58" s="81" t="s">
        <v>416</v>
      </c>
    </row>
    <row r="59" spans="1:10" ht="12" customHeight="1">
      <c r="A59" s="207" t="s">
        <v>269</v>
      </c>
      <c r="B59" s="208" t="s">
        <v>414</v>
      </c>
      <c r="C59" s="81" t="s">
        <v>294</v>
      </c>
      <c r="D59" s="81" t="s">
        <v>305</v>
      </c>
      <c r="E59" s="81" t="s">
        <v>417</v>
      </c>
      <c r="F59" s="81" t="s">
        <v>297</v>
      </c>
      <c r="G59" s="81" t="s">
        <v>303</v>
      </c>
      <c r="H59" s="81" t="s">
        <v>304</v>
      </c>
      <c r="I59" s="81" t="s">
        <v>299</v>
      </c>
      <c r="J59" s="81" t="s">
        <v>417</v>
      </c>
    </row>
    <row r="60" spans="1:10" ht="12" customHeight="1">
      <c r="A60" s="207" t="s">
        <v>269</v>
      </c>
      <c r="B60" s="208" t="s">
        <v>414</v>
      </c>
      <c r="C60" s="81" t="s">
        <v>294</v>
      </c>
      <c r="D60" s="81" t="s">
        <v>308</v>
      </c>
      <c r="E60" s="81" t="s">
        <v>309</v>
      </c>
      <c r="F60" s="81" t="s">
        <v>310</v>
      </c>
      <c r="G60" s="81" t="s">
        <v>418</v>
      </c>
      <c r="H60" s="81" t="s">
        <v>312</v>
      </c>
      <c r="I60" s="81" t="s">
        <v>299</v>
      </c>
      <c r="J60" s="81" t="s">
        <v>419</v>
      </c>
    </row>
    <row r="61" spans="1:10" ht="12" customHeight="1">
      <c r="A61" s="207" t="s">
        <v>269</v>
      </c>
      <c r="B61" s="208" t="s">
        <v>414</v>
      </c>
      <c r="C61" s="81" t="s">
        <v>314</v>
      </c>
      <c r="D61" s="81" t="s">
        <v>315</v>
      </c>
      <c r="E61" s="81" t="s">
        <v>420</v>
      </c>
      <c r="F61" s="81" t="s">
        <v>336</v>
      </c>
      <c r="G61" s="81" t="s">
        <v>337</v>
      </c>
      <c r="H61" s="81" t="s">
        <v>304</v>
      </c>
      <c r="I61" s="81" t="s">
        <v>299</v>
      </c>
      <c r="J61" s="81" t="s">
        <v>420</v>
      </c>
    </row>
    <row r="62" spans="1:10" ht="12" customHeight="1">
      <c r="A62" s="207" t="s">
        <v>269</v>
      </c>
      <c r="B62" s="208" t="s">
        <v>414</v>
      </c>
      <c r="C62" s="81" t="s">
        <v>314</v>
      </c>
      <c r="D62" s="81" t="s">
        <v>333</v>
      </c>
      <c r="E62" s="81" t="s">
        <v>421</v>
      </c>
      <c r="F62" s="81" t="s">
        <v>297</v>
      </c>
      <c r="G62" s="81" t="s">
        <v>90</v>
      </c>
      <c r="H62" s="81" t="s">
        <v>307</v>
      </c>
      <c r="I62" s="81" t="s">
        <v>299</v>
      </c>
      <c r="J62" s="81" t="s">
        <v>421</v>
      </c>
    </row>
    <row r="63" spans="1:10" ht="12" customHeight="1">
      <c r="A63" s="207" t="s">
        <v>269</v>
      </c>
      <c r="B63" s="208" t="s">
        <v>414</v>
      </c>
      <c r="C63" s="81" t="s">
        <v>318</v>
      </c>
      <c r="D63" s="81" t="s">
        <v>319</v>
      </c>
      <c r="E63" s="81" t="s">
        <v>335</v>
      </c>
      <c r="F63" s="81" t="s">
        <v>336</v>
      </c>
      <c r="G63" s="81" t="s">
        <v>422</v>
      </c>
      <c r="H63" s="81" t="s">
        <v>304</v>
      </c>
      <c r="I63" s="81" t="s">
        <v>299</v>
      </c>
      <c r="J63" s="81" t="s">
        <v>335</v>
      </c>
    </row>
    <row r="64" spans="1:10" ht="12" customHeight="1">
      <c r="A64" s="207" t="s">
        <v>269</v>
      </c>
      <c r="B64" s="208" t="s">
        <v>414</v>
      </c>
      <c r="C64" s="81" t="s">
        <v>318</v>
      </c>
      <c r="D64" s="81" t="s">
        <v>319</v>
      </c>
      <c r="E64" s="81" t="s">
        <v>338</v>
      </c>
      <c r="F64" s="81" t="s">
        <v>336</v>
      </c>
      <c r="G64" s="81" t="s">
        <v>422</v>
      </c>
      <c r="H64" s="81" t="s">
        <v>304</v>
      </c>
      <c r="I64" s="81" t="s">
        <v>299</v>
      </c>
      <c r="J64" s="81" t="s">
        <v>338</v>
      </c>
    </row>
  </sheetData>
  <mergeCells count="16">
    <mergeCell ref="A3:J3"/>
    <mergeCell ref="A4:H4"/>
    <mergeCell ref="A7:A12"/>
    <mergeCell ref="A13:A23"/>
    <mergeCell ref="A24:A29"/>
    <mergeCell ref="A30:A38"/>
    <mergeCell ref="A39:A48"/>
    <mergeCell ref="A49:A55"/>
    <mergeCell ref="A56:A64"/>
    <mergeCell ref="B7:B12"/>
    <mergeCell ref="B13:B23"/>
    <mergeCell ref="B24:B29"/>
    <mergeCell ref="B30:B38"/>
    <mergeCell ref="B39:B48"/>
    <mergeCell ref="B49:B55"/>
    <mergeCell ref="B56:B64"/>
  </mergeCells>
  <phoneticPr fontId="17" type="noConversion"/>
  <printOptions horizontalCentered="1"/>
  <pageMargins left="0.96" right="0.96" top="0.72" bottom="0.72" header="0" footer="0"/>
  <pageSetup paperSize="9" scale="6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F13"/>
  <sheetViews>
    <sheetView showZeros="0" workbookViewId="0">
      <pane ySplit="1" topLeftCell="A3" activePane="bottomLeft" state="frozen"/>
      <selection pane="bottomLeft" activeCell="C19" sqref="C19"/>
    </sheetView>
  </sheetViews>
  <sheetFormatPr defaultColWidth="9.125" defaultRowHeight="14.25" customHeight="1"/>
  <cols>
    <col min="1" max="1" width="32.125" style="1" customWidth="1"/>
    <col min="2" max="2" width="20.75" style="1" customWidth="1"/>
    <col min="3" max="3" width="32.125" style="1" customWidth="1"/>
    <col min="4" max="4" width="27.75" style="1" customWidth="1"/>
    <col min="5" max="6" width="36.75" style="1" customWidth="1"/>
    <col min="7" max="16384" width="9.125" style="1"/>
  </cols>
  <sheetData>
    <row r="1" spans="1:6" ht="14.25" customHeight="1">
      <c r="A1" s="2"/>
      <c r="B1" s="2"/>
      <c r="C1" s="2"/>
      <c r="D1" s="2"/>
      <c r="E1" s="2"/>
      <c r="F1" s="2"/>
    </row>
    <row r="2" spans="1:6" ht="12" customHeight="1">
      <c r="A2" s="73"/>
      <c r="B2" s="74"/>
      <c r="C2" s="73"/>
      <c r="D2" s="75"/>
      <c r="E2" s="75"/>
      <c r="F2" s="76" t="s">
        <v>423</v>
      </c>
    </row>
    <row r="3" spans="1:6" ht="42" customHeight="1">
      <c r="A3" s="213" t="str">
        <f>"2025"&amp;"年部门政府性基金预算支出预算表"</f>
        <v>2025年部门政府性基金预算支出预算表</v>
      </c>
      <c r="B3" s="213" t="s">
        <v>424</v>
      </c>
      <c r="C3" s="214"/>
      <c r="D3" s="151"/>
      <c r="E3" s="151"/>
      <c r="F3" s="151"/>
    </row>
    <row r="4" spans="1:6" ht="13.5" customHeight="1">
      <c r="A4" s="212" t="str">
        <f>"单位名称："&amp;"云南省昆明市第十九中学"</f>
        <v>单位名称：云南省昆明市第十九中学</v>
      </c>
      <c r="B4" s="212" t="s">
        <v>425</v>
      </c>
      <c r="C4" s="215"/>
      <c r="D4" s="75"/>
      <c r="E4" s="75"/>
      <c r="F4" s="76" t="s">
        <v>1</v>
      </c>
    </row>
    <row r="5" spans="1:6" ht="19.5" customHeight="1">
      <c r="A5" s="159" t="s">
        <v>188</v>
      </c>
      <c r="B5" s="219" t="s">
        <v>72</v>
      </c>
      <c r="C5" s="159" t="s">
        <v>73</v>
      </c>
      <c r="D5" s="216" t="s">
        <v>426</v>
      </c>
      <c r="E5" s="155"/>
      <c r="F5" s="156"/>
    </row>
    <row r="6" spans="1:6" ht="18.75" customHeight="1">
      <c r="A6" s="218"/>
      <c r="B6" s="220"/>
      <c r="C6" s="218"/>
      <c r="D6" s="10" t="s">
        <v>55</v>
      </c>
      <c r="E6" s="9" t="s">
        <v>75</v>
      </c>
      <c r="F6" s="10" t="s">
        <v>76</v>
      </c>
    </row>
    <row r="7" spans="1:6" ht="18.75" customHeight="1">
      <c r="A7" s="38">
        <v>1</v>
      </c>
      <c r="B7" s="77" t="s">
        <v>83</v>
      </c>
      <c r="C7" s="38">
        <v>3</v>
      </c>
      <c r="D7" s="78">
        <v>4</v>
      </c>
      <c r="E7" s="78">
        <v>5</v>
      </c>
      <c r="F7" s="78">
        <v>6</v>
      </c>
    </row>
    <row r="8" spans="1:6" ht="21" customHeight="1">
      <c r="A8" s="12"/>
      <c r="B8" s="12"/>
      <c r="C8" s="12"/>
      <c r="D8" s="45"/>
      <c r="E8" s="45"/>
      <c r="F8" s="45"/>
    </row>
    <row r="9" spans="1:6" ht="21" customHeight="1">
      <c r="A9" s="12"/>
      <c r="B9" s="12"/>
      <c r="C9" s="12"/>
      <c r="D9" s="45"/>
      <c r="E9" s="45"/>
      <c r="F9" s="45"/>
    </row>
    <row r="10" spans="1:6" ht="18.75" customHeight="1">
      <c r="A10" s="137" t="s">
        <v>177</v>
      </c>
      <c r="B10" s="137" t="s">
        <v>177</v>
      </c>
      <c r="C10" s="217" t="s">
        <v>177</v>
      </c>
      <c r="D10" s="45"/>
      <c r="E10" s="45"/>
      <c r="F10" s="45"/>
    </row>
    <row r="11" spans="1:6" ht="14.25" customHeight="1">
      <c r="A11" s="1" t="s">
        <v>427</v>
      </c>
    </row>
    <row r="13" spans="1:6" ht="14.25" customHeight="1">
      <c r="C13" s="79"/>
    </row>
  </sheetData>
  <mergeCells count="7">
    <mergeCell ref="A3:F3"/>
    <mergeCell ref="A4:C4"/>
    <mergeCell ref="D5:F5"/>
    <mergeCell ref="A10:C10"/>
    <mergeCell ref="A5:A6"/>
    <mergeCell ref="B5:B6"/>
    <mergeCell ref="C5:C6"/>
  </mergeCells>
  <phoneticPr fontId="17" type="noConversion"/>
  <printOptions horizontalCentered="1"/>
  <pageMargins left="0.37" right="0.37" top="0.56000000000000005" bottom="0.56000000000000005" header="0.48" footer="0.48"/>
  <pageSetup paperSize="9" scale="9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S13"/>
  <sheetViews>
    <sheetView showZeros="0" workbookViewId="0">
      <pane ySplit="1" topLeftCell="A2" activePane="bottomLeft" state="frozen"/>
      <selection pane="bottomLeft" activeCell="G9" sqref="G9"/>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spans="1:19" ht="14.25" customHeight="1">
      <c r="A1" s="46"/>
      <c r="B1" s="46"/>
      <c r="C1" s="46"/>
      <c r="D1" s="46"/>
      <c r="E1" s="46"/>
      <c r="F1" s="46"/>
      <c r="G1" s="46"/>
      <c r="H1" s="46"/>
      <c r="I1" s="46"/>
      <c r="J1" s="46"/>
      <c r="K1" s="46"/>
      <c r="L1" s="46"/>
      <c r="M1" s="46"/>
      <c r="N1" s="46"/>
      <c r="O1" s="46"/>
      <c r="P1" s="46"/>
      <c r="Q1" s="46"/>
      <c r="R1" s="46"/>
      <c r="S1" s="46"/>
    </row>
    <row r="2" spans="1:19" ht="15.75" customHeight="1">
      <c r="B2" s="48"/>
      <c r="C2" s="48"/>
      <c r="R2" s="70"/>
      <c r="S2" s="70" t="s">
        <v>428</v>
      </c>
    </row>
    <row r="3" spans="1:19" ht="41.25" customHeight="1">
      <c r="A3" s="232" t="str">
        <f>"2025"&amp;"年部门政府采购预算表"</f>
        <v>2025年部门政府采购预算表</v>
      </c>
      <c r="B3" s="182"/>
      <c r="C3" s="182"/>
      <c r="D3" s="183"/>
      <c r="E3" s="183"/>
      <c r="F3" s="183"/>
      <c r="G3" s="183"/>
      <c r="H3" s="183"/>
      <c r="I3" s="183"/>
      <c r="J3" s="183"/>
      <c r="K3" s="183"/>
      <c r="L3" s="183"/>
      <c r="M3" s="182"/>
      <c r="N3" s="183"/>
      <c r="O3" s="183"/>
      <c r="P3" s="182"/>
      <c r="Q3" s="183"/>
      <c r="R3" s="182"/>
      <c r="S3" s="182"/>
    </row>
    <row r="4" spans="1:19" ht="18.75" customHeight="1">
      <c r="A4" s="221" t="str">
        <f>"单位名称："&amp;"云南省昆明市第十九中学"</f>
        <v>单位名称：云南省昆明市第十九中学</v>
      </c>
      <c r="B4" s="233"/>
      <c r="C4" s="233"/>
      <c r="D4" s="234"/>
      <c r="E4" s="234"/>
      <c r="F4" s="234"/>
      <c r="G4" s="234"/>
      <c r="H4" s="234"/>
      <c r="I4" s="62"/>
      <c r="J4" s="62"/>
      <c r="K4" s="62"/>
      <c r="L4" s="62"/>
      <c r="R4" s="71"/>
      <c r="S4" s="72" t="s">
        <v>1</v>
      </c>
    </row>
    <row r="5" spans="1:19" ht="15.75" customHeight="1">
      <c r="A5" s="198" t="s">
        <v>187</v>
      </c>
      <c r="B5" s="224" t="s">
        <v>188</v>
      </c>
      <c r="C5" s="224" t="s">
        <v>429</v>
      </c>
      <c r="D5" s="227" t="s">
        <v>430</v>
      </c>
      <c r="E5" s="227" t="s">
        <v>431</v>
      </c>
      <c r="F5" s="227" t="s">
        <v>432</v>
      </c>
      <c r="G5" s="227" t="s">
        <v>433</v>
      </c>
      <c r="H5" s="227" t="s">
        <v>434</v>
      </c>
      <c r="I5" s="235" t="s">
        <v>195</v>
      </c>
      <c r="J5" s="235"/>
      <c r="K5" s="235"/>
      <c r="L5" s="235"/>
      <c r="M5" s="190"/>
      <c r="N5" s="235"/>
      <c r="O5" s="235"/>
      <c r="P5" s="188"/>
      <c r="Q5" s="235"/>
      <c r="R5" s="190"/>
      <c r="S5" s="191"/>
    </row>
    <row r="6" spans="1:19" ht="17.25" customHeight="1">
      <c r="A6" s="205"/>
      <c r="B6" s="225"/>
      <c r="C6" s="225"/>
      <c r="D6" s="228"/>
      <c r="E6" s="228"/>
      <c r="F6" s="228"/>
      <c r="G6" s="228"/>
      <c r="H6" s="228"/>
      <c r="I6" s="228" t="s">
        <v>55</v>
      </c>
      <c r="J6" s="228" t="s">
        <v>58</v>
      </c>
      <c r="K6" s="228" t="s">
        <v>435</v>
      </c>
      <c r="L6" s="228" t="s">
        <v>436</v>
      </c>
      <c r="M6" s="230" t="s">
        <v>437</v>
      </c>
      <c r="N6" s="236" t="s">
        <v>438</v>
      </c>
      <c r="O6" s="236"/>
      <c r="P6" s="237"/>
      <c r="Q6" s="236"/>
      <c r="R6" s="238"/>
      <c r="S6" s="226"/>
    </row>
    <row r="7" spans="1:19" ht="54" customHeight="1">
      <c r="A7" s="199"/>
      <c r="B7" s="226"/>
      <c r="C7" s="226"/>
      <c r="D7" s="229"/>
      <c r="E7" s="229"/>
      <c r="F7" s="229"/>
      <c r="G7" s="229"/>
      <c r="H7" s="229"/>
      <c r="I7" s="229"/>
      <c r="J7" s="229" t="s">
        <v>57</v>
      </c>
      <c r="K7" s="229"/>
      <c r="L7" s="229"/>
      <c r="M7" s="231"/>
      <c r="N7" s="52" t="s">
        <v>57</v>
      </c>
      <c r="O7" s="52" t="s">
        <v>64</v>
      </c>
      <c r="P7" s="51" t="s">
        <v>65</v>
      </c>
      <c r="Q7" s="52" t="s">
        <v>66</v>
      </c>
      <c r="R7" s="58" t="s">
        <v>67</v>
      </c>
      <c r="S7" s="51" t="s">
        <v>68</v>
      </c>
    </row>
    <row r="8" spans="1:19" ht="18" customHeight="1">
      <c r="A8" s="63">
        <v>1</v>
      </c>
      <c r="B8" s="63" t="s">
        <v>83</v>
      </c>
      <c r="C8" s="64">
        <v>3</v>
      </c>
      <c r="D8" s="64">
        <v>4</v>
      </c>
      <c r="E8" s="63">
        <v>5</v>
      </c>
      <c r="F8" s="63">
        <v>6</v>
      </c>
      <c r="G8" s="63">
        <v>7</v>
      </c>
      <c r="H8" s="63">
        <v>8</v>
      </c>
      <c r="I8" s="63">
        <v>9</v>
      </c>
      <c r="J8" s="63">
        <v>10</v>
      </c>
      <c r="K8" s="63">
        <v>11</v>
      </c>
      <c r="L8" s="63">
        <v>12</v>
      </c>
      <c r="M8" s="63">
        <v>13</v>
      </c>
      <c r="N8" s="63">
        <v>14</v>
      </c>
      <c r="O8" s="63">
        <v>15</v>
      </c>
      <c r="P8" s="63">
        <v>16</v>
      </c>
      <c r="Q8" s="63">
        <v>17</v>
      </c>
      <c r="R8" s="63">
        <v>18</v>
      </c>
      <c r="S8" s="63">
        <v>19</v>
      </c>
    </row>
    <row r="9" spans="1:19" ht="18" customHeight="1">
      <c r="A9" s="65" t="s">
        <v>205</v>
      </c>
      <c r="B9" s="66" t="s">
        <v>70</v>
      </c>
      <c r="C9" s="66" t="s">
        <v>271</v>
      </c>
      <c r="D9" s="65" t="s">
        <v>439</v>
      </c>
      <c r="E9" s="65" t="s">
        <v>440</v>
      </c>
      <c r="F9" s="276" t="s">
        <v>479</v>
      </c>
      <c r="G9" s="67">
        <v>1</v>
      </c>
      <c r="H9" s="63"/>
      <c r="I9" s="68">
        <v>304200</v>
      </c>
      <c r="J9" s="68">
        <v>304200</v>
      </c>
      <c r="K9" s="63"/>
      <c r="L9" s="63"/>
      <c r="M9" s="63"/>
      <c r="N9" s="63"/>
      <c r="O9" s="63"/>
      <c r="P9" s="63"/>
      <c r="Q9" s="63"/>
      <c r="R9" s="63"/>
      <c r="S9" s="63"/>
    </row>
    <row r="10" spans="1:19" ht="21" customHeight="1">
      <c r="A10" s="65" t="s">
        <v>205</v>
      </c>
      <c r="B10" s="66" t="s">
        <v>70</v>
      </c>
      <c r="C10" s="66" t="s">
        <v>233</v>
      </c>
      <c r="D10" s="65" t="s">
        <v>441</v>
      </c>
      <c r="E10" s="65" t="s">
        <v>442</v>
      </c>
      <c r="F10" s="276" t="s">
        <v>478</v>
      </c>
      <c r="G10" s="67">
        <v>1</v>
      </c>
      <c r="H10" s="59"/>
      <c r="I10" s="68">
        <v>150000</v>
      </c>
      <c r="J10" s="68">
        <v>150000</v>
      </c>
      <c r="K10" s="59"/>
      <c r="L10" s="59"/>
      <c r="M10" s="59"/>
      <c r="N10" s="59"/>
      <c r="O10" s="59"/>
      <c r="P10" s="59"/>
      <c r="Q10" s="59"/>
      <c r="R10" s="59"/>
      <c r="S10" s="59"/>
    </row>
    <row r="11" spans="1:19" ht="21" customHeight="1">
      <c r="A11" s="65" t="s">
        <v>205</v>
      </c>
      <c r="B11" s="66" t="s">
        <v>70</v>
      </c>
      <c r="C11" s="66" t="s">
        <v>280</v>
      </c>
      <c r="D11" s="65" t="s">
        <v>443</v>
      </c>
      <c r="E11" s="65" t="s">
        <v>444</v>
      </c>
      <c r="F11" s="276" t="s">
        <v>477</v>
      </c>
      <c r="G11" s="67">
        <v>45</v>
      </c>
      <c r="H11" s="59"/>
      <c r="I11" s="68">
        <v>180000</v>
      </c>
      <c r="J11" s="68">
        <v>180000</v>
      </c>
      <c r="K11" s="59"/>
      <c r="L11" s="59"/>
      <c r="M11" s="59"/>
      <c r="N11" s="59"/>
      <c r="O11" s="59"/>
      <c r="P11" s="59"/>
      <c r="Q11" s="59"/>
      <c r="R11" s="59"/>
      <c r="S11" s="59"/>
    </row>
    <row r="12" spans="1:19" ht="21" customHeight="1">
      <c r="A12" s="239" t="s">
        <v>177</v>
      </c>
      <c r="B12" s="240"/>
      <c r="C12" s="240"/>
      <c r="D12" s="241"/>
      <c r="E12" s="241"/>
      <c r="F12" s="241"/>
      <c r="G12" s="242"/>
      <c r="H12" s="59"/>
      <c r="I12" s="69">
        <v>634200</v>
      </c>
      <c r="J12" s="69">
        <v>634200</v>
      </c>
      <c r="K12" s="59"/>
      <c r="L12" s="59"/>
      <c r="M12" s="59"/>
      <c r="N12" s="59"/>
      <c r="O12" s="59"/>
      <c r="P12" s="59"/>
      <c r="Q12" s="59"/>
      <c r="R12" s="59"/>
      <c r="S12" s="59"/>
    </row>
    <row r="13" spans="1:19" ht="14.25" customHeight="1">
      <c r="A13" s="221" t="s">
        <v>445</v>
      </c>
      <c r="B13" s="184"/>
      <c r="C13" s="184"/>
      <c r="D13" s="221"/>
      <c r="E13" s="221"/>
      <c r="F13" s="221"/>
      <c r="G13" s="222"/>
      <c r="H13" s="223"/>
      <c r="I13" s="223"/>
      <c r="J13" s="223"/>
      <c r="K13" s="223"/>
      <c r="L13" s="223"/>
      <c r="M13" s="223"/>
      <c r="N13" s="223"/>
      <c r="O13" s="223"/>
      <c r="P13" s="223"/>
      <c r="Q13" s="223"/>
      <c r="R13" s="223"/>
      <c r="S13" s="223"/>
    </row>
  </sheetData>
  <mergeCells count="19">
    <mergeCell ref="A3:S3"/>
    <mergeCell ref="A4:H4"/>
    <mergeCell ref="I5:S5"/>
    <mergeCell ref="N6:S6"/>
    <mergeCell ref="A12:G12"/>
    <mergeCell ref="A13:S13"/>
    <mergeCell ref="A5:A7"/>
    <mergeCell ref="B5:B7"/>
    <mergeCell ref="C5:C7"/>
    <mergeCell ref="D5:D7"/>
    <mergeCell ref="E5:E7"/>
    <mergeCell ref="F5:F7"/>
    <mergeCell ref="G5:G7"/>
    <mergeCell ref="H5:H7"/>
    <mergeCell ref="I6:I7"/>
    <mergeCell ref="J6:J7"/>
    <mergeCell ref="K6:K7"/>
    <mergeCell ref="L6:L7"/>
    <mergeCell ref="M6:M7"/>
  </mergeCells>
  <phoneticPr fontId="17" type="noConversion"/>
  <printOptions horizontalCentered="1"/>
  <pageMargins left="0.96" right="0.96" top="0.72" bottom="0.72" header="0" footer="0"/>
  <pageSetup paperSize="9" scale="6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T11"/>
  <sheetViews>
    <sheetView showZeros="0" workbookViewId="0">
      <pane ySplit="1" topLeftCell="A2" activePane="bottomLeft" state="frozen"/>
      <selection pane="bottomLeft" activeCell="A11" sqref="A11"/>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spans="1:20" ht="14.25" customHeight="1">
      <c r="A1" s="46"/>
      <c r="B1" s="46"/>
      <c r="C1" s="46"/>
      <c r="D1" s="46"/>
      <c r="E1" s="46"/>
      <c r="F1" s="46"/>
      <c r="G1" s="46"/>
      <c r="H1" s="46"/>
      <c r="I1" s="46"/>
      <c r="J1" s="46"/>
      <c r="K1" s="46"/>
      <c r="L1" s="46"/>
      <c r="M1" s="46"/>
      <c r="N1" s="46"/>
      <c r="O1" s="46"/>
      <c r="P1" s="46"/>
      <c r="Q1" s="46"/>
      <c r="R1" s="46"/>
      <c r="S1" s="46"/>
      <c r="T1" s="46"/>
    </row>
    <row r="2" spans="1:20" ht="16.5" customHeight="1">
      <c r="A2" s="47"/>
      <c r="B2" s="48"/>
      <c r="C2" s="48"/>
      <c r="D2" s="48"/>
      <c r="E2" s="48"/>
      <c r="F2" s="48"/>
      <c r="G2" s="48"/>
      <c r="H2" s="47"/>
      <c r="I2" s="47"/>
      <c r="J2" s="47"/>
      <c r="K2" s="47"/>
      <c r="L2" s="47"/>
      <c r="M2" s="47"/>
      <c r="N2" s="57"/>
      <c r="O2" s="47"/>
      <c r="P2" s="47"/>
      <c r="Q2" s="48"/>
      <c r="R2" s="47"/>
      <c r="S2" s="60"/>
      <c r="T2" s="60" t="s">
        <v>446</v>
      </c>
    </row>
    <row r="3" spans="1:20" ht="41.25" customHeight="1">
      <c r="A3" s="232" t="str">
        <f>"2025"&amp;"年部门政府购买服务预算表"</f>
        <v>2025年部门政府购买服务预算表</v>
      </c>
      <c r="B3" s="182"/>
      <c r="C3" s="182"/>
      <c r="D3" s="182"/>
      <c r="E3" s="182"/>
      <c r="F3" s="182"/>
      <c r="G3" s="182"/>
      <c r="H3" s="243"/>
      <c r="I3" s="243"/>
      <c r="J3" s="243"/>
      <c r="K3" s="243"/>
      <c r="L3" s="243"/>
      <c r="M3" s="243"/>
      <c r="N3" s="244"/>
      <c r="O3" s="243"/>
      <c r="P3" s="243"/>
      <c r="Q3" s="182"/>
      <c r="R3" s="243"/>
      <c r="S3" s="244"/>
      <c r="T3" s="182"/>
    </row>
    <row r="4" spans="1:20" ht="22.5" customHeight="1">
      <c r="A4" s="245" t="str">
        <f>"单位名称："&amp;"云南省昆明市第十九中学"</f>
        <v>单位名称：云南省昆明市第十九中学</v>
      </c>
      <c r="B4" s="233"/>
      <c r="C4" s="233"/>
      <c r="D4" s="233"/>
      <c r="E4" s="233"/>
      <c r="F4" s="233"/>
      <c r="G4" s="233"/>
      <c r="H4" s="246"/>
      <c r="I4" s="246"/>
      <c r="J4" s="50"/>
      <c r="K4" s="50"/>
      <c r="L4" s="50"/>
      <c r="M4" s="50"/>
      <c r="N4" s="57"/>
      <c r="O4" s="47"/>
      <c r="P4" s="47"/>
      <c r="Q4" s="48"/>
      <c r="R4" s="47"/>
      <c r="S4" s="61"/>
      <c r="T4" s="60" t="s">
        <v>1</v>
      </c>
    </row>
    <row r="5" spans="1:20" ht="24" customHeight="1">
      <c r="A5" s="198" t="s">
        <v>187</v>
      </c>
      <c r="B5" s="224" t="s">
        <v>188</v>
      </c>
      <c r="C5" s="224" t="s">
        <v>429</v>
      </c>
      <c r="D5" s="224" t="s">
        <v>447</v>
      </c>
      <c r="E5" s="224" t="s">
        <v>448</v>
      </c>
      <c r="F5" s="224" t="s">
        <v>449</v>
      </c>
      <c r="G5" s="224" t="s">
        <v>450</v>
      </c>
      <c r="H5" s="227" t="s">
        <v>451</v>
      </c>
      <c r="I5" s="227" t="s">
        <v>452</v>
      </c>
      <c r="J5" s="235" t="s">
        <v>195</v>
      </c>
      <c r="K5" s="235"/>
      <c r="L5" s="235"/>
      <c r="M5" s="235"/>
      <c r="N5" s="190"/>
      <c r="O5" s="235"/>
      <c r="P5" s="235"/>
      <c r="Q5" s="188"/>
      <c r="R5" s="235"/>
      <c r="S5" s="190"/>
      <c r="T5" s="191"/>
    </row>
    <row r="6" spans="1:20" ht="24" customHeight="1">
      <c r="A6" s="205"/>
      <c r="B6" s="225"/>
      <c r="C6" s="225"/>
      <c r="D6" s="225"/>
      <c r="E6" s="225"/>
      <c r="F6" s="225"/>
      <c r="G6" s="225"/>
      <c r="H6" s="228"/>
      <c r="I6" s="228"/>
      <c r="J6" s="228" t="s">
        <v>55</v>
      </c>
      <c r="K6" s="228" t="s">
        <v>58</v>
      </c>
      <c r="L6" s="228" t="s">
        <v>435</v>
      </c>
      <c r="M6" s="228" t="s">
        <v>436</v>
      </c>
      <c r="N6" s="230" t="s">
        <v>437</v>
      </c>
      <c r="O6" s="236" t="s">
        <v>438</v>
      </c>
      <c r="P6" s="236"/>
      <c r="Q6" s="237"/>
      <c r="R6" s="236"/>
      <c r="S6" s="238"/>
      <c r="T6" s="226"/>
    </row>
    <row r="7" spans="1:20" ht="54" customHeight="1">
      <c r="A7" s="199"/>
      <c r="B7" s="226"/>
      <c r="C7" s="226"/>
      <c r="D7" s="226"/>
      <c r="E7" s="226"/>
      <c r="F7" s="226"/>
      <c r="G7" s="226"/>
      <c r="H7" s="229"/>
      <c r="I7" s="229"/>
      <c r="J7" s="229"/>
      <c r="K7" s="229" t="s">
        <v>57</v>
      </c>
      <c r="L7" s="229"/>
      <c r="M7" s="229"/>
      <c r="N7" s="231"/>
      <c r="O7" s="52" t="s">
        <v>57</v>
      </c>
      <c r="P7" s="52" t="s">
        <v>64</v>
      </c>
      <c r="Q7" s="51" t="s">
        <v>65</v>
      </c>
      <c r="R7" s="52" t="s">
        <v>66</v>
      </c>
      <c r="S7" s="58" t="s">
        <v>67</v>
      </c>
      <c r="T7" s="51" t="s">
        <v>68</v>
      </c>
    </row>
    <row r="8" spans="1:20" ht="17.25" customHeight="1">
      <c r="A8" s="53">
        <v>1</v>
      </c>
      <c r="B8" s="51">
        <v>2</v>
      </c>
      <c r="C8" s="53">
        <v>3</v>
      </c>
      <c r="D8" s="53">
        <v>4</v>
      </c>
      <c r="E8" s="51">
        <v>5</v>
      </c>
      <c r="F8" s="53">
        <v>6</v>
      </c>
      <c r="G8" s="53">
        <v>7</v>
      </c>
      <c r="H8" s="51">
        <v>8</v>
      </c>
      <c r="I8" s="53">
        <v>9</v>
      </c>
      <c r="J8" s="53">
        <v>10</v>
      </c>
      <c r="K8" s="51">
        <v>11</v>
      </c>
      <c r="L8" s="53">
        <v>12</v>
      </c>
      <c r="M8" s="53">
        <v>13</v>
      </c>
      <c r="N8" s="51">
        <v>14</v>
      </c>
      <c r="O8" s="53">
        <v>15</v>
      </c>
      <c r="P8" s="53">
        <v>16</v>
      </c>
      <c r="Q8" s="51">
        <v>17</v>
      </c>
      <c r="R8" s="53">
        <v>18</v>
      </c>
      <c r="S8" s="53">
        <v>19</v>
      </c>
      <c r="T8" s="53">
        <v>20</v>
      </c>
    </row>
    <row r="9" spans="1:20" ht="21" customHeight="1">
      <c r="A9" s="54"/>
      <c r="B9" s="55"/>
      <c r="C9" s="55"/>
      <c r="D9" s="55"/>
      <c r="E9" s="55"/>
      <c r="F9" s="55"/>
      <c r="G9" s="55"/>
      <c r="H9" s="56"/>
      <c r="I9" s="56"/>
      <c r="J9" s="59"/>
      <c r="K9" s="59"/>
      <c r="L9" s="59"/>
      <c r="M9" s="59"/>
      <c r="N9" s="59"/>
      <c r="O9" s="59"/>
      <c r="P9" s="59"/>
      <c r="Q9" s="59"/>
      <c r="R9" s="59"/>
      <c r="S9" s="59"/>
      <c r="T9" s="59"/>
    </row>
    <row r="10" spans="1:20" ht="21" customHeight="1">
      <c r="A10" s="239" t="s">
        <v>177</v>
      </c>
      <c r="B10" s="240"/>
      <c r="C10" s="240"/>
      <c r="D10" s="240"/>
      <c r="E10" s="240"/>
      <c r="F10" s="240"/>
      <c r="G10" s="240"/>
      <c r="H10" s="241"/>
      <c r="I10" s="247"/>
      <c r="J10" s="59"/>
      <c r="K10" s="59"/>
      <c r="L10" s="59"/>
      <c r="M10" s="59"/>
      <c r="N10" s="59"/>
      <c r="O10" s="59"/>
      <c r="P10" s="59"/>
      <c r="Q10" s="59"/>
      <c r="R10" s="59"/>
      <c r="S10" s="59"/>
      <c r="T10" s="59"/>
    </row>
    <row r="11" spans="1:20" ht="14.25" customHeight="1">
      <c r="A11" t="s">
        <v>453</v>
      </c>
    </row>
  </sheetData>
  <mergeCells count="19">
    <mergeCell ref="A10:I10"/>
    <mergeCell ref="A5:A7"/>
    <mergeCell ref="B5:B7"/>
    <mergeCell ref="C5:C7"/>
    <mergeCell ref="D5:D7"/>
    <mergeCell ref="E5:E7"/>
    <mergeCell ref="F5:F7"/>
    <mergeCell ref="G5:G7"/>
    <mergeCell ref="H5:H7"/>
    <mergeCell ref="I5:I7"/>
    <mergeCell ref="L6:L7"/>
    <mergeCell ref="M6:M7"/>
    <mergeCell ref="N6:N7"/>
    <mergeCell ref="A3:T3"/>
    <mergeCell ref="A4:I4"/>
    <mergeCell ref="J5:T5"/>
    <mergeCell ref="O6:T6"/>
    <mergeCell ref="J6:J7"/>
    <mergeCell ref="K6:K7"/>
  </mergeCells>
  <phoneticPr fontId="17" type="noConversion"/>
  <printOptions horizontalCentered="1"/>
  <pageMargins left="0.96" right="0.96" top="0.72" bottom="0.72" header="0" footer="0"/>
  <pageSetup paperSize="9" scale="6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E10"/>
  <sheetViews>
    <sheetView showZeros="0" workbookViewId="0">
      <pane ySplit="1" topLeftCell="A2" activePane="bottomLeft" state="frozen"/>
      <selection pane="bottomLeft" activeCell="E18" sqref="E18"/>
    </sheetView>
  </sheetViews>
  <sheetFormatPr defaultColWidth="9.125" defaultRowHeight="14.25" customHeight="1"/>
  <cols>
    <col min="1" max="1" width="37.75" style="1" customWidth="1"/>
    <col min="2" max="5" width="20" style="1" customWidth="1"/>
    <col min="6" max="16384" width="9.125" style="1"/>
  </cols>
  <sheetData>
    <row r="1" spans="1:5" ht="14.25" customHeight="1">
      <c r="A1" s="2"/>
      <c r="B1" s="2"/>
      <c r="C1" s="2"/>
      <c r="D1" s="2"/>
      <c r="E1" s="2"/>
    </row>
    <row r="2" spans="1:5" ht="17.25" customHeight="1">
      <c r="D2" s="41"/>
      <c r="E2" s="4" t="s">
        <v>454</v>
      </c>
    </row>
    <row r="3" spans="1:5" ht="41.25" customHeight="1">
      <c r="A3" s="248" t="str">
        <f>"2025"&amp;"年对下转移支付预算表"</f>
        <v>2025年对下转移支付预算表</v>
      </c>
      <c r="B3" s="210"/>
      <c r="C3" s="210"/>
      <c r="D3" s="210"/>
      <c r="E3" s="211"/>
    </row>
    <row r="4" spans="1:5" ht="18" customHeight="1">
      <c r="A4" s="249" t="str">
        <f>"单位名称："&amp;"云南省昆明市第十九中学"</f>
        <v>单位名称：云南省昆明市第十九中学</v>
      </c>
      <c r="B4" s="250"/>
      <c r="C4" s="250"/>
      <c r="D4" s="251"/>
      <c r="E4" s="7" t="s">
        <v>1</v>
      </c>
    </row>
    <row r="5" spans="1:5" ht="19.5" customHeight="1">
      <c r="A5" s="252" t="s">
        <v>455</v>
      </c>
      <c r="B5" s="216" t="s">
        <v>195</v>
      </c>
      <c r="C5" s="155"/>
      <c r="D5" s="155"/>
      <c r="E5" s="253" t="s">
        <v>456</v>
      </c>
    </row>
    <row r="6" spans="1:5" ht="40.5" customHeight="1">
      <c r="A6" s="160"/>
      <c r="B6" s="15" t="s">
        <v>55</v>
      </c>
      <c r="C6" s="8" t="s">
        <v>58</v>
      </c>
      <c r="D6" s="42" t="s">
        <v>435</v>
      </c>
      <c r="E6" s="253"/>
    </row>
    <row r="7" spans="1:5" ht="19.5" customHeight="1">
      <c r="A7" s="11">
        <v>1</v>
      </c>
      <c r="B7" s="11">
        <v>2</v>
      </c>
      <c r="C7" s="11">
        <v>3</v>
      </c>
      <c r="D7" s="43">
        <v>4</v>
      </c>
      <c r="E7" s="44">
        <v>5</v>
      </c>
    </row>
    <row r="8" spans="1:5" ht="19.5" customHeight="1">
      <c r="A8" s="16"/>
      <c r="B8" s="45"/>
      <c r="C8" s="45"/>
      <c r="D8" s="45"/>
      <c r="E8" s="45"/>
    </row>
    <row r="9" spans="1:5" ht="19.5" customHeight="1">
      <c r="A9" s="39"/>
      <c r="B9" s="45"/>
      <c r="C9" s="45"/>
      <c r="D9" s="45"/>
      <c r="E9" s="45"/>
    </row>
    <row r="10" spans="1:5" ht="14.25" customHeight="1">
      <c r="A10" s="1" t="s">
        <v>457</v>
      </c>
    </row>
  </sheetData>
  <mergeCells count="5">
    <mergeCell ref="A3:E3"/>
    <mergeCell ref="A4:D4"/>
    <mergeCell ref="B5:D5"/>
    <mergeCell ref="A5:A6"/>
    <mergeCell ref="E5:E6"/>
  </mergeCells>
  <phoneticPr fontId="17" type="noConversion"/>
  <printOptions horizontalCentered="1"/>
  <pageMargins left="0.96" right="0.96" top="0.72" bottom="0.72" header="0" footer="0"/>
  <pageSetup paperSize="9" scale="57"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J9"/>
  <sheetViews>
    <sheetView showZeros="0" workbookViewId="0">
      <pane ySplit="1" topLeftCell="A2" activePane="bottomLeft" state="frozen"/>
      <selection pane="bottomLeft" activeCell="A9" sqref="A9"/>
    </sheetView>
  </sheetViews>
  <sheetFormatPr defaultColWidth="9.125" defaultRowHeight="12" customHeight="1"/>
  <cols>
    <col min="1" max="1" width="34.25" style="1" customWidth="1"/>
    <col min="2" max="2" width="29" style="1" customWidth="1"/>
    <col min="3" max="5" width="23.625" style="1" customWidth="1"/>
    <col min="6" max="6" width="11.25" style="1" customWidth="1"/>
    <col min="7" max="7" width="25.125" style="1" customWidth="1"/>
    <col min="8" max="8" width="15.625" style="1" customWidth="1"/>
    <col min="9" max="9" width="13.375" style="1" customWidth="1"/>
    <col min="10" max="10" width="18.875" style="1" customWidth="1"/>
    <col min="11" max="16384" width="9.125" style="1"/>
  </cols>
  <sheetData>
    <row r="1" spans="1:10" ht="12" customHeight="1">
      <c r="A1" s="2"/>
      <c r="B1" s="2"/>
      <c r="C1" s="2"/>
      <c r="D1" s="2"/>
      <c r="E1" s="2"/>
      <c r="F1" s="2"/>
      <c r="G1" s="2"/>
      <c r="H1" s="2"/>
      <c r="I1" s="2"/>
      <c r="J1" s="2"/>
    </row>
    <row r="2" spans="1:10" ht="16.5" customHeight="1">
      <c r="J2" s="4" t="s">
        <v>458</v>
      </c>
    </row>
    <row r="3" spans="1:10" ht="41.25" customHeight="1">
      <c r="A3" s="209" t="str">
        <f>"2025"&amp;"年对下转移支付绩效目标表"</f>
        <v>2025年对下转移支付绩效目标表</v>
      </c>
      <c r="B3" s="210"/>
      <c r="C3" s="210"/>
      <c r="D3" s="210"/>
      <c r="E3" s="210"/>
      <c r="F3" s="211"/>
      <c r="G3" s="210"/>
      <c r="H3" s="211"/>
      <c r="I3" s="211"/>
      <c r="J3" s="210"/>
    </row>
    <row r="4" spans="1:10" ht="17.25" customHeight="1">
      <c r="A4" s="212" t="str">
        <f>"单位名称："&amp;"云南省昆明市第十九中学"</f>
        <v>单位名称：云南省昆明市第十九中学</v>
      </c>
      <c r="B4" s="117"/>
      <c r="C4" s="117"/>
      <c r="D4" s="117"/>
      <c r="E4" s="117"/>
      <c r="F4" s="117"/>
      <c r="G4" s="117"/>
      <c r="H4" s="117"/>
    </row>
    <row r="5" spans="1:10" ht="44.25" customHeight="1">
      <c r="A5" s="37" t="s">
        <v>455</v>
      </c>
      <c r="B5" s="37" t="s">
        <v>284</v>
      </c>
      <c r="C5" s="37" t="s">
        <v>285</v>
      </c>
      <c r="D5" s="37" t="s">
        <v>286</v>
      </c>
      <c r="E5" s="37" t="s">
        <v>287</v>
      </c>
      <c r="F5" s="38" t="s">
        <v>288</v>
      </c>
      <c r="G5" s="37" t="s">
        <v>289</v>
      </c>
      <c r="H5" s="38" t="s">
        <v>290</v>
      </c>
      <c r="I5" s="38" t="s">
        <v>291</v>
      </c>
      <c r="J5" s="37" t="s">
        <v>292</v>
      </c>
    </row>
    <row r="6" spans="1:10" ht="14.25" customHeight="1">
      <c r="A6" s="37">
        <v>1</v>
      </c>
      <c r="B6" s="37">
        <v>2</v>
      </c>
      <c r="C6" s="37">
        <v>3</v>
      </c>
      <c r="D6" s="37">
        <v>4</v>
      </c>
      <c r="E6" s="37">
        <v>5</v>
      </c>
      <c r="F6" s="38">
        <v>6</v>
      </c>
      <c r="G6" s="37">
        <v>7</v>
      </c>
      <c r="H6" s="38">
        <v>8</v>
      </c>
      <c r="I6" s="38">
        <v>9</v>
      </c>
      <c r="J6" s="37">
        <v>10</v>
      </c>
    </row>
    <row r="7" spans="1:10" ht="42" customHeight="1">
      <c r="A7" s="16"/>
      <c r="B7" s="39"/>
      <c r="C7" s="39"/>
      <c r="D7" s="39"/>
      <c r="E7" s="23"/>
      <c r="F7" s="40"/>
      <c r="G7" s="23"/>
      <c r="H7" s="40"/>
      <c r="I7" s="40"/>
      <c r="J7" s="23"/>
    </row>
    <row r="8" spans="1:10" ht="42" customHeight="1">
      <c r="A8" s="16"/>
      <c r="B8" s="12"/>
      <c r="C8" s="12"/>
      <c r="D8" s="12"/>
      <c r="E8" s="16"/>
      <c r="F8" s="12"/>
      <c r="G8" s="16"/>
      <c r="H8" s="12"/>
      <c r="I8" s="12"/>
      <c r="J8" s="16"/>
    </row>
    <row r="9" spans="1:10" ht="12" customHeight="1">
      <c r="A9" s="1" t="s">
        <v>459</v>
      </c>
    </row>
  </sheetData>
  <mergeCells count="2">
    <mergeCell ref="A3:J3"/>
    <mergeCell ref="A4:H4"/>
  </mergeCells>
  <phoneticPr fontId="17" type="noConversion"/>
  <printOptions horizontalCentered="1"/>
  <pageMargins left="0.96" right="0.96" top="0.72" bottom="0.72" header="0" footer="0"/>
  <pageSetup paperSize="9" scale="6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I9"/>
  <sheetViews>
    <sheetView showZeros="0" topLeftCell="C1" workbookViewId="0">
      <pane ySplit="1" topLeftCell="A2" activePane="bottomLeft" state="frozen"/>
      <selection pane="bottomLeft" activeCell="F16" sqref="F16"/>
    </sheetView>
  </sheetViews>
  <sheetFormatPr defaultColWidth="10.375" defaultRowHeight="14.25" customHeight="1"/>
  <cols>
    <col min="1" max="3" width="33.75" style="1" customWidth="1"/>
    <col min="4" max="4" width="45.625" style="1" customWidth="1"/>
    <col min="5" max="5" width="27.625" style="1" customWidth="1"/>
    <col min="6" max="6" width="21.75" style="1" customWidth="1"/>
    <col min="7" max="9" width="26.25" style="1" customWidth="1"/>
    <col min="10" max="16384" width="10.375" style="1"/>
  </cols>
  <sheetData>
    <row r="1" spans="1:9" ht="14.25" customHeight="1">
      <c r="A1" s="2"/>
      <c r="B1" s="2"/>
      <c r="C1" s="2"/>
      <c r="D1" s="2"/>
      <c r="E1" s="2"/>
      <c r="F1" s="2"/>
      <c r="G1" s="2"/>
      <c r="H1" s="2"/>
      <c r="I1" s="2"/>
    </row>
    <row r="2" spans="1:9" ht="14.25" customHeight="1">
      <c r="A2" s="254" t="s">
        <v>460</v>
      </c>
      <c r="B2" s="255"/>
      <c r="C2" s="255"/>
      <c r="D2" s="256"/>
      <c r="E2" s="256"/>
      <c r="F2" s="256"/>
      <c r="G2" s="255"/>
      <c r="H2" s="255"/>
      <c r="I2" s="256"/>
    </row>
    <row r="3" spans="1:9" ht="41.25" customHeight="1">
      <c r="A3" s="116" t="str">
        <f>"2025"&amp;"年新增资产配置预算表"</f>
        <v>2025年新增资产配置预算表</v>
      </c>
      <c r="B3" s="165"/>
      <c r="C3" s="165"/>
      <c r="D3" s="164"/>
      <c r="E3" s="164"/>
      <c r="F3" s="164"/>
      <c r="G3" s="165"/>
      <c r="H3" s="165"/>
      <c r="I3" s="164"/>
    </row>
    <row r="4" spans="1:9" ht="14.25" customHeight="1">
      <c r="A4" s="118" t="str">
        <f>"单位名称："&amp;"云南省昆明市第十九中学"</f>
        <v>单位名称：云南省昆明市第十九中学</v>
      </c>
      <c r="B4" s="257"/>
      <c r="C4" s="257"/>
      <c r="D4" s="22"/>
      <c r="F4" s="21"/>
      <c r="G4" s="20"/>
      <c r="H4" s="20"/>
      <c r="I4" s="36" t="s">
        <v>1</v>
      </c>
    </row>
    <row r="5" spans="1:9" ht="28.5" customHeight="1">
      <c r="A5" s="128" t="s">
        <v>187</v>
      </c>
      <c r="B5" s="168" t="s">
        <v>188</v>
      </c>
      <c r="C5" s="128" t="s">
        <v>461</v>
      </c>
      <c r="D5" s="128" t="s">
        <v>462</v>
      </c>
      <c r="E5" s="128" t="s">
        <v>463</v>
      </c>
      <c r="F5" s="128" t="s">
        <v>464</v>
      </c>
      <c r="G5" s="168" t="s">
        <v>465</v>
      </c>
      <c r="H5" s="168"/>
      <c r="I5" s="128"/>
    </row>
    <row r="6" spans="1:9" ht="21" customHeight="1">
      <c r="A6" s="128"/>
      <c r="B6" s="170"/>
      <c r="C6" s="170"/>
      <c r="D6" s="169"/>
      <c r="E6" s="170"/>
      <c r="F6" s="170"/>
      <c r="G6" s="18" t="s">
        <v>433</v>
      </c>
      <c r="H6" s="18" t="s">
        <v>466</v>
      </c>
      <c r="I6" s="18" t="s">
        <v>467</v>
      </c>
    </row>
    <row r="7" spans="1:9" ht="17.25" customHeight="1">
      <c r="A7" s="23" t="s">
        <v>82</v>
      </c>
      <c r="B7" s="24"/>
      <c r="C7" s="25" t="s">
        <v>83</v>
      </c>
      <c r="D7" s="23" t="s">
        <v>84</v>
      </c>
      <c r="E7" s="26" t="s">
        <v>85</v>
      </c>
      <c r="F7" s="23" t="s">
        <v>86</v>
      </c>
      <c r="G7" s="25" t="s">
        <v>87</v>
      </c>
      <c r="H7" s="27" t="s">
        <v>88</v>
      </c>
      <c r="I7" s="26" t="s">
        <v>89</v>
      </c>
    </row>
    <row r="8" spans="1:9" ht="19.5" customHeight="1">
      <c r="A8" s="28" t="s">
        <v>205</v>
      </c>
      <c r="B8" s="29" t="s">
        <v>70</v>
      </c>
      <c r="C8" s="29" t="s">
        <v>468</v>
      </c>
      <c r="D8" s="30" t="s">
        <v>469</v>
      </c>
      <c r="E8" s="31" t="s">
        <v>444</v>
      </c>
      <c r="F8" s="32" t="s">
        <v>312</v>
      </c>
      <c r="G8" s="33">
        <v>45</v>
      </c>
      <c r="H8" s="34">
        <v>4000</v>
      </c>
      <c r="I8" s="34">
        <v>180000</v>
      </c>
    </row>
    <row r="9" spans="1:9" ht="19.5" customHeight="1">
      <c r="A9" s="258" t="s">
        <v>55</v>
      </c>
      <c r="B9" s="259"/>
      <c r="C9" s="259"/>
      <c r="D9" s="260"/>
      <c r="E9" s="261"/>
      <c r="F9" s="261"/>
      <c r="G9" s="33">
        <v>45</v>
      </c>
      <c r="H9" s="34">
        <v>4000</v>
      </c>
      <c r="I9" s="34">
        <v>180000</v>
      </c>
    </row>
  </sheetData>
  <mergeCells count="11">
    <mergeCell ref="A2:I2"/>
    <mergeCell ref="A3:I3"/>
    <mergeCell ref="A4:C4"/>
    <mergeCell ref="G5:I5"/>
    <mergeCell ref="A9:F9"/>
    <mergeCell ref="A5:A6"/>
    <mergeCell ref="B5:B6"/>
    <mergeCell ref="C5:C6"/>
    <mergeCell ref="D5:D6"/>
    <mergeCell ref="E5:E6"/>
    <mergeCell ref="F5:F6"/>
  </mergeCells>
  <phoneticPr fontId="17" type="noConversion"/>
  <pageMargins left="0.67" right="0.67" top="0.72" bottom="0.72" header="0.28000000000000003" footer="0.28000000000000003"/>
  <pageSetup paperSize="9" fitToWidth="0" fitToHeight="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K12"/>
  <sheetViews>
    <sheetView showZeros="0" workbookViewId="0">
      <pane ySplit="1" topLeftCell="A2" activePane="bottomLeft" state="frozen"/>
      <selection pane="bottomLeft" activeCell="A12" sqref="A12"/>
    </sheetView>
  </sheetViews>
  <sheetFormatPr defaultColWidth="9.125" defaultRowHeight="14.25" customHeight="1"/>
  <cols>
    <col min="1" max="1" width="19.25" style="1" customWidth="1"/>
    <col min="2" max="2" width="33.875" style="1" customWidth="1"/>
    <col min="3" max="3" width="23.875" style="1" customWidth="1"/>
    <col min="4" max="4" width="11.125" style="1" customWidth="1"/>
    <col min="5" max="5" width="17.75" style="1" customWidth="1"/>
    <col min="6" max="6" width="9.875" style="1" customWidth="1"/>
    <col min="7" max="7" width="17.75" style="1" customWidth="1"/>
    <col min="8" max="11" width="23.125" style="1" customWidth="1"/>
    <col min="12" max="16384" width="9.125" style="1"/>
  </cols>
  <sheetData>
    <row r="1" spans="1:11" ht="14.25" customHeight="1">
      <c r="A1" s="2"/>
      <c r="B1" s="2"/>
      <c r="C1" s="2"/>
      <c r="D1" s="2"/>
      <c r="E1" s="2"/>
      <c r="F1" s="2"/>
      <c r="G1" s="2"/>
      <c r="H1" s="2"/>
      <c r="I1" s="2"/>
      <c r="J1" s="2"/>
      <c r="K1" s="2"/>
    </row>
    <row r="2" spans="1:11" ht="14.25" customHeight="1">
      <c r="D2" s="3"/>
      <c r="E2" s="3"/>
      <c r="F2" s="3"/>
      <c r="G2" s="3"/>
      <c r="K2" s="4" t="s">
        <v>470</v>
      </c>
    </row>
    <row r="3" spans="1:11" ht="41.25" customHeight="1">
      <c r="A3" s="210" t="str">
        <f>"2025"&amp;"年上级转移支付补助项目支出预算表"</f>
        <v>2025年上级转移支付补助项目支出预算表</v>
      </c>
      <c r="B3" s="210"/>
      <c r="C3" s="210"/>
      <c r="D3" s="210"/>
      <c r="E3" s="210"/>
      <c r="F3" s="210"/>
      <c r="G3" s="210"/>
      <c r="H3" s="210"/>
      <c r="I3" s="210"/>
      <c r="J3" s="210"/>
      <c r="K3" s="210"/>
    </row>
    <row r="4" spans="1:11" ht="13.5" customHeight="1">
      <c r="A4" s="212" t="str">
        <f>"单位名称："&amp;"云南省昆明市第十九中学"</f>
        <v>单位名称：云南省昆明市第十九中学</v>
      </c>
      <c r="B4" s="262"/>
      <c r="C4" s="262"/>
      <c r="D4" s="262"/>
      <c r="E4" s="262"/>
      <c r="F4" s="262"/>
      <c r="G4" s="262"/>
      <c r="H4" s="6"/>
      <c r="I4" s="6"/>
      <c r="J4" s="6"/>
      <c r="K4" s="7" t="s">
        <v>1</v>
      </c>
    </row>
    <row r="5" spans="1:11" ht="21.75" customHeight="1">
      <c r="A5" s="265" t="s">
        <v>257</v>
      </c>
      <c r="B5" s="265" t="s">
        <v>190</v>
      </c>
      <c r="C5" s="265" t="s">
        <v>258</v>
      </c>
      <c r="D5" s="268" t="s">
        <v>191</v>
      </c>
      <c r="E5" s="268" t="s">
        <v>192</v>
      </c>
      <c r="F5" s="268" t="s">
        <v>259</v>
      </c>
      <c r="G5" s="268" t="s">
        <v>260</v>
      </c>
      <c r="H5" s="252" t="s">
        <v>55</v>
      </c>
      <c r="I5" s="216" t="s">
        <v>471</v>
      </c>
      <c r="J5" s="155"/>
      <c r="K5" s="156"/>
    </row>
    <row r="6" spans="1:11" ht="21.75" customHeight="1">
      <c r="A6" s="266"/>
      <c r="B6" s="266"/>
      <c r="C6" s="266"/>
      <c r="D6" s="269"/>
      <c r="E6" s="269"/>
      <c r="F6" s="269"/>
      <c r="G6" s="269"/>
      <c r="H6" s="271"/>
      <c r="I6" s="268" t="s">
        <v>58</v>
      </c>
      <c r="J6" s="268" t="s">
        <v>59</v>
      </c>
      <c r="K6" s="268" t="s">
        <v>60</v>
      </c>
    </row>
    <row r="7" spans="1:11" ht="40.5" customHeight="1">
      <c r="A7" s="267"/>
      <c r="B7" s="267"/>
      <c r="C7" s="267"/>
      <c r="D7" s="270"/>
      <c r="E7" s="270"/>
      <c r="F7" s="270"/>
      <c r="G7" s="270"/>
      <c r="H7" s="160"/>
      <c r="I7" s="270" t="s">
        <v>57</v>
      </c>
      <c r="J7" s="270"/>
      <c r="K7" s="270"/>
    </row>
    <row r="8" spans="1:11" ht="15" customHeight="1">
      <c r="A8" s="11">
        <v>1</v>
      </c>
      <c r="B8" s="11">
        <v>2</v>
      </c>
      <c r="C8" s="11">
        <v>3</v>
      </c>
      <c r="D8" s="11">
        <v>4</v>
      </c>
      <c r="E8" s="11">
        <v>5</v>
      </c>
      <c r="F8" s="11">
        <v>6</v>
      </c>
      <c r="G8" s="11">
        <v>7</v>
      </c>
      <c r="H8" s="11">
        <v>8</v>
      </c>
      <c r="I8" s="11">
        <v>9</v>
      </c>
      <c r="J8" s="18">
        <v>10</v>
      </c>
      <c r="K8" s="18">
        <v>11</v>
      </c>
    </row>
    <row r="9" spans="1:11" ht="18.75" customHeight="1">
      <c r="A9" s="16"/>
      <c r="B9" s="12"/>
      <c r="C9" s="16"/>
      <c r="D9" s="16"/>
      <c r="E9" s="16"/>
      <c r="F9" s="16"/>
      <c r="G9" s="16"/>
      <c r="H9" s="17"/>
      <c r="I9" s="19"/>
      <c r="J9" s="19"/>
      <c r="K9" s="17"/>
    </row>
    <row r="10" spans="1:11" ht="18.75" customHeight="1">
      <c r="A10" s="12"/>
      <c r="B10" s="12"/>
      <c r="C10" s="12"/>
      <c r="D10" s="12"/>
      <c r="E10" s="12"/>
      <c r="F10" s="12"/>
      <c r="G10" s="12"/>
      <c r="H10" s="14"/>
      <c r="I10" s="14"/>
      <c r="J10" s="14"/>
      <c r="K10" s="17"/>
    </row>
    <row r="11" spans="1:11" ht="18.75" customHeight="1">
      <c r="A11" s="263" t="s">
        <v>177</v>
      </c>
      <c r="B11" s="264"/>
      <c r="C11" s="264"/>
      <c r="D11" s="264"/>
      <c r="E11" s="264"/>
      <c r="F11" s="264"/>
      <c r="G11" s="140"/>
      <c r="H11" s="14"/>
      <c r="I11" s="14"/>
      <c r="J11" s="14"/>
      <c r="K11" s="17"/>
    </row>
    <row r="12" spans="1:11" ht="14.25" customHeight="1">
      <c r="A12" s="1" t="s">
        <v>475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17" type="noConversion"/>
  <printOptions horizontalCentered="1"/>
  <pageMargins left="0.37" right="0.37" top="0.56000000000000005" bottom="0.56000000000000005" header="0.48" footer="0.48"/>
  <pageSetup paperSize="9" scale="56"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G12"/>
  <sheetViews>
    <sheetView showZeros="0" workbookViewId="0">
      <pane ySplit="1" topLeftCell="A2" activePane="bottomLeft" state="frozen"/>
      <selection pane="bottomLeft" activeCell="E30" sqref="E30"/>
    </sheetView>
  </sheetViews>
  <sheetFormatPr defaultColWidth="9.125" defaultRowHeight="14.25" customHeight="1"/>
  <cols>
    <col min="1" max="1" width="35.25" style="1" customWidth="1"/>
    <col min="2" max="4" width="28" style="1" customWidth="1"/>
    <col min="5" max="7" width="23.875" style="1" customWidth="1"/>
    <col min="8" max="16384" width="9.125" style="1"/>
  </cols>
  <sheetData>
    <row r="1" spans="1:7" ht="14.25" customHeight="1">
      <c r="A1" s="2"/>
      <c r="B1" s="2"/>
      <c r="C1" s="2"/>
      <c r="D1" s="2"/>
      <c r="E1" s="2"/>
      <c r="F1" s="2"/>
      <c r="G1" s="2"/>
    </row>
    <row r="2" spans="1:7" ht="13.5" customHeight="1">
      <c r="D2" s="3"/>
      <c r="G2" s="4" t="s">
        <v>472</v>
      </c>
    </row>
    <row r="3" spans="1:7" ht="41.25" customHeight="1">
      <c r="A3" s="210" t="str">
        <f>"2025"&amp;"年部门项目中期规划预算表"</f>
        <v>2025年部门项目中期规划预算表</v>
      </c>
      <c r="B3" s="210"/>
      <c r="C3" s="210"/>
      <c r="D3" s="210"/>
      <c r="E3" s="210"/>
      <c r="F3" s="210"/>
      <c r="G3" s="210"/>
    </row>
    <row r="4" spans="1:7" ht="13.5" customHeight="1">
      <c r="A4" s="212" t="str">
        <f>"单位名称："&amp;"云南省昆明市第十九中学"</f>
        <v>单位名称：云南省昆明市第十九中学</v>
      </c>
      <c r="B4" s="262"/>
      <c r="C4" s="262"/>
      <c r="D4" s="262"/>
      <c r="E4" s="6"/>
      <c r="F4" s="6"/>
      <c r="G4" s="7" t="s">
        <v>1</v>
      </c>
    </row>
    <row r="5" spans="1:7" ht="21.75" customHeight="1">
      <c r="A5" s="265" t="s">
        <v>258</v>
      </c>
      <c r="B5" s="265" t="s">
        <v>257</v>
      </c>
      <c r="C5" s="265" t="s">
        <v>190</v>
      </c>
      <c r="D5" s="268" t="s">
        <v>473</v>
      </c>
      <c r="E5" s="216" t="s">
        <v>58</v>
      </c>
      <c r="F5" s="155"/>
      <c r="G5" s="156"/>
    </row>
    <row r="6" spans="1:7" ht="21.75" customHeight="1">
      <c r="A6" s="266"/>
      <c r="B6" s="266"/>
      <c r="C6" s="266"/>
      <c r="D6" s="269"/>
      <c r="E6" s="252" t="str">
        <f>"2025"&amp;"年"</f>
        <v>2025年</v>
      </c>
      <c r="F6" s="268" t="str">
        <f>("2025"+1)&amp;"年"</f>
        <v>2026年</v>
      </c>
      <c r="G6" s="268" t="str">
        <f>("2025"+2)&amp;"年"</f>
        <v>2027年</v>
      </c>
    </row>
    <row r="7" spans="1:7" ht="40.5" customHeight="1">
      <c r="A7" s="267"/>
      <c r="B7" s="267"/>
      <c r="C7" s="267"/>
      <c r="D7" s="270"/>
      <c r="E7" s="160"/>
      <c r="F7" s="270" t="s">
        <v>57</v>
      </c>
      <c r="G7" s="270"/>
    </row>
    <row r="8" spans="1:7" ht="15" customHeight="1">
      <c r="A8" s="11">
        <v>1</v>
      </c>
      <c r="B8" s="11">
        <v>2</v>
      </c>
      <c r="C8" s="11">
        <v>3</v>
      </c>
      <c r="D8" s="11">
        <v>4</v>
      </c>
      <c r="E8" s="11">
        <v>5</v>
      </c>
      <c r="F8" s="11">
        <v>6</v>
      </c>
      <c r="G8" s="11">
        <v>7</v>
      </c>
    </row>
    <row r="9" spans="1:7" ht="17.25" customHeight="1">
      <c r="A9" s="12"/>
      <c r="B9" s="13"/>
      <c r="C9" s="13"/>
      <c r="D9" s="12"/>
      <c r="E9" s="14"/>
      <c r="F9" s="14"/>
      <c r="G9" s="14"/>
    </row>
    <row r="10" spans="1:7" ht="18.75" customHeight="1">
      <c r="A10" s="12"/>
      <c r="B10" s="12"/>
      <c r="C10" s="12"/>
      <c r="D10" s="12"/>
      <c r="E10" s="14"/>
      <c r="F10" s="14"/>
      <c r="G10" s="14"/>
    </row>
    <row r="11" spans="1:7" ht="18.75" customHeight="1">
      <c r="A11" s="272" t="s">
        <v>55</v>
      </c>
      <c r="B11" s="273" t="s">
        <v>474</v>
      </c>
      <c r="C11" s="273"/>
      <c r="D11" s="274"/>
      <c r="E11" s="14"/>
      <c r="F11" s="14"/>
      <c r="G11" s="14"/>
    </row>
    <row r="12" spans="1:7" ht="14.25" customHeight="1">
      <c r="A12" s="1" t="s">
        <v>476</v>
      </c>
    </row>
  </sheetData>
  <mergeCells count="11">
    <mergeCell ref="A3:G3"/>
    <mergeCell ref="A4:D4"/>
    <mergeCell ref="E5:G5"/>
    <mergeCell ref="A11:D11"/>
    <mergeCell ref="A5:A7"/>
    <mergeCell ref="B5:B7"/>
    <mergeCell ref="C5:C7"/>
    <mergeCell ref="D5:D7"/>
    <mergeCell ref="E6:E7"/>
    <mergeCell ref="F6:F7"/>
    <mergeCell ref="G6:G7"/>
  </mergeCells>
  <phoneticPr fontId="17" type="noConversion"/>
  <printOptions horizontalCentered="1"/>
  <pageMargins left="0.37" right="0.37" top="0.56000000000000005" bottom="0.56000000000000005" header="0.48" footer="0.48"/>
  <pageSetup paperSize="9" scale="5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19</vt:i4>
      </vt:variant>
    </vt:vector>
  </HeadingPairs>
  <TitlesOfParts>
    <vt:vector size="36"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部门基本支出预算表04!OLE_LINK1</vt:lpstr>
      <vt:lpstr>部门基本支出预算表04!OLE_LINK3</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'对下转移支付绩效目标表09-2'!Print_Titles</vt:lpstr>
      <vt:lpstr>'对下转移支付预算表09-1'!Print_Titles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2025-04-03T03:32:51Z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2052-12.1.0.19770</vt:lpwstr>
  </property>
</Properties>
</file>