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9420" windowHeight="11020" tabRatio="894"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24519"/>
</workbook>
</file>

<file path=xl/calcChain.xml><?xml version="1.0" encoding="utf-8"?>
<calcChain xmlns="http://schemas.openxmlformats.org/spreadsheetml/2006/main">
  <c r="G6" i="17"/>
  <c r="F6"/>
  <c r="E6"/>
  <c r="A3"/>
  <c r="A3" i="16"/>
  <c r="A3" i="15"/>
  <c r="A3" i="14"/>
  <c r="A3" i="13"/>
  <c r="A3" i="12"/>
  <c r="A3" i="11"/>
  <c r="A3" i="10"/>
  <c r="A3" i="9"/>
  <c r="A3" i="8"/>
  <c r="A3" i="7"/>
  <c r="A3" i="6"/>
  <c r="A3" i="5"/>
  <c r="A3" i="4"/>
  <c r="A3" i="3"/>
  <c r="A3" i="2"/>
  <c r="A3" i="1"/>
</calcChain>
</file>

<file path=xl/sharedStrings.xml><?xml version="1.0" encoding="utf-8"?>
<sst xmlns="http://schemas.openxmlformats.org/spreadsheetml/2006/main" count="1392" uniqueCount="483">
  <si>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</si>
  <si>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</si>
  <si>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</si>
  <si>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</si>
  <si>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</si>
  <si>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</si>
  <si>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</si>
  <si>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</si>
  <si>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</si>
  <si>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</si>
  <si>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</si>
  <si>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</si>
  <si>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</si>
  <si>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</si>
  <si>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</si>
  <si>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</si>
  <si>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</si>
  <si>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</si>
  <si>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</si>
  <si>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</si>
  <si>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</si>
  <si>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</si>
  <si>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</si>
  <si>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</si>
  <si>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</si>
  <si>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</si>
  <si>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</si>
  <si>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</si>
  <si>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</si>
  <si>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</si>
  <si>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</si>
  <si>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</si>
  <si>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</si>
  <si>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</si>
  <si>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</si>
  <si>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</si>
  <si>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</si>
  <si>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</si>
  <si>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</si>
  <si>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</si>
  <si>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</si>
  <si>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</si>
  <si>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</si>
  <si>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</si>
  <si>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</si>
  <si>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</si>
  <si>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</si>
  <si>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</si>
  <si>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</si>
  <si>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</si>
  <si>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</si>
  <si>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</si>
  <si>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</si>
  <si>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</si>
  <si>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</si>
  <si>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</si>
  <si>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</si>
  <si>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</si>
  <si>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</si>
  <si>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</si>
  <si>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</si>
  <si>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</si>
  <si>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</si>
  <si>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</si>
  <si>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</si>
  <si>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</si>
  <si>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</si>
  <si>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</si>
  <si>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</si>
  <si>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</si>
  <si>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</si>
  <si>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</si>
  <si>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</si>
  <si>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</si>
  <si>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</si>
  <si>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</si>
  <si>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</si>
  <si>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</si>
  <si>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</si>
  <si>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</si>
  <si>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</si>
  <si>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</si>
  <si>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</si>
  <si>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</si>
  <si>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</si>
  <si>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</si>
  <si>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</si>
  <si>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</si>
  <si>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</si>
  <si>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</si>
  <si>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</si>
  <si>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</si>
  <si>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</si>
  <si>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</si>
  <si>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</si>
  <si>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</si>
  <si>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</si>
  <si>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</si>
  <si>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</si>
  <si>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</si>
  <si>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</si>
  <si>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</si>
  <si>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</si>
  <si>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</si>
  <si>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</si>
  <si>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</si>
  <si>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</si>
  <si>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</si>
  <si>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</si>
  <si>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</si>
  <si>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</si>
  <si>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</si>
  <si>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</si>
  <si>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</si>
  <si>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</si>
  <si>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</si>
  <si>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</si>
  <si>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</si>
  <si>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</si>
  <si>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</si>
  <si>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</si>
  <si>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</si>
  <si>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</si>
  <si>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</si>
  <si>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</si>
  <si>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</si>
  <si>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</si>
  <si>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</si>
  <si>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</si>
  <si>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</si>
  <si>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</si>
  <si>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</si>
  <si>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</si>
  <si>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</si>
  <si>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</si>
  <si>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</si>
  <si>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</si>
  <si>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</si>
  <si>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</si>
  <si>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</si>
  <si>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</si>
  <si>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</si>
  <si>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</si>
  <si>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</si>
  <si>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</si>
  <si>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</si>
  <si>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</si>
  <si>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</si>
  <si>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</si>
  <si>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</si>
  <si>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</si>
  <si>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</si>
  <si>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</si>
  <si>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</si>
  <si>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</si>
  <si>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</si>
  <si>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</si>
  <si>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</si>
  <si>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</si>
  <si>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</si>
  <si>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预算05-1表</t>
  </si>
  <si>
    <t>项目分类</t>
  </si>
  <si>
    <t>项目单位</t>
  </si>
  <si>
    <t>经济科目编码</t>
  </si>
  <si>
    <t>经济科目名称</t>
  </si>
  <si>
    <t>本年拨款</t>
  </si>
  <si>
    <t>其中：本次下达</t>
  </si>
  <si>
    <t>预算05-2表</t>
  </si>
  <si>
    <t>项目年度绩效目标</t>
  </si>
  <si>
    <t>一级指标</t>
  </si>
  <si>
    <t>二级指标</t>
  </si>
  <si>
    <t>三级指标</t>
  </si>
  <si>
    <t>指标性质</t>
  </si>
  <si>
    <t>指标值</t>
  </si>
  <si>
    <t>度量单位</t>
  </si>
  <si>
    <t>指标属性</t>
  </si>
  <si>
    <t>指标内容</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</si>
  <si>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</si>
  <si>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</si>
  <si>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</si>
  <si>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</si>
  <si>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</si>
  <si>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</si>
  <si>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</si>
  <si>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</si>
  <si>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</si>
  <si>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</si>
  <si>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</si>
  <si>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</si>
  <si>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</si>
  <si>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</si>
  <si>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</si>
  <si>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</si>
  <si>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</si>
  <si>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</si>
  <si>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</si>
  <si>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</si>
  <si>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</si>
  <si>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</si>
  <si>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</si>
  <si>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</si>
  <si>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</si>
  <si>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</si>
  <si>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</si>
  <si>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</si>
  <si>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</si>
  <si>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</si>
  <si>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</si>
  <si>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</si>
  <si>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</si>
  <si>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</si>
  <si>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</si>
  <si>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</si>
  <si>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</si>
  <si>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</si>
  <si>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</si>
  <si>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</si>
  <si>
    <t>单位名称：昆明市西山区福海中学</t>
    <phoneticPr fontId="17" type="noConversion"/>
  </si>
  <si>
    <t>我部门2025年无对下转移支付绩效，此表无数据。</t>
    <phoneticPr fontId="17" type="noConversion"/>
  </si>
  <si>
    <t>昆明市西山区福海中学</t>
    <phoneticPr fontId="19" type="noConversion"/>
  </si>
  <si>
    <t>西山区校园人防建设项目补助经费</t>
  </si>
  <si>
    <t>C05040300 保安服务</t>
  </si>
  <si>
    <t>批</t>
  </si>
  <si>
    <t>昆明市西山区教育体育局</t>
  </si>
  <si>
    <t>昆明市西山区福海中学</t>
  </si>
  <si>
    <t>我部门2025年无政府性基金预算支出，此表无数据。</t>
    <phoneticPr fontId="17" type="noConversion"/>
  </si>
  <si>
    <t>特殊教育补助经费</t>
  </si>
  <si>
    <t>以“目标引领、强化管理、突出特色、办出水平”为总体思路；以“立足现状、适度超前、科学合理、着眼长远”为基本原则；以“文化立校、依法治校、科研兴校、质量强校”为基本方略，实现学校的内涵发展、和谐发展和科学发展；努力创建政府放心、社会认可、家长满意的优质教育。对于本校随班就读学生按照国家政策及主管部门的安排，确保特殊教育学校公用经费补助资金能够有效保障学校正常运转，不因资金短缺而影响学校正常的教育教学秩序，保证残疾学生入学率逐步提高。本校将确保资金的使用合理规范，加强内部控制，提高资金的安全性和使用效率。</t>
  </si>
  <si>
    <t>数量指标</t>
  </si>
  <si>
    <t>补助人数覆盖率</t>
  </si>
  <si>
    <t>=</t>
  </si>
  <si>
    <t>100</t>
  </si>
  <si>
    <t>%</t>
  </si>
  <si>
    <t>定量指标</t>
  </si>
  <si>
    <t>补助学生人数</t>
  </si>
  <si>
    <t>人</t>
  </si>
  <si>
    <t>质量指标</t>
  </si>
  <si>
    <t>补助标准达标率</t>
  </si>
  <si>
    <t>时效指标</t>
  </si>
  <si>
    <t>&gt;=</t>
  </si>
  <si>
    <t>成本指标</t>
  </si>
  <si>
    <t>元</t>
  </si>
  <si>
    <t>残疾儿童入学率</t>
  </si>
  <si>
    <t>95</t>
  </si>
  <si>
    <t>残疾儿童义务教育年限</t>
  </si>
  <si>
    <t>年</t>
  </si>
  <si>
    <t>学生满意度</t>
  </si>
  <si>
    <t>90</t>
  </si>
  <si>
    <t>补助范围占在校学生数比例</t>
  </si>
  <si>
    <t>教师培训费占学校年度公用经费的比例</t>
  </si>
  <si>
    <t>补助执行进度</t>
  </si>
  <si>
    <t>3月30%，6月60%，9月80%，11月100%</t>
  </si>
  <si>
    <t>月</t>
  </si>
  <si>
    <t>初中公用经费人均补助标准</t>
  </si>
  <si>
    <t>九年义务教育巩固率</t>
  </si>
  <si>
    <t>93</t>
  </si>
  <si>
    <t>补助对象政策的知晓度</t>
  </si>
  <si>
    <t>义务教育免费年限</t>
  </si>
  <si>
    <t>家长满意度</t>
  </si>
  <si>
    <t>获补覆盖率</t>
  </si>
  <si>
    <t>获补覆盖率=实际获得补助人数（企业数）/申请符合标准人数（企业数）*100%</t>
  </si>
  <si>
    <t>补助资金当年到位率</t>
  </si>
  <si>
    <t>公办补助标准</t>
  </si>
  <si>
    <t>受益对象满意度</t>
  </si>
  <si>
    <t>产出指标</t>
  </si>
  <si>
    <t>经济成本指标</t>
  </si>
  <si>
    <t>满意度指标</t>
  </si>
  <si>
    <t>服务对象满意度</t>
  </si>
  <si>
    <t>效益指标</t>
  </si>
  <si>
    <t>社会效益</t>
  </si>
  <si>
    <t>项目完成进度</t>
  </si>
  <si>
    <t>发放及时率在时限内发放资金/应发放资金*100%</t>
  </si>
  <si>
    <t>九年义务教育巩固率达到93%以上</t>
  </si>
  <si>
    <t>保障补助对象政策的知晓度100%</t>
  </si>
  <si>
    <t>受助学生满意度</t>
  </si>
  <si>
    <t>民生类</t>
    <phoneticPr fontId="19" type="noConversion"/>
  </si>
  <si>
    <t>城乡初中生均公用经费</t>
  </si>
  <si>
    <t>2050203</t>
  </si>
  <si>
    <t>初中教育</t>
  </si>
  <si>
    <t>30201</t>
  </si>
  <si>
    <t>办公费</t>
  </si>
  <si>
    <t>30216</t>
  </si>
  <si>
    <t>培训费</t>
  </si>
  <si>
    <t>义务教育家庭经济困难学生生活补助经费</t>
  </si>
  <si>
    <t>30308</t>
  </si>
  <si>
    <t>助学金</t>
  </si>
  <si>
    <t>2050701</t>
  </si>
  <si>
    <t>特殊学校教育</t>
  </si>
  <si>
    <t>专项业务类</t>
    <phoneticPr fontId="19" type="noConversion"/>
  </si>
  <si>
    <t>2050999</t>
  </si>
  <si>
    <t>其他教育费附加安排的支出</t>
  </si>
  <si>
    <t>30227</t>
  </si>
  <si>
    <t>委托业务费</t>
  </si>
  <si>
    <t>昆明市西山区教育体育局</t>
    <phoneticPr fontId="19" type="noConversion"/>
  </si>
  <si>
    <t>530112210000000002049</t>
  </si>
  <si>
    <t>事业基本工资</t>
  </si>
  <si>
    <t>30101</t>
  </si>
  <si>
    <t>基本工资</t>
  </si>
  <si>
    <t>30107</t>
  </si>
  <si>
    <t>绩效工资</t>
  </si>
  <si>
    <t>30102</t>
  </si>
  <si>
    <t>津贴补贴</t>
  </si>
  <si>
    <t>30103</t>
  </si>
  <si>
    <t>奖金</t>
  </si>
  <si>
    <t>530112231100001420870</t>
    <phoneticPr fontId="19" type="noConversion"/>
  </si>
  <si>
    <t>事业政府综合目标奖</t>
  </si>
  <si>
    <t>事业绩效奖励（2017提高部分）</t>
  </si>
  <si>
    <t>530112210000000002050</t>
  </si>
  <si>
    <t>养老保险</t>
  </si>
  <si>
    <t>2080505</t>
  </si>
  <si>
    <t>机关事业单位基本养老保险缴费支出</t>
  </si>
  <si>
    <t>30108</t>
  </si>
  <si>
    <t>机关事业单位基本养老保险缴费</t>
  </si>
  <si>
    <t>失业保险</t>
  </si>
  <si>
    <t>30112</t>
  </si>
  <si>
    <t>其他社会保障缴费</t>
  </si>
  <si>
    <t>基本医疗保险（事业）</t>
  </si>
  <si>
    <t>2101199</t>
  </si>
  <si>
    <t>其他行政事业单位医疗支出</t>
  </si>
  <si>
    <t>2101103</t>
  </si>
  <si>
    <t>公务员医疗补助</t>
  </si>
  <si>
    <t>30111</t>
  </si>
  <si>
    <t>公务员医疗补助缴费</t>
  </si>
  <si>
    <t>2101102</t>
  </si>
  <si>
    <t>事业单位医疗</t>
  </si>
  <si>
    <t>30110</t>
  </si>
  <si>
    <t>职工基本医疗保险缴费</t>
  </si>
  <si>
    <t>公务员医疗统筹</t>
  </si>
  <si>
    <t>重特病医疗统筹</t>
  </si>
  <si>
    <t>工伤保险</t>
  </si>
  <si>
    <t>530112210000000002051</t>
  </si>
  <si>
    <t>住房公积金</t>
  </si>
  <si>
    <t>2210201</t>
  </si>
  <si>
    <t>30113</t>
  </si>
  <si>
    <t>530112210000000002054</t>
  </si>
  <si>
    <t>30228</t>
  </si>
  <si>
    <t>530112210000000002055</t>
  </si>
  <si>
    <t>530112210000000002056</t>
  </si>
  <si>
    <t>30229</t>
  </si>
  <si>
    <t>福利费</t>
  </si>
  <si>
    <t>30199</t>
  </si>
  <si>
    <t>其他工资福利支出</t>
  </si>
  <si>
    <t>残疾人就业保障金</t>
  </si>
  <si>
    <t>530112241100002225140</t>
  </si>
  <si>
    <t>30206</t>
  </si>
  <si>
    <t>电费</t>
  </si>
  <si>
    <t>30213</t>
  </si>
  <si>
    <t>维修（护）费</t>
  </si>
  <si>
    <t>30205</t>
  </si>
  <si>
    <t>水费</t>
  </si>
  <si>
    <t>530112231100001237129</t>
  </si>
  <si>
    <t>2080599</t>
  </si>
  <si>
    <t>其他行政事业单位养老支出</t>
  </si>
  <si>
    <t>30305</t>
  </si>
  <si>
    <t>生活补助</t>
  </si>
  <si>
    <t>530112231100001237117</t>
  </si>
  <si>
    <t>遗属补助</t>
  </si>
  <si>
    <t>2080801</t>
  </si>
  <si>
    <t>死亡抚恤</t>
  </si>
  <si>
    <t>530112231100001420873</t>
  </si>
  <si>
    <t>离退休人员福利费</t>
  </si>
  <si>
    <t>我部门2025年无一般公共预算“三公”经费支出，此表无数据。</t>
    <phoneticPr fontId="17" type="noConversion"/>
  </si>
  <si>
    <t>205</t>
  </si>
  <si>
    <t>教育支出</t>
  </si>
  <si>
    <t>20502</t>
  </si>
  <si>
    <t>普通教育</t>
  </si>
  <si>
    <t>20507</t>
  </si>
  <si>
    <t>特殊教育</t>
  </si>
  <si>
    <t>教育费附加安排的支出</t>
  </si>
  <si>
    <t>208</t>
  </si>
  <si>
    <t>社会保障和就业支出</t>
  </si>
  <si>
    <t>20805</t>
  </si>
  <si>
    <t>行政事业单位养老支出</t>
  </si>
  <si>
    <t>抚恤</t>
  </si>
  <si>
    <t>210</t>
  </si>
  <si>
    <t>卫生健康支出</t>
  </si>
  <si>
    <t>21011</t>
  </si>
  <si>
    <t>行政事业单位医疗</t>
  </si>
  <si>
    <t>221</t>
  </si>
  <si>
    <t>住房保障支出</t>
  </si>
  <si>
    <t>22102</t>
  </si>
  <si>
    <t>住房改革支出</t>
  </si>
  <si>
    <t>105058</t>
  </si>
  <si>
    <t>20509</t>
  </si>
  <si>
    <t>20808</t>
  </si>
  <si>
    <t>工会经费</t>
    <phoneticPr fontId="17" type="noConversion"/>
  </si>
  <si>
    <t>其他公用经费支出</t>
    <phoneticPr fontId="17" type="noConversion"/>
  </si>
  <si>
    <t>一般公用经费支出</t>
    <phoneticPr fontId="17" type="noConversion"/>
  </si>
  <si>
    <t>离退休人员支出</t>
    <phoneticPr fontId="17" type="noConversion"/>
  </si>
  <si>
    <t>530112251100003693879</t>
    <phoneticPr fontId="17" type="noConversion"/>
  </si>
  <si>
    <t>530112241100002225139</t>
    <phoneticPr fontId="17" type="noConversion"/>
  </si>
  <si>
    <t>编外聘用人员支出</t>
    <phoneticPr fontId="17" type="noConversion"/>
  </si>
  <si>
    <t>学校学生生均公用经费</t>
  </si>
  <si>
    <t>30209</t>
  </si>
  <si>
    <t>物业管理费</t>
  </si>
  <si>
    <t>事业发展类</t>
  </si>
  <si>
    <t>中小学课后服务项目资金</t>
  </si>
  <si>
    <t>30226</t>
  </si>
  <si>
    <t>劳务费</t>
  </si>
  <si>
    <t>昆明市西山区福海中学</t>
    <phoneticPr fontId="17" type="noConversion"/>
  </si>
  <si>
    <t>义务教育阶段学生生活费补助经费</t>
  </si>
  <si>
    <t>根据《昆明市城乡义务教育阶段寄宿学生生活费补助资金管理办法》义务教育家庭经济困难学生生活补助标椎为：宿制家庭经济困难学生小学1000元/ 生.学年，初中1250元/生.学年；非寄宿制建档立卡等四类家庭经济困难学生小学500元/生.学年，初中625元/生.学年；特殊教育学生 1250 元/生.学年，按照中央承担50%、省级承担10%、市级承担*8%、区级承担32%的比率资助义务教育阶段在籍在校的家庭经济困难学生。</t>
  </si>
  <si>
    <t>资助人数（小学寄宿制）</t>
  </si>
  <si>
    <t>1100</t>
  </si>
  <si>
    <t>资助人数（小学非寄宿制）</t>
  </si>
  <si>
    <t>1865</t>
  </si>
  <si>
    <t>资助人数（初中寄宿制）</t>
  </si>
  <si>
    <t>1555</t>
  </si>
  <si>
    <t>资助人数（初中非寄宿制）</t>
  </si>
  <si>
    <t>660</t>
  </si>
  <si>
    <t>建档立卡学生覆盖率</t>
  </si>
  <si>
    <t>100%</t>
  </si>
  <si>
    <t>根据政策要求，建档立卡学生覆盖率达到100%</t>
  </si>
  <si>
    <t>项目春季、秋季学期期末前完成资助名单上报及资金发放</t>
  </si>
  <si>
    <t>93%</t>
  </si>
  <si>
    <t>资助对象的满意程度高，切实落实资助政策。</t>
  </si>
  <si>
    <t>补数助人数</t>
  </si>
  <si>
    <t>补助金额</t>
  </si>
  <si>
    <t>84000</t>
  </si>
  <si>
    <t>补助金额6000元/人</t>
  </si>
  <si>
    <t>补助初中公用经费使用规范安全率</t>
  </si>
  <si>
    <t>补助资金到位率</t>
  </si>
  <si>
    <t>补助执行进度3月30%，6月60%，9月80%，11月100%</t>
  </si>
  <si>
    <t>可持续影响</t>
  </si>
  <si>
    <t>反映学生满意度</t>
  </si>
  <si>
    <t>反映家长满意度</t>
  </si>
  <si>
    <t>强化人防建设，建立业务素质过硬的保安队伍，消除校园安全隐患，构建和谐校园，为学生提供一个优质安全的校园环境，确保学生健康成长。认真完成2024年安全保障工作。</t>
  </si>
  <si>
    <t>获补对象数</t>
  </si>
  <si>
    <t>318</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</si>
  <si>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</si>
  <si>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</si>
  <si>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</si>
  <si>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</si>
  <si>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发放及时率</t>
  </si>
  <si>
    <t>反映发放单位及时发放补助资金的情况。
发放及时率=在时限内发放资金/应发放资金*100%</t>
  </si>
  <si>
    <t>经济效益</t>
  </si>
  <si>
    <t>民办补助标准</t>
  </si>
  <si>
    <t>2025</t>
  </si>
  <si>
    <t>元/人*月</t>
  </si>
  <si>
    <t>反映补助标准。</t>
  </si>
  <si>
    <t>4050</t>
  </si>
  <si>
    <t>政策知晓率</t>
  </si>
  <si>
    <t>反映补助政策的宣传效果情况。
政策知晓率=调查中补助政策知晓人数/调查总人数*100%</t>
  </si>
  <si>
    <t>反映获补助受益对象的满意程度。</t>
  </si>
  <si>
    <t>昆明市西山区关于进一步做好义务教育课后服务的实施方案进行安排。</t>
  </si>
  <si>
    <t>参与课后服务学生人数</t>
  </si>
  <si>
    <t>本校义务教育阶段学生人数</t>
  </si>
  <si>
    <t>2024年度参与课后服务学生人数</t>
  </si>
  <si>
    <t>752000</t>
  </si>
  <si>
    <t>反应课后服务项目应发放给教师的劳务费</t>
  </si>
  <si>
    <t>政策知晓度</t>
  </si>
  <si>
    <t>义务教育阶段学生及学生家长对课后服务政策的知晓度</t>
  </si>
  <si>
    <t>学生及学生家长满意度</t>
  </si>
  <si>
    <t>反应参与课后服务项目的学生及家长满意度</t>
  </si>
  <si>
    <t>1033</t>
  </si>
  <si>
    <t>补助学生人数1033人</t>
  </si>
  <si>
    <t>以“目标引领、强化管理、突出特色、办出水平”为总体思路；以“立足现状、适度超前、科学合理、着眼长远”为基本原则；以“文化立校、依法治校、科研兴校、质量强校”为基本方略，实现学校的内涵发展、和谐发展和科学发展；努力创建政府放心、社会认可、家长满意的优质教育。根据《国务院关于进一步完善城乡义务教育经费保障机制的通知》、《昆明市财政局_昆明市教育体育局关于下达2020年城乡义务教育补助经费（公用经费）中央直达资金的通知》（昆财教〔2020〕116号），从2020年春季学期起，中西部地区城乡义务教育学校生均公用经费基准定额从年生均小学600元、初中850元，调整为年生均小学650，预期绩效显著，能够体现实际产出和效果的明显改善；符合行业正常水平或事业发展规律；预期绩效合理。本校将确保资金的使用合理规范，加强内部控制，提高资金的安全性和使用效率。</t>
  </si>
  <si>
    <t>以“目标引领、强化管理、突出特色、办出水平”为总体思路；以“立足现状、适度超前、科学合理、着眼长远”为基本原则；以“文化立校、依法治校、科研兴校、质量强校”为基本方略，实现学校的内涵发展、和谐发展和科学发展；努力创建政府放心、社会认可、家长满意的优质教育。对于本校随班就读学生按照国家政策及主管部门的安排，确保特殊教育学校公用经费补助资金能够有效保障学校正常运转，不因资金短缺而影响学校正常的教育教学秩序，保证残疾学生入学率逐步提高。本校将确保资金的使用合理规范，加强内部控制，提高资金的安全性和使用效率。</t>
    <phoneticPr fontId="17" type="noConversion"/>
  </si>
  <si>
    <t>昆明市西山区福海中学物业管理服务</t>
    <phoneticPr fontId="17" type="noConversion"/>
  </si>
  <si>
    <t xml:space="preserve">西山区教育系统保安服务采购项目 </t>
  </si>
  <si>
    <t>批</t>
    <phoneticPr fontId="17" type="noConversion"/>
  </si>
  <si>
    <t>C21040000 物业管理服务</t>
    <phoneticPr fontId="17" type="noConversion"/>
  </si>
  <si>
    <t>我部门2025年无政府购买服务预算支出，此表无数据。</t>
    <phoneticPr fontId="17" type="noConversion"/>
  </si>
  <si>
    <t>我部门2025年无对下转移支付预算，此表无数据。</t>
    <phoneticPr fontId="17" type="noConversion"/>
  </si>
  <si>
    <t>我部门2025年无上级转移支付补助项目支出预算，此表无数据。</t>
    <phoneticPr fontId="17" type="noConversion"/>
  </si>
  <si>
    <t>312 民生类</t>
  </si>
  <si>
    <t>本级</t>
  </si>
  <si>
    <t>311 专项业务类</t>
    <phoneticPr fontId="17" type="noConversion"/>
  </si>
  <si>
    <t>根据《昆明市城乡义务教育阶段寄宿学生生活费补助资金管理办法》义务教育家庭经济困难学生生活补助标准为：宿制家庭经济困难学生小学1000元/ 生.学年，初中1250元/生.学年；非寄宿制建档立卡等四类家庭经济困难学生小学500元/生.学年，初中625元/生.学年；特殊教育学生 1250 元/生.学年，按照中央承担50%、省级承担10%、市级承担*8%、区级承担32%的比率资助义务教育阶段在籍在校的家庭经济困难学生。</t>
    <phoneticPr fontId="17" type="noConversion"/>
  </si>
  <si>
    <t>强化人防建设，建立业务素质过硬的保安队伍，消除校园安全隐患，构建和谐校园，为学生提供一个优质安全的校园环境，确保学生健康成长。认真完成2025年安全保障工作。</t>
    <phoneticPr fontId="17" type="noConversion"/>
  </si>
  <si>
    <t>建档立卡等四类家庭经济困难学生全覆盖，小学非寄宿制资助标准为1250元/生/学年，补助资金由中央、省级、市级和县区共同承担，其中中央承担50%、省级承担10%、市级承担*8%、区级资金32%。</t>
    <phoneticPr fontId="17" type="noConversion"/>
  </si>
  <si>
    <t>建档立卡等四类家庭经济困难学生全覆盖，小学寄宿制资助标准为1000元/生/学年，补助资金由中央、省级、市级和县区共同承担，其中中央承担50%、省级承担10%、市级承担*8%、区级资金32%。</t>
    <phoneticPr fontId="17" type="noConversion"/>
  </si>
  <si>
    <t>建档立卡等四类家庭经济困难学生全覆盖，初中寄宿制资助标准为1250元/生/学年，补助资金由中央、省级、市级和县区共同承担，其中中央承担50%、省级承担10%、市级承担*8%、区级资金32%。</t>
    <phoneticPr fontId="17" type="noConversion"/>
  </si>
  <si>
    <t>建档立卡等四类家庭经济困难学生全覆盖，初中非寄宿制资助标准为1250元/生/学年，补助资金由中央、省级、市级和县区共同承担，其中中央承担50%、省级承担10%、市级承担*8%、区级资金32%。</t>
    <phoneticPr fontId="17" type="noConversion"/>
  </si>
  <si>
    <t>根据《昆明市西山区关于进一步做好义务教育课后服务》的文件通知，各校制定“一校一案”的课后服务方案，开展丰富多彩的课后服务活动。通过开展课后服务活动，解决家长“接送难”的问题，减轻家长负担，促进学生全面发展。</t>
    <phoneticPr fontId="17" type="noConversion"/>
  </si>
  <si>
    <t>根据《国务院关于进一步完善城乡义务教育经费保障机制的通知》、《昆明市财政局_昆明市教育体育局关于下达2020年城乡义务教育补助经费（公用经费）中央直达资金的通知》（昆财教〔2020〕116号），中西部地区城乡义务教育学校生均公用经费基准定额为年生均小学650元、初中850元，预期绩效显著，能够体现实际产出和效果的明显改善；符合行业正常水平或事业发展规律；预期绩效合理。本校将确保资金的使用合理规范，加强内部控制，提高资金的安全性和使用效率。</t>
    <phoneticPr fontId="17" type="noConversion"/>
  </si>
  <si>
    <t>我部门2025年无新增资产配置预算，此表无数据。</t>
    <phoneticPr fontId="17" type="noConversion"/>
  </si>
  <si>
    <t>530112221100000257887</t>
    <phoneticPr fontId="17" type="noConversion"/>
  </si>
  <si>
    <t>530112221100000258211</t>
    <phoneticPr fontId="17" type="noConversion"/>
  </si>
  <si>
    <t>530112241100002460845</t>
    <phoneticPr fontId="17" type="noConversion"/>
  </si>
  <si>
    <t>530112231100001312053</t>
    <phoneticPr fontId="17" type="noConversion"/>
  </si>
  <si>
    <t>530112241100002267467</t>
    <phoneticPr fontId="17" type="noConversion"/>
  </si>
  <si>
    <t>昆明市西山区福海中学</t>
    <phoneticPr fontId="17" type="noConversion"/>
  </si>
</sst>
</file>

<file path=xl/styles.xml><?xml version="1.0" encoding="utf-8"?>
<styleSheet xmlns="http://schemas.openxmlformats.org/spreadsheetml/2006/main">
  <numFmts count="6">
    <numFmt numFmtId="43" formatCode="_ * #,##0.00_ ;_ * \-#,##0.00_ ;_ * &quot;-&quot;??_ ;_ @_ "/>
    <numFmt numFmtId="176" formatCode="yyyy\-mm\-dd\ hh:mm:ss"/>
    <numFmt numFmtId="177" formatCode="yyyy\-mm\-dd"/>
    <numFmt numFmtId="178" formatCode="#,##0.00;\-#,##0.00;;@"/>
    <numFmt numFmtId="179" formatCode="hh:mm:ss"/>
    <numFmt numFmtId="180" formatCode="#,##0;\-#,##0;;@"/>
  </numFmts>
  <fonts count="22">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family val="2"/>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134"/>
      <scheme val="minor"/>
    </font>
    <font>
      <sz val="9"/>
      <name val="宋体"/>
      <charset val="134"/>
    </font>
    <font>
      <sz val="9"/>
      <name val="宋体"/>
      <charset val="134"/>
      <scheme val="minor"/>
    </font>
    <font>
      <sz val="9"/>
      <name val="Microsoft YaHei UI"/>
      <family val="2"/>
      <charset val="134"/>
    </font>
    <font>
      <sz val="9"/>
      <name val="宋体"/>
      <family val="3"/>
      <charset val="134"/>
    </font>
    <font>
      <sz val="10"/>
      <name val="宋体"/>
      <charset val="134"/>
    </font>
    <font>
      <sz val="9"/>
      <color rgb="FF000000"/>
      <name val="宋体"/>
      <family val="3"/>
      <charset val="134"/>
    </font>
  </fonts>
  <fills count="3">
    <fill>
      <patternFill patternType="none"/>
    </fill>
    <fill>
      <patternFill patternType="gray125"/>
    </fill>
    <fill>
      <patternFill patternType="solid">
        <fgColor rgb="FFFFFFFF"/>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top style="thin">
        <color auto="1"/>
      </top>
      <bottom style="thin">
        <color auto="1"/>
      </bottom>
      <diagonal/>
    </border>
    <border>
      <left style="thin">
        <color indexed="64"/>
      </left>
      <right/>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11">
    <xf numFmtId="0" fontId="0" fillId="0" borderId="0"/>
    <xf numFmtId="43" fontId="15" fillId="0" borderId="0" applyFont="0" applyFill="0" applyBorder="0" applyAlignment="0" applyProtection="0">
      <alignment vertical="center"/>
    </xf>
    <xf numFmtId="176" fontId="16" fillId="0" borderId="7">
      <alignment horizontal="right" vertical="center"/>
    </xf>
    <xf numFmtId="177" fontId="16" fillId="0" borderId="7">
      <alignment horizontal="right" vertical="center"/>
    </xf>
    <xf numFmtId="10" fontId="16" fillId="0" borderId="7">
      <alignment horizontal="right" vertical="center"/>
    </xf>
    <xf numFmtId="178" fontId="16" fillId="0" borderId="7">
      <alignment horizontal="right" vertical="center"/>
    </xf>
    <xf numFmtId="49" fontId="16" fillId="0" borderId="7">
      <alignment horizontal="left" vertical="center" wrapText="1"/>
    </xf>
    <xf numFmtId="178" fontId="16" fillId="0" borderId="7">
      <alignment horizontal="right" vertical="center"/>
    </xf>
    <xf numFmtId="179" fontId="16" fillId="0" borderId="7">
      <alignment horizontal="right" vertical="center"/>
    </xf>
    <xf numFmtId="180" fontId="16" fillId="0" borderId="7">
      <alignment horizontal="right" vertical="center"/>
    </xf>
    <xf numFmtId="0" fontId="18" fillId="0" borderId="0">
      <alignment vertical="top"/>
      <protection locked="0"/>
    </xf>
  </cellStyleXfs>
  <cellXfs count="297">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left" vertical="center"/>
      <protection locked="0"/>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4" fontId="2" fillId="0" borderId="7" xfId="0" applyNumberFormat="1" applyFont="1" applyFill="1" applyBorder="1" applyAlignment="1" applyProtection="1">
      <alignment horizontal="righ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7" xfId="0" applyFont="1" applyFill="1" applyBorder="1" applyAlignment="1" applyProtection="1">
      <alignment horizontal="center" vertical="center"/>
      <protection locked="0"/>
    </xf>
    <xf numFmtId="4" fontId="5" fillId="0" borderId="7" xfId="7" applyNumberFormat="1" applyFont="1" applyFill="1" applyBorder="1">
      <alignment horizontal="right" vertical="center"/>
    </xf>
    <xf numFmtId="0" fontId="6" fillId="0" borderId="0" xfId="0" applyFont="1" applyFill="1" applyBorder="1" applyProtection="1">
      <protection locked="0"/>
    </xf>
    <xf numFmtId="0" fontId="6" fillId="0" borderId="0" xfId="0" applyFont="1" applyFill="1" applyBorder="1"/>
    <xf numFmtId="0" fontId="1" fillId="0" borderId="0"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0" xfId="0" applyFont="1" applyFill="1" applyBorder="1" applyAlignment="1" applyProtection="1">
      <alignment horizontal="right" vertical="center" wrapText="1"/>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4" fillId="0" borderId="0" xfId="0" applyFont="1" applyBorder="1" applyProtection="1">
      <protection locked="0"/>
    </xf>
    <xf numFmtId="0" fontId="4" fillId="0" borderId="0" xfId="0" applyFont="1" applyBorder="1" applyAlignment="1">
      <alignment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0" xfId="0" applyFont="1" applyBorder="1" applyAlignment="1" applyProtection="1">
      <alignment vertical="top" wrapText="1"/>
      <protection locked="0"/>
    </xf>
    <xf numFmtId="0" fontId="4" fillId="0" borderId="12"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0" xfId="0" applyFont="1" applyBorder="1"/>
    <xf numFmtId="180" fontId="5" fillId="0" borderId="7" xfId="9"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7" xfId="0" applyFont="1" applyFill="1" applyBorder="1" applyAlignment="1">
      <alignment horizontal="center" vertical="center" wrapText="1"/>
    </xf>
    <xf numFmtId="0" fontId="1" fillId="0" borderId="0" xfId="0" applyFont="1" applyBorder="1" applyAlignment="1">
      <alignment vertical="top"/>
    </xf>
    <xf numFmtId="49" fontId="1" fillId="0" borderId="0" xfId="0" applyNumberFormat="1" applyFont="1" applyBorder="1"/>
    <xf numFmtId="0" fontId="1" fillId="0" borderId="7"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2" fillId="0" borderId="0" xfId="0" applyFont="1" applyFill="1" applyBorder="1" applyAlignment="1">
      <alignment horizontal="right" vertical="center" wrapText="1"/>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7" xfId="0" applyNumberFormat="1" applyFont="1" applyFill="1" applyBorder="1" applyAlignment="1">
      <alignment horizontal="center" vertical="center"/>
    </xf>
    <xf numFmtId="0" fontId="12" fillId="0" borderId="7"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7" xfId="0" applyFont="1" applyFill="1" applyBorder="1" applyAlignment="1" applyProtection="1">
      <alignment horizontal="center" vertical="center" wrapText="1"/>
      <protection locked="0"/>
    </xf>
    <xf numFmtId="178" fontId="14" fillId="0" borderId="7" xfId="0" applyNumberFormat="1" applyFont="1" applyFill="1" applyBorder="1" applyAlignment="1">
      <alignment horizontal="right" vertical="center"/>
    </xf>
    <xf numFmtId="0" fontId="12" fillId="0" borderId="7"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wrapText="1"/>
      <protection locked="0"/>
    </xf>
    <xf numFmtId="0" fontId="2" fillId="0" borderId="7" xfId="0" applyFont="1" applyFill="1" applyBorder="1" applyAlignment="1" applyProtection="1">
      <alignment vertical="center"/>
      <protection locked="0"/>
    </xf>
    <xf numFmtId="0" fontId="0" fillId="0" borderId="0" xfId="0" applyFill="1" applyBorder="1"/>
    <xf numFmtId="0" fontId="0" fillId="0" borderId="0" xfId="0" applyBorder="1"/>
    <xf numFmtId="0" fontId="19" fillId="0" borderId="7" xfId="10" applyFont="1" applyBorder="1" applyAlignment="1" applyProtection="1">
      <alignment horizontal="left" vertical="center"/>
    </xf>
    <xf numFmtId="43" fontId="19" fillId="0" borderId="7" xfId="1" applyFont="1" applyFill="1" applyBorder="1" applyAlignment="1" applyProtection="1">
      <alignment horizontal="left" vertical="center"/>
    </xf>
    <xf numFmtId="0" fontId="19" fillId="0" borderId="7" xfId="10" applyFont="1" applyBorder="1" applyAlignment="1">
      <alignment horizontal="center" vertical="center"/>
      <protection locked="0"/>
    </xf>
    <xf numFmtId="0" fontId="19" fillId="0" borderId="7" xfId="10" applyFont="1" applyBorder="1" applyAlignment="1" applyProtection="1">
      <alignment horizontal="center" vertical="center"/>
    </xf>
    <xf numFmtId="0" fontId="20" fillId="0" borderId="7" xfId="10" applyFont="1" applyBorder="1" applyAlignment="1">
      <alignment horizontal="center" vertical="center"/>
      <protection locked="0"/>
    </xf>
    <xf numFmtId="0" fontId="20" fillId="0" borderId="0" xfId="10" applyFont="1" applyAlignment="1" applyProtection="1"/>
    <xf numFmtId="0" fontId="19" fillId="0" borderId="7" xfId="10" applyFont="1" applyBorder="1" applyAlignment="1">
      <alignment horizontal="left" vertical="center"/>
      <protection locked="0"/>
    </xf>
    <xf numFmtId="49" fontId="19" fillId="0" borderId="8" xfId="10" applyNumberFormat="1" applyFont="1" applyBorder="1" applyAlignment="1" applyProtection="1">
      <alignment horizontal="left" vertical="center" wrapText="1"/>
    </xf>
    <xf numFmtId="43" fontId="19" fillId="0" borderId="7" xfId="1" applyFont="1" applyFill="1" applyBorder="1" applyAlignment="1" applyProtection="1">
      <alignment horizontal="left" vertical="center"/>
      <protection locked="0"/>
    </xf>
    <xf numFmtId="0" fontId="20" fillId="0" borderId="7" xfId="10" applyFont="1" applyBorder="1" applyAlignment="1" applyProtection="1">
      <alignment horizontal="center" vertical="center"/>
    </xf>
    <xf numFmtId="4" fontId="2" fillId="2"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lignment horizontal="right" vertical="center"/>
    </xf>
    <xf numFmtId="0" fontId="15" fillId="0" borderId="0" xfId="0" applyFont="1" applyFill="1" applyBorder="1" applyAlignment="1"/>
    <xf numFmtId="0" fontId="2" fillId="2" borderId="7" xfId="0" applyFont="1" applyFill="1" applyBorder="1" applyAlignment="1">
      <alignment vertical="center" wrapText="1"/>
    </xf>
    <xf numFmtId="43" fontId="19" fillId="0" borderId="7" xfId="1" applyFont="1" applyBorder="1" applyAlignment="1" applyProtection="1">
      <alignment horizontal="left" vertical="center"/>
      <protection locked="0"/>
    </xf>
    <xf numFmtId="49" fontId="19" fillId="0" borderId="7" xfId="10" applyNumberFormat="1" applyFont="1" applyBorder="1" applyAlignment="1">
      <alignment horizontal="left" vertical="center"/>
      <protection locked="0"/>
    </xf>
    <xf numFmtId="0" fontId="19" fillId="0" borderId="1" xfId="10" applyFont="1" applyBorder="1" applyAlignment="1" applyProtection="1">
      <alignment horizontal="left" vertical="center"/>
    </xf>
    <xf numFmtId="43" fontId="19" fillId="0" borderId="1" xfId="1" applyFont="1" applyFill="1" applyBorder="1" applyAlignment="1" applyProtection="1">
      <alignment horizontal="left" vertical="center"/>
    </xf>
    <xf numFmtId="0" fontId="19" fillId="0" borderId="1" xfId="10" applyFont="1" applyBorder="1" applyAlignment="1">
      <alignment horizontal="center" vertical="center"/>
      <protection locked="0"/>
    </xf>
    <xf numFmtId="0" fontId="19" fillId="0" borderId="1" xfId="10" applyFont="1" applyBorder="1" applyAlignment="1" applyProtection="1">
      <alignment horizontal="center" vertical="center"/>
    </xf>
    <xf numFmtId="0" fontId="20" fillId="0" borderId="1" xfId="10" applyFont="1" applyBorder="1" applyAlignment="1">
      <alignment horizontal="center" vertical="center"/>
      <protection locked="0"/>
    </xf>
    <xf numFmtId="0" fontId="19" fillId="0" borderId="8" xfId="10" applyFont="1" applyBorder="1" applyAlignment="1" applyProtection="1">
      <alignment horizontal="left" vertical="center"/>
    </xf>
    <xf numFmtId="43" fontId="19" fillId="0" borderId="8" xfId="1" applyFont="1" applyFill="1" applyBorder="1" applyAlignment="1" applyProtection="1">
      <alignment horizontal="left" vertical="center"/>
    </xf>
    <xf numFmtId="0" fontId="19" fillId="0" borderId="8" xfId="10" applyFont="1" applyBorder="1" applyAlignment="1">
      <alignment horizontal="center" vertical="center"/>
      <protection locked="0"/>
    </xf>
    <xf numFmtId="0" fontId="19" fillId="0" borderId="8" xfId="10" applyFont="1" applyBorder="1" applyAlignment="1" applyProtection="1">
      <alignment horizontal="center" vertical="center"/>
    </xf>
    <xf numFmtId="0" fontId="20" fillId="0" borderId="8" xfId="10" applyFont="1" applyBorder="1" applyAlignment="1">
      <alignment horizontal="center" vertical="center"/>
      <protection locked="0"/>
    </xf>
    <xf numFmtId="178" fontId="5" fillId="0" borderId="8" xfId="0" applyNumberFormat="1" applyFont="1" applyBorder="1" applyAlignment="1">
      <alignment horizontal="right" vertical="center"/>
    </xf>
    <xf numFmtId="0" fontId="20" fillId="0" borderId="2" xfId="10" applyFont="1" applyBorder="1" applyAlignment="1">
      <alignment horizontal="center" vertical="center"/>
      <protection locked="0"/>
    </xf>
    <xf numFmtId="0" fontId="20" fillId="0" borderId="9" xfId="10" applyFont="1" applyBorder="1" applyAlignment="1">
      <alignment horizontal="center" vertical="center"/>
      <protection locked="0"/>
    </xf>
    <xf numFmtId="0" fontId="20" fillId="0" borderId="16" xfId="10" applyFont="1" applyBorder="1" applyAlignment="1">
      <alignment horizontal="center" vertical="center"/>
      <protection locked="0"/>
    </xf>
    <xf numFmtId="0" fontId="0" fillId="0" borderId="16" xfId="0" applyFont="1" applyBorder="1"/>
    <xf numFmtId="43" fontId="19" fillId="0" borderId="15" xfId="1" applyFont="1" applyBorder="1" applyAlignment="1" applyProtection="1">
      <alignment horizontal="center" vertical="center"/>
      <protection locked="0"/>
    </xf>
    <xf numFmtId="0" fontId="0" fillId="0" borderId="0" xfId="0" applyFont="1" applyFill="1" applyBorder="1"/>
    <xf numFmtId="0" fontId="1" fillId="0" borderId="7" xfId="0" applyFont="1" applyFill="1" applyBorder="1" applyAlignment="1" applyProtection="1">
      <alignment horizontal="center" vertical="center"/>
      <protection locked="0"/>
    </xf>
    <xf numFmtId="0" fontId="1" fillId="0" borderId="1" xfId="0" applyFont="1" applyFill="1" applyBorder="1" applyAlignment="1">
      <alignment horizontal="center" vertical="center" wrapText="1"/>
    </xf>
    <xf numFmtId="49" fontId="5" fillId="0" borderId="7" xfId="6" applyFont="1">
      <alignment horizontal="left" vertical="center" wrapText="1"/>
    </xf>
    <xf numFmtId="0" fontId="1" fillId="0" borderId="4"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0" fillId="0" borderId="0" xfId="0" applyNumberFormat="1" applyFill="1" applyBorder="1"/>
    <xf numFmtId="180" fontId="5" fillId="0" borderId="12" xfId="9" applyNumberFormat="1" applyFont="1" applyBorder="1" applyAlignment="1">
      <alignment horizontal="center" vertical="center"/>
    </xf>
    <xf numFmtId="180" fontId="5" fillId="0" borderId="12" xfId="0" applyNumberFormat="1" applyFont="1" applyBorder="1" applyAlignment="1">
      <alignment horizontal="left" vertical="center"/>
    </xf>
    <xf numFmtId="180" fontId="5" fillId="0" borderId="12" xfId="9" applyNumberFormat="1" applyFont="1" applyBorder="1" applyAlignment="1">
      <alignment horizontal="left" vertical="center"/>
    </xf>
    <xf numFmtId="3" fontId="2" fillId="0" borderId="12" xfId="0" applyNumberFormat="1" applyFont="1" applyBorder="1" applyAlignment="1">
      <alignment horizontal="center" vertical="center"/>
    </xf>
    <xf numFmtId="0" fontId="1" fillId="0" borderId="7" xfId="0" applyFont="1" applyFill="1" applyBorder="1" applyAlignment="1">
      <alignment horizontal="left" vertical="center"/>
    </xf>
    <xf numFmtId="0" fontId="0" fillId="0" borderId="0" xfId="0" applyFont="1" applyFill="1" applyBorder="1"/>
    <xf numFmtId="0" fontId="7" fillId="0" borderId="0" xfId="0" applyFont="1" applyFill="1" applyBorder="1" applyAlignment="1" applyProtection="1">
      <alignment horizontal="center" vertical="center" wrapText="1"/>
      <protection locked="0"/>
    </xf>
    <xf numFmtId="0" fontId="0" fillId="0" borderId="0" xfId="0" applyFont="1" applyFill="1" applyBorder="1"/>
    <xf numFmtId="0" fontId="2" fillId="0" borderId="0" xfId="0" applyFont="1" applyFill="1" applyBorder="1" applyAlignment="1" applyProtection="1">
      <alignment horizontal="left" vertical="center" wrapText="1"/>
      <protection locked="0"/>
    </xf>
    <xf numFmtId="0" fontId="6" fillId="0" borderId="0" xfId="0" applyFont="1" applyFill="1" applyBorder="1" applyAlignment="1">
      <alignment horizontal="left" vertical="center"/>
    </xf>
    <xf numFmtId="0" fontId="12" fillId="0" borderId="7"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top" wrapText="1"/>
      <protection locked="0"/>
    </xf>
    <xf numFmtId="0" fontId="1" fillId="0" borderId="11"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12" xfId="0" applyFont="1" applyFill="1" applyBorder="1" applyAlignment="1">
      <alignment horizontal="right" vertical="center"/>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center" vertical="center" wrapText="1"/>
      <protection locked="0"/>
    </xf>
    <xf numFmtId="0" fontId="6" fillId="0" borderId="7" xfId="0" applyFont="1" applyFill="1" applyBorder="1" applyAlignment="1" applyProtection="1">
      <alignment vertical="top" wrapText="1"/>
      <protection locked="0"/>
    </xf>
    <xf numFmtId="0" fontId="1" fillId="0" borderId="1"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1" fillId="0" borderId="10" xfId="0" applyFont="1" applyFill="1" applyBorder="1" applyAlignment="1" applyProtection="1">
      <alignment horizontal="center" vertical="center" wrapText="1"/>
      <protection locked="0"/>
    </xf>
    <xf numFmtId="0" fontId="2" fillId="0" borderId="12" xfId="0" applyFont="1" applyFill="1" applyBorder="1" applyAlignment="1">
      <alignment horizontal="left" vertical="center"/>
    </xf>
    <xf numFmtId="0" fontId="2" fillId="0" borderId="0" xfId="0" applyFont="1" applyFill="1" applyBorder="1" applyAlignment="1" applyProtection="1">
      <alignment horizontal="right" vertical="center" wrapText="1"/>
      <protection locked="0"/>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2" fillId="0" borderId="1" xfId="0" applyFont="1" applyFill="1" applyBorder="1" applyAlignment="1">
      <alignment horizontal="center" vertical="center"/>
    </xf>
    <xf numFmtId="0" fontId="12" fillId="0" borderId="6"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 fillId="0" borderId="0" xfId="0" applyFont="1" applyFill="1" applyBorder="1" applyAlignment="1" applyProtection="1">
      <alignment horizontal="right" vertical="center" wrapText="1"/>
      <protection locked="0"/>
    </xf>
    <xf numFmtId="0" fontId="12" fillId="0" borderId="2" xfId="0"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protection locked="0"/>
    </xf>
    <xf numFmtId="0" fontId="12" fillId="0" borderId="4" xfId="0" applyFont="1" applyFill="1" applyBorder="1" applyAlignment="1" applyProtection="1">
      <alignment horizontal="center" vertical="center"/>
      <protection locked="0"/>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0"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4" fillId="0" borderId="6"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1"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applyProtection="1">
      <protection locked="0"/>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right" vertical="center"/>
      <protection locked="0"/>
    </xf>
    <xf numFmtId="0" fontId="4" fillId="0" borderId="1"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5"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1" fillId="0" borderId="8" xfId="0" applyFont="1" applyBorder="1" applyAlignment="1" applyProtection="1">
      <alignment horizontal="center" vertical="center" wrapText="1"/>
      <protection locked="0"/>
    </xf>
    <xf numFmtId="0" fontId="2" fillId="0" borderId="8" xfId="0" applyFont="1" applyBorder="1" applyAlignment="1">
      <alignment horizontal="left" vertical="center"/>
    </xf>
    <xf numFmtId="0" fontId="2" fillId="2" borderId="8" xfId="0" applyFont="1" applyFill="1" applyBorder="1" applyAlignment="1">
      <alignment horizontal="left" vertical="center"/>
    </xf>
    <xf numFmtId="0" fontId="4" fillId="0" borderId="5" xfId="0" applyFont="1" applyBorder="1" applyAlignment="1">
      <alignment horizontal="center" vertical="center" wrapText="1"/>
    </xf>
    <xf numFmtId="0" fontId="4" fillId="2" borderId="1" xfId="0" applyFont="1" applyFill="1" applyBorder="1" applyAlignment="1">
      <alignment horizontal="center" vertical="center"/>
    </xf>
    <xf numFmtId="49" fontId="5" fillId="0" borderId="7" xfId="6" applyFont="1" applyAlignment="1">
      <alignment horizontal="left" vertical="center" wrapText="1" indent="1"/>
    </xf>
    <xf numFmtId="49" fontId="5" fillId="0" borderId="7" xfId="6" applyFont="1">
      <alignment horizontal="left" vertical="center" wrapText="1"/>
    </xf>
    <xf numFmtId="0" fontId="8"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left" vertical="center"/>
      <protection locked="0"/>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9" fillId="0" borderId="0" xfId="0" applyFont="1" applyFill="1" applyBorder="1" applyAlignment="1" applyProtection="1">
      <alignment horizontal="right"/>
      <protection locked="0"/>
    </xf>
    <xf numFmtId="0" fontId="4" fillId="0" borderId="2" xfId="0" applyFont="1" applyFill="1" applyBorder="1" applyAlignment="1">
      <alignment horizontal="center" vertical="center"/>
    </xf>
    <xf numFmtId="0" fontId="1"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49" fontId="4" fillId="0" borderId="5" xfId="0" applyNumberFormat="1" applyFont="1" applyFill="1" applyBorder="1" applyAlignment="1" applyProtection="1">
      <alignment horizontal="center" vertical="center" wrapText="1"/>
      <protection locked="0"/>
    </xf>
    <xf numFmtId="0" fontId="2" fillId="0" borderId="0" xfId="0" applyFont="1" applyBorder="1" applyAlignment="1">
      <alignment horizontal="lef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4" fillId="0" borderId="0" xfId="0" applyFont="1" applyBorder="1" applyProtection="1">
      <protection locked="0"/>
    </xf>
    <xf numFmtId="0" fontId="4" fillId="0" borderId="0" xfId="0" applyFont="1" applyBorder="1"/>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2" borderId="12" xfId="0" applyFont="1" applyFill="1" applyBorder="1" applyAlignment="1">
      <alignment horizontal="right" vertical="center"/>
    </xf>
    <xf numFmtId="0" fontId="3" fillId="0" borderId="0" xfId="0" applyFont="1" applyBorder="1" applyAlignment="1">
      <alignment horizontal="center" vertical="center" wrapText="1"/>
    </xf>
    <xf numFmtId="0" fontId="3"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4" fillId="0" borderId="0" xfId="0" applyFont="1" applyBorder="1" applyAlignment="1">
      <alignment wrapText="1"/>
    </xf>
    <xf numFmtId="0" fontId="2" fillId="2" borderId="12" xfId="0" applyFont="1" applyFill="1" applyBorder="1" applyAlignment="1">
      <alignment horizontal="lef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1" xfId="0" applyFont="1" applyFill="1" applyBorder="1" applyAlignment="1">
      <alignment horizontal="center" vertical="center"/>
    </xf>
    <xf numFmtId="0" fontId="4" fillId="0" borderId="8" xfId="0" applyFont="1" applyFill="1" applyBorder="1" applyAlignment="1">
      <alignment horizontal="center"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1" fillId="0" borderId="0" xfId="0"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4" fillId="0" borderId="0" xfId="0" applyFont="1" applyFill="1" applyBorder="1" applyAlignment="1">
      <alignment horizontal="left" vertical="center"/>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4" fillId="0" borderId="1"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21" fillId="0" borderId="17" xfId="0" applyFont="1" applyFill="1" applyBorder="1" applyAlignment="1">
      <alignment horizontal="center" vertical="center" wrapText="1"/>
    </xf>
  </cellXfs>
  <cellStyles count="11">
    <cellStyle name="DateStyle" xfId="3"/>
    <cellStyle name="DateTimeStyle" xfId="2"/>
    <cellStyle name="IntegralNumberStyle" xfId="9"/>
    <cellStyle name="MoneyStyle" xfId="7"/>
    <cellStyle name="Normal" xfId="10"/>
    <cellStyle name="NumberStyle" xfId="5"/>
    <cellStyle name="PercentStyle" xfId="4"/>
    <cellStyle name="TextStyle" xfId="6"/>
    <cellStyle name="TimeStyle" xfId="8"/>
    <cellStyle name="常规" xfId="0" builtinId="0"/>
    <cellStyle name="千位分隔" xfId="1" builtin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7"/>
  <sheetViews>
    <sheetView showGridLines="0" showZeros="0" workbookViewId="0">
      <pane ySplit="1" topLeftCell="A23" activePane="bottomLeft" state="frozen"/>
      <selection pane="bottomLeft" activeCell="D39" sqref="D39"/>
    </sheetView>
  </sheetViews>
  <sheetFormatPr defaultColWidth="8.54296875" defaultRowHeight="12.75" customHeight="1"/>
  <cols>
    <col min="1" max="4" width="41" style="1" customWidth="1"/>
    <col min="5" max="16384" width="8.54296875" style="1"/>
  </cols>
  <sheetData>
    <row r="1" spans="1:4" ht="12.75" customHeight="1">
      <c r="A1" s="2"/>
      <c r="B1" s="2"/>
      <c r="C1" s="2"/>
      <c r="D1" s="2"/>
    </row>
    <row r="2" spans="1:4" ht="15" customHeight="1">
      <c r="A2" s="22"/>
      <c r="B2" s="22"/>
      <c r="C2" s="22"/>
      <c r="D2" s="28" t="s">
        <v>0</v>
      </c>
    </row>
    <row r="3" spans="1:4" ht="41.25" customHeight="1">
      <c r="A3" s="135" t="str">
        <f>"2025"&amp;"年部门财务收支预算总表"</f>
        <v>2025年部门财务收支预算总表</v>
      </c>
      <c r="B3" s="136"/>
      <c r="C3" s="136"/>
      <c r="D3" s="136"/>
    </row>
    <row r="4" spans="1:4" ht="17.25" customHeight="1">
      <c r="A4" s="137" t="s">
        <v>217</v>
      </c>
      <c r="B4" s="138"/>
      <c r="D4" s="77" t="s">
        <v>1</v>
      </c>
    </row>
    <row r="5" spans="1:4" ht="23.25" customHeight="1">
      <c r="A5" s="139" t="s">
        <v>2</v>
      </c>
      <c r="B5" s="140"/>
      <c r="C5" s="139" t="s">
        <v>3</v>
      </c>
      <c r="D5" s="140"/>
    </row>
    <row r="6" spans="1:4" ht="24" customHeight="1">
      <c r="A6" s="79" t="s">
        <v>4</v>
      </c>
      <c r="B6" s="79" t="s">
        <v>5</v>
      </c>
      <c r="C6" s="79" t="s">
        <v>6</v>
      </c>
      <c r="D6" s="79" t="s">
        <v>5</v>
      </c>
    </row>
    <row r="7" spans="1:4" ht="17.25" customHeight="1">
      <c r="A7" s="80" t="s">
        <v>7</v>
      </c>
      <c r="B7" s="37">
        <v>17294631.079999998</v>
      </c>
      <c r="C7" s="80" t="s">
        <v>8</v>
      </c>
      <c r="D7" s="37"/>
    </row>
    <row r="8" spans="1:4" ht="17.25" customHeight="1">
      <c r="A8" s="80" t="s">
        <v>9</v>
      </c>
      <c r="B8" s="37"/>
      <c r="C8" s="80" t="s">
        <v>10</v>
      </c>
      <c r="D8" s="37"/>
    </row>
    <row r="9" spans="1:4" ht="17.25" customHeight="1">
      <c r="A9" s="80" t="s">
        <v>11</v>
      </c>
      <c r="B9" s="37"/>
      <c r="C9" s="87" t="s">
        <v>12</v>
      </c>
      <c r="D9" s="37"/>
    </row>
    <row r="10" spans="1:4" ht="17.25" customHeight="1">
      <c r="A10" s="80" t="s">
        <v>13</v>
      </c>
      <c r="B10" s="37"/>
      <c r="C10" s="87" t="s">
        <v>14</v>
      </c>
      <c r="D10" s="37"/>
    </row>
    <row r="11" spans="1:4" ht="17.25" customHeight="1">
      <c r="A11" s="80" t="s">
        <v>15</v>
      </c>
      <c r="B11" s="37">
        <v>700000</v>
      </c>
      <c r="C11" s="87" t="s">
        <v>16</v>
      </c>
      <c r="D11" s="37">
        <v>13397244.08</v>
      </c>
    </row>
    <row r="12" spans="1:4" ht="17.25" customHeight="1">
      <c r="A12" s="80" t="s">
        <v>17</v>
      </c>
      <c r="B12" s="37"/>
      <c r="C12" s="87" t="s">
        <v>18</v>
      </c>
      <c r="D12" s="37"/>
    </row>
    <row r="13" spans="1:4" ht="17.25" customHeight="1">
      <c r="A13" s="80" t="s">
        <v>19</v>
      </c>
      <c r="B13" s="37"/>
      <c r="C13" s="12" t="s">
        <v>20</v>
      </c>
      <c r="D13" s="37"/>
    </row>
    <row r="14" spans="1:4" ht="17.25" customHeight="1">
      <c r="A14" s="80" t="s">
        <v>21</v>
      </c>
      <c r="B14" s="37"/>
      <c r="C14" s="12" t="s">
        <v>22</v>
      </c>
      <c r="D14" s="37">
        <v>2301171</v>
      </c>
    </row>
    <row r="15" spans="1:4" ht="17.25" customHeight="1">
      <c r="A15" s="80" t="s">
        <v>23</v>
      </c>
      <c r="B15" s="37"/>
      <c r="C15" s="12" t="s">
        <v>24</v>
      </c>
      <c r="D15" s="37">
        <v>1202284</v>
      </c>
    </row>
    <row r="16" spans="1:4" ht="17.25" customHeight="1">
      <c r="A16" s="80" t="s">
        <v>25</v>
      </c>
      <c r="B16" s="37">
        <v>700000</v>
      </c>
      <c r="C16" s="12" t="s">
        <v>26</v>
      </c>
      <c r="D16" s="37"/>
    </row>
    <row r="17" spans="1:4" ht="17.25" customHeight="1">
      <c r="A17" s="81"/>
      <c r="B17" s="37"/>
      <c r="C17" s="12" t="s">
        <v>27</v>
      </c>
      <c r="D17" s="37"/>
    </row>
    <row r="18" spans="1:4" ht="17.25" customHeight="1">
      <c r="A18" s="82"/>
      <c r="B18" s="37"/>
      <c r="C18" s="12" t="s">
        <v>28</v>
      </c>
      <c r="D18" s="37"/>
    </row>
    <row r="19" spans="1:4" ht="17.25" customHeight="1">
      <c r="A19" s="82"/>
      <c r="B19" s="37"/>
      <c r="C19" s="12" t="s">
        <v>29</v>
      </c>
      <c r="D19" s="37"/>
    </row>
    <row r="20" spans="1:4" ht="17.25" customHeight="1">
      <c r="A20" s="82"/>
      <c r="B20" s="37"/>
      <c r="C20" s="12" t="s">
        <v>30</v>
      </c>
      <c r="D20" s="37"/>
    </row>
    <row r="21" spans="1:4" ht="17.25" customHeight="1">
      <c r="A21" s="82"/>
      <c r="B21" s="37"/>
      <c r="C21" s="12" t="s">
        <v>31</v>
      </c>
      <c r="D21" s="37"/>
    </row>
    <row r="22" spans="1:4" ht="17.25" customHeight="1">
      <c r="A22" s="82"/>
      <c r="B22" s="37"/>
      <c r="C22" s="12" t="s">
        <v>32</v>
      </c>
      <c r="D22" s="37"/>
    </row>
    <row r="23" spans="1:4" ht="17.25" customHeight="1">
      <c r="A23" s="82"/>
      <c r="B23" s="37"/>
      <c r="C23" s="12" t="s">
        <v>33</v>
      </c>
      <c r="D23" s="37"/>
    </row>
    <row r="24" spans="1:4" ht="17.25" customHeight="1">
      <c r="A24" s="82"/>
      <c r="B24" s="37"/>
      <c r="C24" s="12" t="s">
        <v>34</v>
      </c>
      <c r="D24" s="37"/>
    </row>
    <row r="25" spans="1:4" ht="17.25" customHeight="1">
      <c r="A25" s="82"/>
      <c r="B25" s="37"/>
      <c r="C25" s="12" t="s">
        <v>35</v>
      </c>
      <c r="D25" s="37">
        <v>1093932</v>
      </c>
    </row>
    <row r="26" spans="1:4" ht="17.25" customHeight="1">
      <c r="A26" s="82"/>
      <c r="B26" s="37"/>
      <c r="C26" s="12" t="s">
        <v>36</v>
      </c>
      <c r="D26" s="37"/>
    </row>
    <row r="27" spans="1:4" ht="17.25" customHeight="1">
      <c r="A27" s="82"/>
      <c r="B27" s="37"/>
      <c r="C27" s="81" t="s">
        <v>37</v>
      </c>
      <c r="D27" s="37"/>
    </row>
    <row r="28" spans="1:4" ht="17.25" customHeight="1">
      <c r="A28" s="82"/>
      <c r="B28" s="37"/>
      <c r="C28" s="12" t="s">
        <v>38</v>
      </c>
      <c r="D28" s="37"/>
    </row>
    <row r="29" spans="1:4" ht="16.5" customHeight="1">
      <c r="A29" s="82"/>
      <c r="B29" s="37"/>
      <c r="C29" s="12" t="s">
        <v>39</v>
      </c>
      <c r="D29" s="37"/>
    </row>
    <row r="30" spans="1:4" ht="16.5" customHeight="1">
      <c r="A30" s="82"/>
      <c r="B30" s="37"/>
      <c r="C30" s="81" t="s">
        <v>40</v>
      </c>
      <c r="D30" s="37"/>
    </row>
    <row r="31" spans="1:4" ht="17.25" customHeight="1">
      <c r="A31" s="82"/>
      <c r="B31" s="37"/>
      <c r="C31" s="81" t="s">
        <v>41</v>
      </c>
      <c r="D31" s="37"/>
    </row>
    <row r="32" spans="1:4" ht="17.25" customHeight="1">
      <c r="A32" s="82"/>
      <c r="B32" s="37"/>
      <c r="C32" s="12" t="s">
        <v>42</v>
      </c>
      <c r="D32" s="37"/>
    </row>
    <row r="33" spans="1:4" ht="16.5" customHeight="1">
      <c r="A33" s="82" t="s">
        <v>43</v>
      </c>
      <c r="B33" s="37">
        <v>17994631.079999998</v>
      </c>
      <c r="C33" s="82" t="s">
        <v>44</v>
      </c>
      <c r="D33" s="37">
        <v>17994631.079999998</v>
      </c>
    </row>
    <row r="34" spans="1:4" ht="16.5" customHeight="1">
      <c r="A34" s="81" t="s">
        <v>45</v>
      </c>
      <c r="B34" s="37"/>
      <c r="C34" s="81" t="s">
        <v>46</v>
      </c>
      <c r="D34" s="37"/>
    </row>
    <row r="35" spans="1:4" ht="16.5" customHeight="1">
      <c r="A35" s="12" t="s">
        <v>47</v>
      </c>
      <c r="B35" s="37"/>
      <c r="C35" s="12" t="s">
        <v>47</v>
      </c>
      <c r="D35" s="37"/>
    </row>
    <row r="36" spans="1:4" ht="16.5" customHeight="1">
      <c r="A36" s="12" t="s">
        <v>48</v>
      </c>
      <c r="B36" s="37"/>
      <c r="C36" s="12" t="s">
        <v>49</v>
      </c>
      <c r="D36" s="37"/>
    </row>
    <row r="37" spans="1:4" ht="16.5" customHeight="1">
      <c r="A37" s="83" t="s">
        <v>50</v>
      </c>
      <c r="B37" s="37">
        <v>17994631.079999998</v>
      </c>
      <c r="C37" s="83" t="s">
        <v>51</v>
      </c>
      <c r="D37" s="37">
        <v>17994631.079999998</v>
      </c>
    </row>
  </sheetData>
  <mergeCells count="4">
    <mergeCell ref="A3:D3"/>
    <mergeCell ref="A4:B4"/>
    <mergeCell ref="A5:B5"/>
    <mergeCell ref="C5:D5"/>
  </mergeCells>
  <phoneticPr fontId="17" type="noConversion"/>
  <printOptions horizontalCentered="1"/>
  <pageMargins left="0.27" right="0.34" top="0.66" bottom="0.3" header="0" footer="0"/>
  <pageSetup paperSize="9" scale="70" orientation="landscape" r:id="rId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1"/>
  <sheetViews>
    <sheetView showZeros="0" topLeftCell="C1" workbookViewId="0">
      <pane ySplit="1" topLeftCell="A3" activePane="bottomLeft" state="frozen"/>
      <selection pane="bottomLeft" activeCell="B18" sqref="B18"/>
    </sheetView>
  </sheetViews>
  <sheetFormatPr defaultColWidth="9.1796875" defaultRowHeight="14.25" customHeight="1"/>
  <cols>
    <col min="1" max="1" width="32.1796875" style="1" customWidth="1"/>
    <col min="2" max="2" width="20.7265625" style="1" customWidth="1"/>
    <col min="3" max="3" width="32.1796875" style="1" customWidth="1"/>
    <col min="4" max="4" width="27.7265625" style="1" customWidth="1"/>
    <col min="5" max="6" width="36.7265625" style="1" customWidth="1"/>
    <col min="7" max="16384" width="9.1796875" style="1"/>
  </cols>
  <sheetData>
    <row r="1" spans="1:6" ht="14.25" customHeight="1">
      <c r="A1" s="2"/>
      <c r="B1" s="2"/>
      <c r="C1" s="2"/>
      <c r="D1" s="2"/>
      <c r="E1" s="2"/>
      <c r="F1" s="2"/>
    </row>
    <row r="2" spans="1:6" ht="12" customHeight="1">
      <c r="A2" s="60"/>
      <c r="B2" s="61"/>
      <c r="C2" s="60"/>
      <c r="D2" s="62"/>
      <c r="E2" s="62"/>
      <c r="F2" s="63" t="s">
        <v>177</v>
      </c>
    </row>
    <row r="3" spans="1:6" ht="42" customHeight="1">
      <c r="A3" s="234" t="str">
        <f>"2025"&amp;"年部门政府性基金预算支出预算表"</f>
        <v>2025年部门政府性基金预算支出预算表</v>
      </c>
      <c r="B3" s="234" t="s">
        <v>178</v>
      </c>
      <c r="C3" s="235"/>
      <c r="D3" s="170"/>
      <c r="E3" s="170"/>
      <c r="F3" s="170"/>
    </row>
    <row r="4" spans="1:6" ht="13.5" customHeight="1">
      <c r="A4" s="233" t="s">
        <v>217</v>
      </c>
      <c r="B4" s="233" t="s">
        <v>179</v>
      </c>
      <c r="C4" s="236"/>
      <c r="D4" s="62"/>
      <c r="E4" s="62"/>
      <c r="F4" s="63" t="s">
        <v>1</v>
      </c>
    </row>
    <row r="5" spans="1:6" ht="19.5" customHeight="1">
      <c r="A5" s="178" t="s">
        <v>143</v>
      </c>
      <c r="B5" s="240" t="s">
        <v>70</v>
      </c>
      <c r="C5" s="178" t="s">
        <v>71</v>
      </c>
      <c r="D5" s="237" t="s">
        <v>180</v>
      </c>
      <c r="E5" s="174"/>
      <c r="F5" s="175"/>
    </row>
    <row r="6" spans="1:6" ht="18.75" customHeight="1">
      <c r="A6" s="239"/>
      <c r="B6" s="241"/>
      <c r="C6" s="239"/>
      <c r="D6" s="10" t="s">
        <v>55</v>
      </c>
      <c r="E6" s="9" t="s">
        <v>73</v>
      </c>
      <c r="F6" s="10" t="s">
        <v>74</v>
      </c>
    </row>
    <row r="7" spans="1:6" ht="18.75" customHeight="1">
      <c r="A7" s="30">
        <v>1</v>
      </c>
      <c r="B7" s="64" t="s">
        <v>81</v>
      </c>
      <c r="C7" s="30">
        <v>3</v>
      </c>
      <c r="D7" s="65">
        <v>4</v>
      </c>
      <c r="E7" s="65">
        <v>5</v>
      </c>
      <c r="F7" s="65">
        <v>6</v>
      </c>
    </row>
    <row r="8" spans="1:6" ht="21" customHeight="1">
      <c r="A8" s="12"/>
      <c r="B8" s="12"/>
      <c r="C8" s="12"/>
      <c r="D8" s="37"/>
      <c r="E8" s="37"/>
      <c r="F8" s="37"/>
    </row>
    <row r="9" spans="1:6" ht="21" customHeight="1">
      <c r="A9" s="12"/>
      <c r="B9" s="12"/>
      <c r="C9" s="12"/>
      <c r="D9" s="37"/>
      <c r="E9" s="37"/>
      <c r="F9" s="37"/>
    </row>
    <row r="10" spans="1:6" ht="18.75" customHeight="1">
      <c r="A10" s="156" t="s">
        <v>133</v>
      </c>
      <c r="B10" s="156" t="s">
        <v>133</v>
      </c>
      <c r="C10" s="238" t="s">
        <v>133</v>
      </c>
      <c r="D10" s="37"/>
      <c r="E10" s="37"/>
      <c r="F10" s="37"/>
    </row>
    <row r="11" spans="1:6" ht="20" customHeight="1">
      <c r="A11" s="88" t="s">
        <v>225</v>
      </c>
    </row>
  </sheetData>
  <mergeCells count="7">
    <mergeCell ref="A3:F3"/>
    <mergeCell ref="A4:C4"/>
    <mergeCell ref="D5:F5"/>
    <mergeCell ref="A10:C10"/>
    <mergeCell ref="A5:A6"/>
    <mergeCell ref="B5:B6"/>
    <mergeCell ref="C5:C6"/>
  </mergeCells>
  <phoneticPr fontId="17" type="noConversion"/>
  <printOptions horizontalCentered="1"/>
  <pageMargins left="0.3" right="0.37" top="0.56000000000000005" bottom="0.56000000000000005" header="0.48" footer="0.48"/>
  <pageSetup paperSize="9" scale="65" orientation="landscape" r:id="rId1"/>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S12"/>
  <sheetViews>
    <sheetView showZeros="0" topLeftCell="F1" workbookViewId="0">
      <pane ySplit="1" topLeftCell="A5" activePane="bottomLeft" state="frozen"/>
      <selection pane="bottomLeft" activeCell="K1" sqref="K1:S1048576"/>
    </sheetView>
  </sheetViews>
  <sheetFormatPr defaultColWidth="9.1796875" defaultRowHeight="14.25" customHeight="1"/>
  <cols>
    <col min="1" max="1" width="22.81640625" customWidth="1"/>
    <col min="2" max="2" width="23.6328125" customWidth="1"/>
    <col min="3" max="3" width="26.6328125" customWidth="1"/>
    <col min="4" max="4" width="28.90625" customWidth="1"/>
    <col min="5" max="5" width="24.26953125" customWidth="1"/>
    <col min="6" max="6" width="7.7265625" customWidth="1"/>
    <col min="7" max="7" width="11.1796875" customWidth="1"/>
    <col min="8" max="8" width="13.26953125" customWidth="1"/>
    <col min="9" max="9" width="15.26953125" customWidth="1"/>
    <col min="10" max="10" width="14.08984375" customWidth="1"/>
    <col min="11" max="19" width="10.90625" customWidth="1"/>
  </cols>
  <sheetData>
    <row r="1" spans="1:19" ht="14.25" customHeight="1">
      <c r="A1" s="38"/>
      <c r="B1" s="38"/>
      <c r="C1" s="38"/>
      <c r="D1" s="38"/>
      <c r="E1" s="38"/>
      <c r="F1" s="38"/>
      <c r="G1" s="38"/>
      <c r="H1" s="38"/>
      <c r="I1" s="38"/>
      <c r="J1" s="38"/>
      <c r="K1" s="38"/>
      <c r="L1" s="38"/>
      <c r="M1" s="38"/>
      <c r="N1" s="38"/>
      <c r="O1" s="38"/>
      <c r="P1" s="38"/>
      <c r="Q1" s="38"/>
      <c r="R1" s="38"/>
      <c r="S1" s="38"/>
    </row>
    <row r="2" spans="1:19" ht="15.75" customHeight="1">
      <c r="B2" s="40"/>
      <c r="C2" s="40"/>
      <c r="R2" s="57"/>
      <c r="S2" s="57" t="s">
        <v>181</v>
      </c>
    </row>
    <row r="3" spans="1:19" ht="41.25" customHeight="1">
      <c r="A3" s="253" t="str">
        <f>"2025"&amp;"年部门政府采购预算表"</f>
        <v>2025年部门政府采购预算表</v>
      </c>
      <c r="B3" s="201"/>
      <c r="C3" s="201"/>
      <c r="D3" s="202"/>
      <c r="E3" s="202"/>
      <c r="F3" s="202"/>
      <c r="G3" s="202"/>
      <c r="H3" s="202"/>
      <c r="I3" s="202"/>
      <c r="J3" s="202"/>
      <c r="K3" s="202"/>
      <c r="L3" s="202"/>
      <c r="M3" s="201"/>
      <c r="N3" s="202"/>
      <c r="O3" s="202"/>
      <c r="P3" s="201"/>
      <c r="Q3" s="202"/>
      <c r="R3" s="201"/>
      <c r="S3" s="201"/>
    </row>
    <row r="4" spans="1:19" ht="18.75" customHeight="1">
      <c r="A4" s="242" t="s">
        <v>217</v>
      </c>
      <c r="B4" s="254"/>
      <c r="C4" s="254"/>
      <c r="D4" s="255"/>
      <c r="E4" s="255"/>
      <c r="F4" s="255"/>
      <c r="G4" s="255"/>
      <c r="H4" s="255"/>
      <c r="I4" s="54"/>
      <c r="J4" s="54"/>
      <c r="K4" s="54"/>
      <c r="L4" s="54"/>
      <c r="R4" s="58"/>
      <c r="S4" s="59" t="s">
        <v>1</v>
      </c>
    </row>
    <row r="5" spans="1:19" ht="15.75" customHeight="1">
      <c r="A5" s="217" t="s">
        <v>142</v>
      </c>
      <c r="B5" s="245" t="s">
        <v>143</v>
      </c>
      <c r="C5" s="245" t="s">
        <v>182</v>
      </c>
      <c r="D5" s="248" t="s">
        <v>183</v>
      </c>
      <c r="E5" s="248" t="s">
        <v>184</v>
      </c>
      <c r="F5" s="248" t="s">
        <v>185</v>
      </c>
      <c r="G5" s="248" t="s">
        <v>186</v>
      </c>
      <c r="H5" s="248" t="s">
        <v>187</v>
      </c>
      <c r="I5" s="256" t="s">
        <v>150</v>
      </c>
      <c r="J5" s="256"/>
      <c r="K5" s="256"/>
      <c r="L5" s="256"/>
      <c r="M5" s="209"/>
      <c r="N5" s="256"/>
      <c r="O5" s="256"/>
      <c r="P5" s="207"/>
      <c r="Q5" s="256"/>
      <c r="R5" s="209"/>
      <c r="S5" s="210"/>
    </row>
    <row r="6" spans="1:19" ht="17.25" customHeight="1">
      <c r="A6" s="226"/>
      <c r="B6" s="246"/>
      <c r="C6" s="246"/>
      <c r="D6" s="249"/>
      <c r="E6" s="249"/>
      <c r="F6" s="249"/>
      <c r="G6" s="249"/>
      <c r="H6" s="249"/>
      <c r="I6" s="249" t="s">
        <v>55</v>
      </c>
      <c r="J6" s="249" t="s">
        <v>58</v>
      </c>
      <c r="K6" s="249" t="s">
        <v>188</v>
      </c>
      <c r="L6" s="249" t="s">
        <v>189</v>
      </c>
      <c r="M6" s="251" t="s">
        <v>190</v>
      </c>
      <c r="N6" s="257" t="s">
        <v>191</v>
      </c>
      <c r="O6" s="257"/>
      <c r="P6" s="258"/>
      <c r="Q6" s="257"/>
      <c r="R6" s="259"/>
      <c r="S6" s="247"/>
    </row>
    <row r="7" spans="1:19" ht="54" customHeight="1">
      <c r="A7" s="218"/>
      <c r="B7" s="247"/>
      <c r="C7" s="247"/>
      <c r="D7" s="250"/>
      <c r="E7" s="250"/>
      <c r="F7" s="250"/>
      <c r="G7" s="250"/>
      <c r="H7" s="250"/>
      <c r="I7" s="250"/>
      <c r="J7" s="250" t="s">
        <v>57</v>
      </c>
      <c r="K7" s="250"/>
      <c r="L7" s="250"/>
      <c r="M7" s="252"/>
      <c r="N7" s="44" t="s">
        <v>57</v>
      </c>
      <c r="O7" s="44" t="s">
        <v>64</v>
      </c>
      <c r="P7" s="43" t="s">
        <v>65</v>
      </c>
      <c r="Q7" s="44" t="s">
        <v>66</v>
      </c>
      <c r="R7" s="50" t="s">
        <v>67</v>
      </c>
      <c r="S7" s="43" t="s">
        <v>68</v>
      </c>
    </row>
    <row r="8" spans="1:19" ht="18" customHeight="1">
      <c r="A8" s="55">
        <v>1</v>
      </c>
      <c r="B8" s="55" t="s">
        <v>81</v>
      </c>
      <c r="C8" s="56">
        <v>3</v>
      </c>
      <c r="D8" s="56">
        <v>4</v>
      </c>
      <c r="E8" s="55">
        <v>5</v>
      </c>
      <c r="F8" s="55">
        <v>6</v>
      </c>
      <c r="G8" s="55">
        <v>7</v>
      </c>
      <c r="H8" s="55">
        <v>8</v>
      </c>
      <c r="I8" s="55">
        <v>9</v>
      </c>
      <c r="J8" s="55">
        <v>10</v>
      </c>
      <c r="K8" s="55">
        <v>11</v>
      </c>
      <c r="L8" s="55">
        <v>12</v>
      </c>
      <c r="M8" s="55">
        <v>13</v>
      </c>
      <c r="N8" s="55">
        <v>14</v>
      </c>
      <c r="O8" s="55">
        <v>15</v>
      </c>
      <c r="P8" s="55">
        <v>16</v>
      </c>
      <c r="Q8" s="55">
        <v>17</v>
      </c>
      <c r="R8" s="55">
        <v>18</v>
      </c>
      <c r="S8" s="55">
        <v>19</v>
      </c>
    </row>
    <row r="9" spans="1:19" ht="31" customHeight="1">
      <c r="A9" s="46" t="s">
        <v>223</v>
      </c>
      <c r="B9" s="47" t="s">
        <v>224</v>
      </c>
      <c r="C9" s="130" t="s">
        <v>392</v>
      </c>
      <c r="D9" s="47" t="s">
        <v>458</v>
      </c>
      <c r="E9" s="48" t="s">
        <v>461</v>
      </c>
      <c r="F9" s="131" t="s">
        <v>460</v>
      </c>
      <c r="G9" s="129">
        <v>1</v>
      </c>
      <c r="H9" s="51">
        <v>160101.07</v>
      </c>
      <c r="I9" s="51">
        <v>160101.07</v>
      </c>
      <c r="J9" s="51">
        <v>160101.07</v>
      </c>
      <c r="K9" s="55"/>
      <c r="L9" s="55"/>
      <c r="M9" s="55"/>
      <c r="N9" s="55"/>
      <c r="O9" s="55"/>
      <c r="P9" s="55"/>
      <c r="Q9" s="55"/>
      <c r="R9" s="55"/>
      <c r="S9" s="55"/>
    </row>
    <row r="10" spans="1:19" ht="31" customHeight="1">
      <c r="A10" s="46" t="s">
        <v>223</v>
      </c>
      <c r="B10" s="47" t="s">
        <v>224</v>
      </c>
      <c r="C10" s="47" t="s">
        <v>220</v>
      </c>
      <c r="D10" s="47" t="s">
        <v>459</v>
      </c>
      <c r="E10" s="48" t="s">
        <v>221</v>
      </c>
      <c r="F10" s="48" t="s">
        <v>222</v>
      </c>
      <c r="G10" s="132">
        <v>1</v>
      </c>
      <c r="H10" s="51">
        <v>194400</v>
      </c>
      <c r="I10" s="51">
        <v>194400</v>
      </c>
      <c r="J10" s="51">
        <v>194400</v>
      </c>
      <c r="K10" s="51"/>
      <c r="L10" s="51"/>
      <c r="M10" s="51"/>
      <c r="N10" s="51"/>
      <c r="O10" s="51"/>
      <c r="P10" s="51"/>
      <c r="Q10" s="51"/>
      <c r="R10" s="51"/>
      <c r="S10" s="51"/>
    </row>
    <row r="11" spans="1:19" ht="25.5" customHeight="1">
      <c r="A11" s="260" t="s">
        <v>133</v>
      </c>
      <c r="B11" s="261"/>
      <c r="C11" s="261"/>
      <c r="D11" s="262"/>
      <c r="E11" s="262"/>
      <c r="F11" s="262"/>
      <c r="G11" s="263"/>
      <c r="H11" s="51">
        <v>354501.07</v>
      </c>
      <c r="I11" s="51">
        <v>354501.07</v>
      </c>
      <c r="J11" s="51">
        <v>354501.07</v>
      </c>
      <c r="K11" s="51"/>
      <c r="L11" s="51"/>
      <c r="M11" s="51"/>
      <c r="N11" s="51"/>
      <c r="O11" s="51"/>
      <c r="P11" s="51"/>
      <c r="Q11" s="51"/>
      <c r="R11" s="51"/>
      <c r="S11" s="51"/>
    </row>
    <row r="12" spans="1:19" ht="21" customHeight="1">
      <c r="A12" s="242" t="s">
        <v>192</v>
      </c>
      <c r="B12" s="203"/>
      <c r="C12" s="203"/>
      <c r="D12" s="242"/>
      <c r="E12" s="242"/>
      <c r="F12" s="242"/>
      <c r="G12" s="243"/>
      <c r="H12" s="244"/>
      <c r="I12" s="244"/>
      <c r="J12" s="244"/>
      <c r="K12" s="244"/>
      <c r="L12" s="244"/>
      <c r="M12" s="244"/>
      <c r="N12" s="244"/>
      <c r="O12" s="244"/>
      <c r="P12" s="244"/>
      <c r="Q12" s="244"/>
      <c r="R12" s="244"/>
      <c r="S12" s="244"/>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honeticPr fontId="17" type="noConversion"/>
  <printOptions horizontalCentered="1"/>
  <pageMargins left="0.36" right="0.2" top="0.72" bottom="0.72" header="0" footer="0"/>
  <pageSetup paperSize="9" scale="46" orientation="landscape" r:id="rId1"/>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T11"/>
  <sheetViews>
    <sheetView showZeros="0" topLeftCell="N1" workbookViewId="0">
      <pane ySplit="1" topLeftCell="A2" activePane="bottomLeft" state="frozen"/>
      <selection pane="bottomLeft" activeCell="B12" sqref="B12"/>
    </sheetView>
  </sheetViews>
  <sheetFormatPr defaultColWidth="9.1796875" defaultRowHeight="14.25" customHeight="1"/>
  <cols>
    <col min="1" max="5" width="39.1796875" customWidth="1"/>
    <col min="6" max="6" width="27.54296875" customWidth="1"/>
    <col min="7" max="7" width="28.54296875" customWidth="1"/>
    <col min="8" max="8" width="28.1796875" customWidth="1"/>
    <col min="9" max="9" width="39.1796875" customWidth="1"/>
    <col min="10" max="18" width="20.453125" customWidth="1"/>
    <col min="19" max="20" width="20.26953125" customWidth="1"/>
  </cols>
  <sheetData>
    <row r="1" spans="1:20" ht="14.25" customHeight="1">
      <c r="A1" s="38"/>
      <c r="B1" s="38"/>
      <c r="C1" s="38"/>
      <c r="D1" s="38"/>
      <c r="E1" s="38"/>
      <c r="F1" s="38"/>
      <c r="G1" s="38"/>
      <c r="H1" s="38"/>
      <c r="I1" s="38"/>
      <c r="J1" s="38"/>
      <c r="K1" s="38"/>
      <c r="L1" s="38"/>
      <c r="M1" s="38"/>
      <c r="N1" s="38"/>
      <c r="O1" s="38"/>
      <c r="P1" s="38"/>
      <c r="Q1" s="38"/>
      <c r="R1" s="38"/>
      <c r="S1" s="38"/>
      <c r="T1" s="38"/>
    </row>
    <row r="2" spans="1:20" ht="16.5" customHeight="1">
      <c r="A2" s="39"/>
      <c r="B2" s="40"/>
      <c r="C2" s="40"/>
      <c r="D2" s="40"/>
      <c r="E2" s="40"/>
      <c r="F2" s="40"/>
      <c r="G2" s="40"/>
      <c r="H2" s="39"/>
      <c r="I2" s="39"/>
      <c r="J2" s="39"/>
      <c r="K2" s="39"/>
      <c r="L2" s="39"/>
      <c r="M2" s="39"/>
      <c r="N2" s="49"/>
      <c r="O2" s="39"/>
      <c r="P2" s="39"/>
      <c r="Q2" s="40"/>
      <c r="R2" s="39"/>
      <c r="S2" s="52"/>
      <c r="T2" s="52" t="s">
        <v>193</v>
      </c>
    </row>
    <row r="3" spans="1:20" ht="41.25" customHeight="1">
      <c r="A3" s="253" t="str">
        <f>"2025"&amp;"年部门政府购买服务预算表"</f>
        <v>2025年部门政府购买服务预算表</v>
      </c>
      <c r="B3" s="201"/>
      <c r="C3" s="201"/>
      <c r="D3" s="201"/>
      <c r="E3" s="201"/>
      <c r="F3" s="201"/>
      <c r="G3" s="201"/>
      <c r="H3" s="264"/>
      <c r="I3" s="264"/>
      <c r="J3" s="264"/>
      <c r="K3" s="264"/>
      <c r="L3" s="264"/>
      <c r="M3" s="264"/>
      <c r="N3" s="265"/>
      <c r="O3" s="264"/>
      <c r="P3" s="264"/>
      <c r="Q3" s="201"/>
      <c r="R3" s="264"/>
      <c r="S3" s="265"/>
      <c r="T3" s="201"/>
    </row>
    <row r="4" spans="1:20" ht="22.5" customHeight="1">
      <c r="A4" s="266" t="s">
        <v>217</v>
      </c>
      <c r="B4" s="254"/>
      <c r="C4" s="254"/>
      <c r="D4" s="254"/>
      <c r="E4" s="254"/>
      <c r="F4" s="254"/>
      <c r="G4" s="254"/>
      <c r="H4" s="267"/>
      <c r="I4" s="267"/>
      <c r="J4" s="42"/>
      <c r="K4" s="42"/>
      <c r="L4" s="42"/>
      <c r="M4" s="42"/>
      <c r="N4" s="49"/>
      <c r="O4" s="39"/>
      <c r="P4" s="39"/>
      <c r="Q4" s="40"/>
      <c r="R4" s="39"/>
      <c r="S4" s="53"/>
      <c r="T4" s="52" t="s">
        <v>1</v>
      </c>
    </row>
    <row r="5" spans="1:20" ht="24" customHeight="1">
      <c r="A5" s="217" t="s">
        <v>142</v>
      </c>
      <c r="B5" s="245" t="s">
        <v>143</v>
      </c>
      <c r="C5" s="245" t="s">
        <v>182</v>
      </c>
      <c r="D5" s="245" t="s">
        <v>194</v>
      </c>
      <c r="E5" s="245" t="s">
        <v>195</v>
      </c>
      <c r="F5" s="245" t="s">
        <v>196</v>
      </c>
      <c r="G5" s="245" t="s">
        <v>197</v>
      </c>
      <c r="H5" s="248" t="s">
        <v>198</v>
      </c>
      <c r="I5" s="248" t="s">
        <v>199</v>
      </c>
      <c r="J5" s="256" t="s">
        <v>150</v>
      </c>
      <c r="K5" s="256"/>
      <c r="L5" s="256"/>
      <c r="M5" s="256"/>
      <c r="N5" s="209"/>
      <c r="O5" s="256"/>
      <c r="P5" s="256"/>
      <c r="Q5" s="207"/>
      <c r="R5" s="256"/>
      <c r="S5" s="209"/>
      <c r="T5" s="210"/>
    </row>
    <row r="6" spans="1:20" ht="24" customHeight="1">
      <c r="A6" s="226"/>
      <c r="B6" s="246"/>
      <c r="C6" s="246"/>
      <c r="D6" s="246"/>
      <c r="E6" s="246"/>
      <c r="F6" s="246"/>
      <c r="G6" s="246"/>
      <c r="H6" s="249"/>
      <c r="I6" s="249"/>
      <c r="J6" s="249" t="s">
        <v>55</v>
      </c>
      <c r="K6" s="249" t="s">
        <v>58</v>
      </c>
      <c r="L6" s="249" t="s">
        <v>188</v>
      </c>
      <c r="M6" s="249" t="s">
        <v>189</v>
      </c>
      <c r="N6" s="251" t="s">
        <v>190</v>
      </c>
      <c r="O6" s="257" t="s">
        <v>191</v>
      </c>
      <c r="P6" s="257"/>
      <c r="Q6" s="258"/>
      <c r="R6" s="257"/>
      <c r="S6" s="259"/>
      <c r="T6" s="247"/>
    </row>
    <row r="7" spans="1:20" ht="54" customHeight="1">
      <c r="A7" s="218"/>
      <c r="B7" s="247"/>
      <c r="C7" s="247"/>
      <c r="D7" s="247"/>
      <c r="E7" s="247"/>
      <c r="F7" s="247"/>
      <c r="G7" s="247"/>
      <c r="H7" s="250"/>
      <c r="I7" s="250"/>
      <c r="J7" s="250"/>
      <c r="K7" s="250" t="s">
        <v>57</v>
      </c>
      <c r="L7" s="250"/>
      <c r="M7" s="250"/>
      <c r="N7" s="252"/>
      <c r="O7" s="44" t="s">
        <v>57</v>
      </c>
      <c r="P7" s="44" t="s">
        <v>64</v>
      </c>
      <c r="Q7" s="43" t="s">
        <v>65</v>
      </c>
      <c r="R7" s="44" t="s">
        <v>66</v>
      </c>
      <c r="S7" s="50" t="s">
        <v>67</v>
      </c>
      <c r="T7" s="43" t="s">
        <v>68</v>
      </c>
    </row>
    <row r="8" spans="1:20" ht="20.5" customHeight="1">
      <c r="A8" s="45">
        <v>1</v>
      </c>
      <c r="B8" s="43">
        <v>2</v>
      </c>
      <c r="C8" s="45">
        <v>3</v>
      </c>
      <c r="D8" s="45">
        <v>4</v>
      </c>
      <c r="E8" s="43">
        <v>5</v>
      </c>
      <c r="F8" s="45">
        <v>6</v>
      </c>
      <c r="G8" s="45">
        <v>7</v>
      </c>
      <c r="H8" s="43">
        <v>8</v>
      </c>
      <c r="I8" s="45">
        <v>9</v>
      </c>
      <c r="J8" s="45">
        <v>10</v>
      </c>
      <c r="K8" s="43">
        <v>11</v>
      </c>
      <c r="L8" s="45">
        <v>12</v>
      </c>
      <c r="M8" s="45">
        <v>13</v>
      </c>
      <c r="N8" s="43">
        <v>14</v>
      </c>
      <c r="O8" s="45">
        <v>15</v>
      </c>
      <c r="P8" s="45">
        <v>16</v>
      </c>
      <c r="Q8" s="43">
        <v>17</v>
      </c>
      <c r="R8" s="45">
        <v>18</v>
      </c>
      <c r="S8" s="45">
        <v>19</v>
      </c>
      <c r="T8" s="45">
        <v>20</v>
      </c>
    </row>
    <row r="9" spans="1:20" ht="21" customHeight="1">
      <c r="A9" s="46"/>
      <c r="B9" s="47"/>
      <c r="C9" s="47"/>
      <c r="D9" s="47"/>
      <c r="E9" s="47"/>
      <c r="F9" s="47"/>
      <c r="G9" s="47"/>
      <c r="H9" s="48"/>
      <c r="I9" s="48"/>
      <c r="J9" s="51"/>
      <c r="K9" s="51"/>
      <c r="L9" s="51"/>
      <c r="M9" s="51"/>
      <c r="N9" s="51"/>
      <c r="O9" s="51"/>
      <c r="P9" s="51"/>
      <c r="Q9" s="51"/>
      <c r="R9" s="51"/>
      <c r="S9" s="51"/>
      <c r="T9" s="51"/>
    </row>
    <row r="10" spans="1:20" ht="21" customHeight="1">
      <c r="A10" s="260" t="s">
        <v>133</v>
      </c>
      <c r="B10" s="261"/>
      <c r="C10" s="261"/>
      <c r="D10" s="261"/>
      <c r="E10" s="261"/>
      <c r="F10" s="261"/>
      <c r="G10" s="261"/>
      <c r="H10" s="262"/>
      <c r="I10" s="268"/>
      <c r="J10" s="51"/>
      <c r="K10" s="51"/>
      <c r="L10" s="51"/>
      <c r="M10" s="51"/>
      <c r="N10" s="51"/>
      <c r="O10" s="51"/>
      <c r="P10" s="51"/>
      <c r="Q10" s="51"/>
      <c r="R10" s="51"/>
      <c r="S10" s="51"/>
      <c r="T10" s="51"/>
    </row>
    <row r="11" spans="1:20" ht="20" customHeight="1">
      <c r="A11" s="89" t="s">
        <v>462</v>
      </c>
    </row>
  </sheetData>
  <mergeCells count="19">
    <mergeCell ref="A10:I10"/>
    <mergeCell ref="A5:A7"/>
    <mergeCell ref="B5:B7"/>
    <mergeCell ref="C5:C7"/>
    <mergeCell ref="D5:D7"/>
    <mergeCell ref="E5:E7"/>
    <mergeCell ref="F5:F7"/>
    <mergeCell ref="G5:G7"/>
    <mergeCell ref="H5:H7"/>
    <mergeCell ref="I5:I7"/>
    <mergeCell ref="L6:L7"/>
    <mergeCell ref="M6:M7"/>
    <mergeCell ref="N6:N7"/>
    <mergeCell ref="A3:T3"/>
    <mergeCell ref="A4:I4"/>
    <mergeCell ref="J5:T5"/>
    <mergeCell ref="O6:T6"/>
    <mergeCell ref="J6:J7"/>
    <mergeCell ref="K6:K7"/>
  </mergeCells>
  <phoneticPr fontId="17" type="noConversion"/>
  <printOptions horizontalCentered="1"/>
  <pageMargins left="0.43" right="0.32" top="0.72" bottom="0.72" header="0" footer="0"/>
  <pageSetup paperSize="9" scale="24" orientation="landscape" r:id="rId1"/>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E10"/>
  <sheetViews>
    <sheetView showZeros="0" workbookViewId="0">
      <pane ySplit="1" topLeftCell="A2" activePane="bottomLeft" state="frozen"/>
      <selection pane="bottomLeft" activeCell="E14" sqref="E14"/>
    </sheetView>
  </sheetViews>
  <sheetFormatPr defaultColWidth="9.1796875" defaultRowHeight="14.25" customHeight="1"/>
  <cols>
    <col min="1" max="1" width="37.7265625" style="1" customWidth="1"/>
    <col min="2" max="5" width="20" style="1" customWidth="1"/>
    <col min="6" max="16384" width="9.1796875" style="1"/>
  </cols>
  <sheetData>
    <row r="1" spans="1:5" ht="14.25" customHeight="1">
      <c r="A1" s="2"/>
      <c r="B1" s="2"/>
      <c r="C1" s="2"/>
      <c r="D1" s="2"/>
      <c r="E1" s="2"/>
    </row>
    <row r="2" spans="1:5" ht="17.25" customHeight="1">
      <c r="D2" s="33"/>
      <c r="E2" s="4" t="s">
        <v>200</v>
      </c>
    </row>
    <row r="3" spans="1:5" ht="41.25" customHeight="1">
      <c r="A3" s="269" t="str">
        <f>"2025"&amp;"年对下转移支付预算表"</f>
        <v>2025年对下转移支付预算表</v>
      </c>
      <c r="B3" s="231"/>
      <c r="C3" s="231"/>
      <c r="D3" s="231"/>
      <c r="E3" s="232"/>
    </row>
    <row r="4" spans="1:5" ht="18" customHeight="1">
      <c r="A4" s="270" t="s">
        <v>217</v>
      </c>
      <c r="B4" s="271"/>
      <c r="C4" s="271"/>
      <c r="D4" s="272"/>
      <c r="E4" s="7" t="s">
        <v>1</v>
      </c>
    </row>
    <row r="5" spans="1:5" ht="19.5" customHeight="1">
      <c r="A5" s="273" t="s">
        <v>201</v>
      </c>
      <c r="B5" s="237" t="s">
        <v>150</v>
      </c>
      <c r="C5" s="174"/>
      <c r="D5" s="174"/>
      <c r="E5" s="274" t="s">
        <v>202</v>
      </c>
    </row>
    <row r="6" spans="1:5" ht="40.5" customHeight="1">
      <c r="A6" s="179"/>
      <c r="B6" s="15" t="s">
        <v>55</v>
      </c>
      <c r="C6" s="8" t="s">
        <v>58</v>
      </c>
      <c r="D6" s="34" t="s">
        <v>188</v>
      </c>
      <c r="E6" s="274"/>
    </row>
    <row r="7" spans="1:5" ht="19.5" customHeight="1">
      <c r="A7" s="11">
        <v>1</v>
      </c>
      <c r="B7" s="11">
        <v>2</v>
      </c>
      <c r="C7" s="11">
        <v>3</v>
      </c>
      <c r="D7" s="35">
        <v>4</v>
      </c>
      <c r="E7" s="36">
        <v>5</v>
      </c>
    </row>
    <row r="8" spans="1:5" ht="19.5" customHeight="1">
      <c r="A8" s="16"/>
      <c r="B8" s="37"/>
      <c r="C8" s="37"/>
      <c r="D8" s="37"/>
      <c r="E8" s="37"/>
    </row>
    <row r="9" spans="1:5" ht="19.5" customHeight="1">
      <c r="A9" s="31"/>
      <c r="B9" s="37"/>
      <c r="C9" s="37"/>
      <c r="D9" s="37"/>
      <c r="E9" s="37"/>
    </row>
    <row r="10" spans="1:5" ht="22" customHeight="1">
      <c r="A10" s="88" t="s">
        <v>463</v>
      </c>
    </row>
  </sheetData>
  <mergeCells count="5">
    <mergeCell ref="A3:E3"/>
    <mergeCell ref="A4:D4"/>
    <mergeCell ref="B5:D5"/>
    <mergeCell ref="A5:A6"/>
    <mergeCell ref="E5:E6"/>
  </mergeCells>
  <phoneticPr fontId="17" type="noConversion"/>
  <printOptions horizontalCentered="1"/>
  <pageMargins left="0.53" right="0.31" top="0.72" bottom="0.72" header="0" footer="0"/>
  <pageSetup paperSize="9" scale="90" orientation="landscape" r:id="rId1"/>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topLeftCell="C1" workbookViewId="0">
      <pane ySplit="1" topLeftCell="A2" activePane="bottomLeft" state="frozen"/>
      <selection pane="bottomLeft" activeCell="A14" sqref="A14"/>
    </sheetView>
  </sheetViews>
  <sheetFormatPr defaultColWidth="9.1796875" defaultRowHeight="12" customHeight="1"/>
  <cols>
    <col min="1" max="1" width="34.26953125" style="1" customWidth="1"/>
    <col min="2" max="2" width="29" style="1" customWidth="1"/>
    <col min="3" max="5" width="23.54296875" style="1" customWidth="1"/>
    <col min="6" max="6" width="11.26953125" style="1" customWidth="1"/>
    <col min="7" max="7" width="25.1796875" style="1" customWidth="1"/>
    <col min="8" max="8" width="15.54296875" style="1" customWidth="1"/>
    <col min="9" max="9" width="13.453125" style="1" customWidth="1"/>
    <col min="10" max="10" width="18.81640625" style="1" customWidth="1"/>
    <col min="11" max="16384" width="9.1796875" style="1"/>
  </cols>
  <sheetData>
    <row r="1" spans="1:10" ht="12" customHeight="1">
      <c r="A1" s="2"/>
      <c r="B1" s="2"/>
      <c r="C1" s="2"/>
      <c r="D1" s="2"/>
      <c r="E1" s="2"/>
      <c r="F1" s="2"/>
      <c r="G1" s="2"/>
      <c r="H1" s="2"/>
      <c r="I1" s="2"/>
      <c r="J1" s="2"/>
    </row>
    <row r="2" spans="1:10" ht="16.5" customHeight="1">
      <c r="J2" s="4" t="s">
        <v>203</v>
      </c>
    </row>
    <row r="3" spans="1:10" ht="41.25" customHeight="1">
      <c r="A3" s="230" t="str">
        <f>"2025"&amp;"年对下转移支付绩效目标表"</f>
        <v>2025年对下转移支付绩效目标表</v>
      </c>
      <c r="B3" s="231"/>
      <c r="C3" s="231"/>
      <c r="D3" s="231"/>
      <c r="E3" s="231"/>
      <c r="F3" s="232"/>
      <c r="G3" s="231"/>
      <c r="H3" s="232"/>
      <c r="I3" s="232"/>
      <c r="J3" s="231"/>
    </row>
    <row r="4" spans="1:10" ht="17.25" customHeight="1">
      <c r="A4" s="233" t="s">
        <v>217</v>
      </c>
      <c r="B4" s="136"/>
      <c r="C4" s="136"/>
      <c r="D4" s="136"/>
      <c r="E4" s="136"/>
      <c r="F4" s="136"/>
      <c r="G4" s="136"/>
      <c r="H4" s="136"/>
    </row>
    <row r="5" spans="1:10" ht="44.25" customHeight="1">
      <c r="A5" s="29" t="s">
        <v>201</v>
      </c>
      <c r="B5" s="29" t="s">
        <v>168</v>
      </c>
      <c r="C5" s="29" t="s">
        <v>169</v>
      </c>
      <c r="D5" s="29" t="s">
        <v>170</v>
      </c>
      <c r="E5" s="29" t="s">
        <v>171</v>
      </c>
      <c r="F5" s="30" t="s">
        <v>172</v>
      </c>
      <c r="G5" s="29" t="s">
        <v>173</v>
      </c>
      <c r="H5" s="30" t="s">
        <v>174</v>
      </c>
      <c r="I5" s="30" t="s">
        <v>175</v>
      </c>
      <c r="J5" s="29" t="s">
        <v>176</v>
      </c>
    </row>
    <row r="6" spans="1:10" ht="14.25" customHeight="1">
      <c r="A6" s="29">
        <v>1</v>
      </c>
      <c r="B6" s="29">
        <v>2</v>
      </c>
      <c r="C6" s="29">
        <v>3</v>
      </c>
      <c r="D6" s="29">
        <v>4</v>
      </c>
      <c r="E6" s="29">
        <v>5</v>
      </c>
      <c r="F6" s="30">
        <v>6</v>
      </c>
      <c r="G6" s="29">
        <v>7</v>
      </c>
      <c r="H6" s="30">
        <v>8</v>
      </c>
      <c r="I6" s="30">
        <v>9</v>
      </c>
      <c r="J6" s="29">
        <v>10</v>
      </c>
    </row>
    <row r="7" spans="1:10" ht="42" customHeight="1">
      <c r="A7" s="16"/>
      <c r="B7" s="31"/>
      <c r="C7" s="31"/>
      <c r="D7" s="31"/>
      <c r="E7" s="23"/>
      <c r="F7" s="32"/>
      <c r="G7" s="23"/>
      <c r="H7" s="32"/>
      <c r="I7" s="32"/>
      <c r="J7" s="23"/>
    </row>
    <row r="8" spans="1:10" ht="42" customHeight="1">
      <c r="A8" s="16"/>
      <c r="B8" s="12"/>
      <c r="C8" s="12"/>
      <c r="D8" s="12"/>
      <c r="E8" s="16"/>
      <c r="F8" s="12"/>
      <c r="G8" s="16"/>
      <c r="H8" s="12"/>
      <c r="I8" s="12"/>
      <c r="J8" s="16"/>
    </row>
    <row r="9" spans="1:10" ht="21" customHeight="1">
      <c r="A9" s="88" t="s">
        <v>218</v>
      </c>
    </row>
  </sheetData>
  <mergeCells count="2">
    <mergeCell ref="A3:J3"/>
    <mergeCell ref="A4:H4"/>
  </mergeCells>
  <phoneticPr fontId="17" type="noConversion"/>
  <printOptions horizontalCentered="1"/>
  <pageMargins left="0.41" right="0.28999999999999998" top="0.72" bottom="0.72" header="0" footer="0"/>
  <pageSetup paperSize="9" scale="56" orientation="landscape" r:id="rId1"/>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I10"/>
  <sheetViews>
    <sheetView showZeros="0" workbookViewId="0">
      <pane ySplit="1" topLeftCell="A2" activePane="bottomLeft" state="frozen"/>
      <selection pane="bottomLeft" activeCell="A7" sqref="A7"/>
    </sheetView>
  </sheetViews>
  <sheetFormatPr defaultColWidth="10.453125" defaultRowHeight="14.25" customHeight="1"/>
  <cols>
    <col min="1" max="3" width="33.7265625" style="1" customWidth="1"/>
    <col min="4" max="4" width="45.54296875" style="1" customWidth="1"/>
    <col min="5" max="5" width="27.54296875" style="1" customWidth="1"/>
    <col min="6" max="6" width="21.7265625" style="1" customWidth="1"/>
    <col min="7" max="9" width="26.26953125" style="1" customWidth="1"/>
    <col min="10" max="16384" width="10.453125" style="1"/>
  </cols>
  <sheetData>
    <row r="1" spans="1:9" ht="14.25" customHeight="1">
      <c r="A1" s="2"/>
      <c r="B1" s="2"/>
      <c r="C1" s="2"/>
      <c r="D1" s="2"/>
      <c r="E1" s="2"/>
      <c r="F1" s="2"/>
      <c r="G1" s="2"/>
      <c r="H1" s="2"/>
      <c r="I1" s="2"/>
    </row>
    <row r="2" spans="1:9" ht="14.25" customHeight="1">
      <c r="A2" s="275" t="s">
        <v>204</v>
      </c>
      <c r="B2" s="276"/>
      <c r="C2" s="276"/>
      <c r="D2" s="277"/>
      <c r="E2" s="277"/>
      <c r="F2" s="277"/>
      <c r="G2" s="276"/>
      <c r="H2" s="276"/>
      <c r="I2" s="277"/>
    </row>
    <row r="3" spans="1:9" ht="41.25" customHeight="1">
      <c r="A3" s="135" t="str">
        <f>"2025"&amp;"年新增资产配置预算表"</f>
        <v>2025年新增资产配置预算表</v>
      </c>
      <c r="B3" s="184"/>
      <c r="C3" s="184"/>
      <c r="D3" s="183"/>
      <c r="E3" s="183"/>
      <c r="F3" s="183"/>
      <c r="G3" s="184"/>
      <c r="H3" s="184"/>
      <c r="I3" s="183"/>
    </row>
    <row r="4" spans="1:9" ht="14.25" customHeight="1">
      <c r="A4" s="137" t="s">
        <v>217</v>
      </c>
      <c r="B4" s="278"/>
      <c r="C4" s="278"/>
      <c r="D4" s="22"/>
      <c r="F4" s="21"/>
      <c r="G4" s="20"/>
      <c r="H4" s="20"/>
      <c r="I4" s="28" t="s">
        <v>1</v>
      </c>
    </row>
    <row r="5" spans="1:9" ht="28.5" customHeight="1">
      <c r="A5" s="147" t="s">
        <v>142</v>
      </c>
      <c r="B5" s="187" t="s">
        <v>143</v>
      </c>
      <c r="C5" s="147" t="s">
        <v>205</v>
      </c>
      <c r="D5" s="147" t="s">
        <v>206</v>
      </c>
      <c r="E5" s="147" t="s">
        <v>207</v>
      </c>
      <c r="F5" s="147" t="s">
        <v>208</v>
      </c>
      <c r="G5" s="187" t="s">
        <v>209</v>
      </c>
      <c r="H5" s="187"/>
      <c r="I5" s="147"/>
    </row>
    <row r="6" spans="1:9" ht="21" customHeight="1">
      <c r="A6" s="147"/>
      <c r="B6" s="189"/>
      <c r="C6" s="189"/>
      <c r="D6" s="188"/>
      <c r="E6" s="189"/>
      <c r="F6" s="189"/>
      <c r="G6" s="18" t="s">
        <v>186</v>
      </c>
      <c r="H6" s="18" t="s">
        <v>210</v>
      </c>
      <c r="I6" s="18" t="s">
        <v>211</v>
      </c>
    </row>
    <row r="7" spans="1:9" ht="27.5" customHeight="1">
      <c r="A7" s="23" t="s">
        <v>80</v>
      </c>
      <c r="B7" s="32"/>
      <c r="C7" s="24" t="s">
        <v>81</v>
      </c>
      <c r="D7" s="23" t="s">
        <v>82</v>
      </c>
      <c r="E7" s="23" t="s">
        <v>83</v>
      </c>
      <c r="F7" s="23" t="s">
        <v>84</v>
      </c>
      <c r="G7" s="24" t="s">
        <v>85</v>
      </c>
      <c r="H7" s="24" t="s">
        <v>86</v>
      </c>
      <c r="I7" s="23" t="s">
        <v>87</v>
      </c>
    </row>
    <row r="8" spans="1:9" ht="27.5" customHeight="1">
      <c r="A8" s="16"/>
      <c r="B8" s="12"/>
      <c r="C8" s="12"/>
      <c r="D8" s="16"/>
      <c r="E8" s="12"/>
      <c r="F8" s="24"/>
      <c r="G8" s="25"/>
      <c r="H8" s="26"/>
      <c r="I8" s="26"/>
    </row>
    <row r="9" spans="1:9" ht="27.5" customHeight="1">
      <c r="A9" s="279" t="s">
        <v>55</v>
      </c>
      <c r="B9" s="280"/>
      <c r="C9" s="280"/>
      <c r="D9" s="281"/>
      <c r="E9" s="282"/>
      <c r="F9" s="282"/>
      <c r="G9" s="25"/>
      <c r="H9" s="26"/>
      <c r="I9" s="26"/>
    </row>
    <row r="10" spans="1:9" ht="20.5" customHeight="1">
      <c r="A10" s="88" t="s">
        <v>476</v>
      </c>
    </row>
  </sheetData>
  <mergeCells count="11">
    <mergeCell ref="A2:I2"/>
    <mergeCell ref="A3:I3"/>
    <mergeCell ref="A4:C4"/>
    <mergeCell ref="G5:I5"/>
    <mergeCell ref="A9:F9"/>
    <mergeCell ref="A5:A6"/>
    <mergeCell ref="B5:B6"/>
    <mergeCell ref="C5:C6"/>
    <mergeCell ref="D5:D6"/>
    <mergeCell ref="E5:E6"/>
    <mergeCell ref="F5:F6"/>
  </mergeCells>
  <phoneticPr fontId="17" type="noConversion"/>
  <pageMargins left="0.47244094488188981" right="0.35433070866141736" top="0.70866141732283472" bottom="0.70866141732283472" header="0.27559055118110237" footer="0.27559055118110237"/>
  <pageSetup paperSize="9" scale="45" orientation="landscape" r:id="rId1"/>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topLeftCell="D1" workbookViewId="0">
      <pane ySplit="1" topLeftCell="A2" activePane="bottomLeft" state="frozen"/>
      <selection pane="bottomLeft" activeCell="B14" sqref="B14"/>
    </sheetView>
  </sheetViews>
  <sheetFormatPr defaultColWidth="9.1796875" defaultRowHeight="14.25" customHeight="1"/>
  <cols>
    <col min="1" max="1" width="19.26953125" style="1" customWidth="1"/>
    <col min="2" max="2" width="33.81640625" style="1" customWidth="1"/>
    <col min="3" max="3" width="23.81640625" style="1" customWidth="1"/>
    <col min="4" max="4" width="11.1796875" style="1" customWidth="1"/>
    <col min="5" max="5" width="17.7265625" style="1" customWidth="1"/>
    <col min="6" max="6" width="9.81640625" style="1" customWidth="1"/>
    <col min="7" max="7" width="17.7265625" style="1" customWidth="1"/>
    <col min="8" max="11" width="23.1796875" style="1" customWidth="1"/>
    <col min="12" max="16384" width="9.1796875" style="1"/>
  </cols>
  <sheetData>
    <row r="1" spans="1:11" ht="14.25" customHeight="1">
      <c r="A1" s="2"/>
      <c r="B1" s="2"/>
      <c r="C1" s="2"/>
      <c r="D1" s="2"/>
      <c r="E1" s="2"/>
      <c r="F1" s="2"/>
      <c r="G1" s="2"/>
      <c r="H1" s="2"/>
      <c r="I1" s="2"/>
      <c r="J1" s="2"/>
      <c r="K1" s="2"/>
    </row>
    <row r="2" spans="1:11" ht="14.25" customHeight="1">
      <c r="D2" s="3"/>
      <c r="E2" s="3"/>
      <c r="F2" s="3"/>
      <c r="G2" s="3"/>
      <c r="K2" s="4" t="s">
        <v>212</v>
      </c>
    </row>
    <row r="3" spans="1:11" ht="41.25" customHeight="1">
      <c r="A3" s="231" t="str">
        <f>"2025"&amp;"年上级转移支付补助项目支出预算表"</f>
        <v>2025年上级转移支付补助项目支出预算表</v>
      </c>
      <c r="B3" s="231"/>
      <c r="C3" s="231"/>
      <c r="D3" s="231"/>
      <c r="E3" s="231"/>
      <c r="F3" s="231"/>
      <c r="G3" s="231"/>
      <c r="H3" s="231"/>
      <c r="I3" s="231"/>
      <c r="J3" s="231"/>
      <c r="K3" s="231"/>
    </row>
    <row r="4" spans="1:11" ht="13.5" customHeight="1">
      <c r="A4" s="233" t="s">
        <v>217</v>
      </c>
      <c r="B4" s="283"/>
      <c r="C4" s="283"/>
      <c r="D4" s="283"/>
      <c r="E4" s="283"/>
      <c r="F4" s="283"/>
      <c r="G4" s="283"/>
      <c r="H4" s="6"/>
      <c r="I4" s="6"/>
      <c r="J4" s="6"/>
      <c r="K4" s="7" t="s">
        <v>1</v>
      </c>
    </row>
    <row r="5" spans="1:11" ht="21.75" customHeight="1">
      <c r="A5" s="286" t="s">
        <v>161</v>
      </c>
      <c r="B5" s="286" t="s">
        <v>145</v>
      </c>
      <c r="C5" s="286" t="s">
        <v>162</v>
      </c>
      <c r="D5" s="289" t="s">
        <v>146</v>
      </c>
      <c r="E5" s="289" t="s">
        <v>147</v>
      </c>
      <c r="F5" s="289" t="s">
        <v>163</v>
      </c>
      <c r="G5" s="289" t="s">
        <v>164</v>
      </c>
      <c r="H5" s="273" t="s">
        <v>55</v>
      </c>
      <c r="I5" s="237" t="s">
        <v>213</v>
      </c>
      <c r="J5" s="174"/>
      <c r="K5" s="175"/>
    </row>
    <row r="6" spans="1:11" ht="21.75" customHeight="1">
      <c r="A6" s="287"/>
      <c r="B6" s="287"/>
      <c r="C6" s="287"/>
      <c r="D6" s="290"/>
      <c r="E6" s="290"/>
      <c r="F6" s="290"/>
      <c r="G6" s="290"/>
      <c r="H6" s="292"/>
      <c r="I6" s="289" t="s">
        <v>58</v>
      </c>
      <c r="J6" s="289" t="s">
        <v>59</v>
      </c>
      <c r="K6" s="289" t="s">
        <v>60</v>
      </c>
    </row>
    <row r="7" spans="1:11" ht="40.5" customHeight="1">
      <c r="A7" s="288"/>
      <c r="B7" s="288"/>
      <c r="C7" s="288"/>
      <c r="D7" s="291"/>
      <c r="E7" s="291"/>
      <c r="F7" s="291"/>
      <c r="G7" s="291"/>
      <c r="H7" s="179"/>
      <c r="I7" s="291" t="s">
        <v>57</v>
      </c>
      <c r="J7" s="291"/>
      <c r="K7" s="291"/>
    </row>
    <row r="8" spans="1:11" ht="15" customHeight="1">
      <c r="A8" s="11">
        <v>1</v>
      </c>
      <c r="B8" s="11">
        <v>2</v>
      </c>
      <c r="C8" s="11">
        <v>3</v>
      </c>
      <c r="D8" s="11">
        <v>4</v>
      </c>
      <c r="E8" s="11">
        <v>5</v>
      </c>
      <c r="F8" s="11">
        <v>6</v>
      </c>
      <c r="G8" s="11">
        <v>7</v>
      </c>
      <c r="H8" s="11">
        <v>8</v>
      </c>
      <c r="I8" s="11">
        <v>9</v>
      </c>
      <c r="J8" s="18">
        <v>10</v>
      </c>
      <c r="K8" s="18">
        <v>11</v>
      </c>
    </row>
    <row r="9" spans="1:11" ht="18.75" customHeight="1">
      <c r="A9" s="16"/>
      <c r="B9" s="12"/>
      <c r="C9" s="16"/>
      <c r="D9" s="16"/>
      <c r="E9" s="16"/>
      <c r="F9" s="16"/>
      <c r="G9" s="16"/>
      <c r="H9" s="17"/>
      <c r="I9" s="19"/>
      <c r="J9" s="19"/>
      <c r="K9" s="17"/>
    </row>
    <row r="10" spans="1:11" ht="18.75" customHeight="1">
      <c r="A10" s="12"/>
      <c r="B10" s="12"/>
      <c r="C10" s="12"/>
      <c r="D10" s="12"/>
      <c r="E10" s="12"/>
      <c r="F10" s="12"/>
      <c r="G10" s="12"/>
      <c r="H10" s="14"/>
      <c r="I10" s="14"/>
      <c r="J10" s="14"/>
      <c r="K10" s="17"/>
    </row>
    <row r="11" spans="1:11" ht="18.75" customHeight="1">
      <c r="A11" s="284" t="s">
        <v>133</v>
      </c>
      <c r="B11" s="285"/>
      <c r="C11" s="285"/>
      <c r="D11" s="285"/>
      <c r="E11" s="285"/>
      <c r="F11" s="285"/>
      <c r="G11" s="159"/>
      <c r="H11" s="14"/>
      <c r="I11" s="14"/>
      <c r="J11" s="14"/>
      <c r="K11" s="17"/>
    </row>
    <row r="12" spans="1:11" ht="19" customHeight="1">
      <c r="A12" s="88" t="s">
        <v>464</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honeticPr fontId="17" type="noConversion"/>
  <printOptions horizontalCentered="1"/>
  <pageMargins left="0.37" right="0.37" top="0.56000000000000005" bottom="0.56000000000000005" header="0.48" footer="0.48"/>
  <pageSetup paperSize="9" scale="58" orientation="landscape" r:id="rId1"/>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3"/>
  <sheetViews>
    <sheetView showZeros="0" workbookViewId="0">
      <pane ySplit="1" topLeftCell="A2" activePane="bottomLeft" state="frozen"/>
      <selection pane="bottomLeft" activeCell="G9" sqref="G9:G12"/>
    </sheetView>
  </sheetViews>
  <sheetFormatPr defaultColWidth="9.1796875" defaultRowHeight="14.25" customHeight="1"/>
  <cols>
    <col min="1" max="1" width="24.7265625" style="1" customWidth="1"/>
    <col min="2" max="2" width="18.90625" style="1" customWidth="1"/>
    <col min="3" max="3" width="28" style="1" customWidth="1"/>
    <col min="4" max="4" width="12.54296875" style="1" customWidth="1"/>
    <col min="5" max="5" width="18.1796875" style="1" customWidth="1"/>
    <col min="6" max="6" width="17.90625" style="1" customWidth="1"/>
    <col min="7" max="7" width="17.08984375" style="1" customWidth="1"/>
    <col min="8" max="16384" width="9.1796875" style="1"/>
  </cols>
  <sheetData>
    <row r="1" spans="1:7" ht="14.25" customHeight="1">
      <c r="A1" s="2"/>
      <c r="B1" s="2"/>
      <c r="C1" s="2"/>
      <c r="D1" s="2"/>
      <c r="E1" s="2"/>
      <c r="F1" s="2"/>
      <c r="G1" s="2"/>
    </row>
    <row r="2" spans="1:7" ht="13.5" customHeight="1">
      <c r="D2" s="3"/>
      <c r="G2" s="4" t="s">
        <v>214</v>
      </c>
    </row>
    <row r="3" spans="1:7" ht="41.25" customHeight="1">
      <c r="A3" s="231" t="str">
        <f>"2025"&amp;"年部门项目中期规划预算表"</f>
        <v>2025年部门项目中期规划预算表</v>
      </c>
      <c r="B3" s="231"/>
      <c r="C3" s="231"/>
      <c r="D3" s="231"/>
      <c r="E3" s="231"/>
      <c r="F3" s="231"/>
      <c r="G3" s="231"/>
    </row>
    <row r="4" spans="1:7" ht="13.5" customHeight="1">
      <c r="A4" s="233" t="s">
        <v>217</v>
      </c>
      <c r="B4" s="283"/>
      <c r="C4" s="283"/>
      <c r="D4" s="283"/>
      <c r="E4" s="6"/>
      <c r="F4" s="6"/>
      <c r="G4" s="7" t="s">
        <v>1</v>
      </c>
    </row>
    <row r="5" spans="1:7" ht="21.75" customHeight="1">
      <c r="A5" s="286" t="s">
        <v>162</v>
      </c>
      <c r="B5" s="286" t="s">
        <v>161</v>
      </c>
      <c r="C5" s="286" t="s">
        <v>145</v>
      </c>
      <c r="D5" s="289" t="s">
        <v>215</v>
      </c>
      <c r="E5" s="237" t="s">
        <v>58</v>
      </c>
      <c r="F5" s="174"/>
      <c r="G5" s="175"/>
    </row>
    <row r="6" spans="1:7" ht="21.75" customHeight="1">
      <c r="A6" s="287"/>
      <c r="B6" s="287"/>
      <c r="C6" s="287"/>
      <c r="D6" s="290"/>
      <c r="E6" s="273" t="str">
        <f>"2025"&amp;"年"</f>
        <v>2025年</v>
      </c>
      <c r="F6" s="289" t="str">
        <f>("2025"+1)&amp;"年"</f>
        <v>2026年</v>
      </c>
      <c r="G6" s="289" t="str">
        <f>("2025"+2)&amp;"年"</f>
        <v>2027年</v>
      </c>
    </row>
    <row r="7" spans="1:7" ht="40.5" customHeight="1">
      <c r="A7" s="288"/>
      <c r="B7" s="288"/>
      <c r="C7" s="288"/>
      <c r="D7" s="291"/>
      <c r="E7" s="179"/>
      <c r="F7" s="291" t="s">
        <v>57</v>
      </c>
      <c r="G7" s="291"/>
    </row>
    <row r="8" spans="1:7" ht="15" customHeight="1">
      <c r="A8" s="11">
        <v>1</v>
      </c>
      <c r="B8" s="11">
        <v>2</v>
      </c>
      <c r="C8" s="11">
        <v>3</v>
      </c>
      <c r="D8" s="11">
        <v>4</v>
      </c>
      <c r="E8" s="11">
        <v>5</v>
      </c>
      <c r="F8" s="11">
        <v>6</v>
      </c>
      <c r="G8" s="11">
        <v>7</v>
      </c>
    </row>
    <row r="9" spans="1:7" s="122" customFormat="1" ht="25.5" customHeight="1">
      <c r="A9" s="133" t="s">
        <v>399</v>
      </c>
      <c r="B9" s="133" t="s">
        <v>467</v>
      </c>
      <c r="C9" s="133" t="s">
        <v>220</v>
      </c>
      <c r="D9" s="133" t="s">
        <v>466</v>
      </c>
      <c r="E9" s="14">
        <v>194400</v>
      </c>
      <c r="F9" s="14">
        <v>194400</v>
      </c>
      <c r="G9" s="14">
        <v>194400</v>
      </c>
    </row>
    <row r="10" spans="1:7" s="122" customFormat="1" ht="25.5" customHeight="1">
      <c r="A10" s="133" t="s">
        <v>399</v>
      </c>
      <c r="B10" s="133" t="s">
        <v>465</v>
      </c>
      <c r="C10" s="133" t="s">
        <v>276</v>
      </c>
      <c r="D10" s="133" t="s">
        <v>466</v>
      </c>
      <c r="E10" s="14">
        <v>120560.64</v>
      </c>
      <c r="F10" s="14">
        <v>120320</v>
      </c>
      <c r="G10" s="14">
        <v>120320</v>
      </c>
    </row>
    <row r="11" spans="1:7" s="122" customFormat="1" ht="25.5" customHeight="1">
      <c r="A11" s="133" t="s">
        <v>399</v>
      </c>
      <c r="B11" s="133" t="s">
        <v>465</v>
      </c>
      <c r="C11" s="133" t="s">
        <v>226</v>
      </c>
      <c r="D11" s="133" t="s">
        <v>466</v>
      </c>
      <c r="E11" s="14">
        <v>2304</v>
      </c>
      <c r="F11" s="14">
        <v>8064</v>
      </c>
      <c r="G11" s="14">
        <v>8064</v>
      </c>
    </row>
    <row r="12" spans="1:7" ht="25.5" customHeight="1">
      <c r="A12" s="133" t="s">
        <v>399</v>
      </c>
      <c r="B12" s="13" t="s">
        <v>465</v>
      </c>
      <c r="C12" s="13" t="s">
        <v>400</v>
      </c>
      <c r="D12" s="12" t="s">
        <v>466</v>
      </c>
      <c r="E12" s="14">
        <v>37920</v>
      </c>
      <c r="F12" s="14">
        <v>27040</v>
      </c>
      <c r="G12" s="14">
        <v>27040</v>
      </c>
    </row>
    <row r="13" spans="1:7" ht="25.5" customHeight="1">
      <c r="A13" s="293" t="s">
        <v>55</v>
      </c>
      <c r="B13" s="294" t="s">
        <v>216</v>
      </c>
      <c r="C13" s="294"/>
      <c r="D13" s="295"/>
      <c r="E13" s="14">
        <v>355184.64000000001</v>
      </c>
      <c r="F13" s="14">
        <v>349824</v>
      </c>
      <c r="G13" s="14">
        <v>349824</v>
      </c>
    </row>
  </sheetData>
  <mergeCells count="11">
    <mergeCell ref="A3:G3"/>
    <mergeCell ref="A4:D4"/>
    <mergeCell ref="E5:G5"/>
    <mergeCell ref="A13:D13"/>
    <mergeCell ref="A5:A7"/>
    <mergeCell ref="B5:B7"/>
    <mergeCell ref="C5:C7"/>
    <mergeCell ref="D5:D7"/>
    <mergeCell ref="E6:E7"/>
    <mergeCell ref="F6:F7"/>
    <mergeCell ref="G6:G7"/>
  </mergeCells>
  <phoneticPr fontId="17" type="noConversion"/>
  <printOptions horizontalCentered="1"/>
  <pageMargins left="0.37" right="0.37" top="0.56000000000000005" bottom="0.56000000000000005" header="0.48" footer="0.48"/>
  <pageSetup paperSize="9" scale="88" orientation="landscape" r:id="rId1"/>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S11"/>
  <sheetViews>
    <sheetView showGridLines="0" showZeros="0" workbookViewId="0">
      <pane ySplit="1" topLeftCell="A2" activePane="bottomLeft" state="frozen"/>
      <selection pane="bottomLeft" activeCell="C9" sqref="C9"/>
    </sheetView>
  </sheetViews>
  <sheetFormatPr defaultColWidth="8.54296875" defaultRowHeight="12.75" customHeight="1"/>
  <cols>
    <col min="1" max="1" width="15.90625" style="1" customWidth="1"/>
    <col min="2" max="2" width="19.7265625" style="1" customWidth="1"/>
    <col min="3" max="3" width="15.36328125" style="1" customWidth="1"/>
    <col min="4" max="4" width="17.7265625" style="1" customWidth="1"/>
    <col min="5" max="5" width="17.26953125" style="1" customWidth="1"/>
    <col min="6" max="8" width="11.81640625" style="1" customWidth="1"/>
    <col min="9" max="9" width="13.36328125" style="1" customWidth="1"/>
    <col min="10" max="13" width="10.81640625" style="1" customWidth="1"/>
    <col min="14" max="14" width="10.453125" style="1" customWidth="1"/>
    <col min="15" max="19" width="10.54296875" style="1" customWidth="1"/>
    <col min="20" max="16384" width="8.54296875" style="1"/>
  </cols>
  <sheetData>
    <row r="1" spans="1:19" ht="12.75" customHeight="1">
      <c r="A1" s="2"/>
      <c r="B1" s="2"/>
      <c r="C1" s="2"/>
      <c r="D1" s="2"/>
      <c r="E1" s="2"/>
      <c r="F1" s="2"/>
      <c r="G1" s="2"/>
      <c r="H1" s="2"/>
      <c r="I1" s="2"/>
      <c r="J1" s="2"/>
      <c r="K1" s="2"/>
      <c r="L1" s="2"/>
      <c r="M1" s="2"/>
      <c r="N1" s="2"/>
      <c r="O1" s="2"/>
      <c r="P1" s="2"/>
      <c r="Q1" s="2"/>
      <c r="R1" s="2"/>
      <c r="S1" s="2"/>
    </row>
    <row r="2" spans="1:19" ht="17.25" customHeight="1">
      <c r="A2" s="154" t="s">
        <v>52</v>
      </c>
      <c r="B2" s="136"/>
      <c r="C2" s="136"/>
      <c r="D2" s="136"/>
      <c r="E2" s="136"/>
      <c r="F2" s="136"/>
      <c r="G2" s="136"/>
      <c r="H2" s="136"/>
      <c r="I2" s="136"/>
      <c r="J2" s="136"/>
      <c r="K2" s="136"/>
      <c r="L2" s="136"/>
      <c r="M2" s="136"/>
      <c r="N2" s="136"/>
      <c r="O2" s="136"/>
      <c r="P2" s="136"/>
      <c r="Q2" s="136"/>
      <c r="R2" s="136"/>
      <c r="S2" s="136"/>
    </row>
    <row r="3" spans="1:19" ht="41.25" customHeight="1">
      <c r="A3" s="135" t="str">
        <f>"2025"&amp;"年部门收入预算表"</f>
        <v>2025年部门收入预算表</v>
      </c>
      <c r="B3" s="136"/>
      <c r="C3" s="136"/>
      <c r="D3" s="136"/>
      <c r="E3" s="136"/>
      <c r="F3" s="136"/>
      <c r="G3" s="136"/>
      <c r="H3" s="136"/>
      <c r="I3" s="136"/>
      <c r="J3" s="136"/>
      <c r="K3" s="136"/>
      <c r="L3" s="136"/>
      <c r="M3" s="136"/>
      <c r="N3" s="136"/>
      <c r="O3" s="136"/>
      <c r="P3" s="136"/>
      <c r="Q3" s="136"/>
      <c r="R3" s="136"/>
      <c r="S3" s="136"/>
    </row>
    <row r="4" spans="1:19" ht="17.25" customHeight="1">
      <c r="A4" s="137" t="s">
        <v>217</v>
      </c>
      <c r="B4" s="136"/>
      <c r="S4" s="22" t="s">
        <v>1</v>
      </c>
    </row>
    <row r="5" spans="1:19" ht="21.75" customHeight="1">
      <c r="A5" s="149" t="s">
        <v>53</v>
      </c>
      <c r="B5" s="152" t="s">
        <v>54</v>
      </c>
      <c r="C5" s="152" t="s">
        <v>55</v>
      </c>
      <c r="D5" s="155" t="s">
        <v>56</v>
      </c>
      <c r="E5" s="155"/>
      <c r="F5" s="155"/>
      <c r="G5" s="155"/>
      <c r="H5" s="155"/>
      <c r="I5" s="156"/>
      <c r="J5" s="155"/>
      <c r="K5" s="155"/>
      <c r="L5" s="155"/>
      <c r="M5" s="155"/>
      <c r="N5" s="157"/>
      <c r="O5" s="155" t="s">
        <v>45</v>
      </c>
      <c r="P5" s="155"/>
      <c r="Q5" s="155"/>
      <c r="R5" s="155"/>
      <c r="S5" s="157"/>
    </row>
    <row r="6" spans="1:19" ht="27" customHeight="1">
      <c r="A6" s="150"/>
      <c r="B6" s="141"/>
      <c r="C6" s="141"/>
      <c r="D6" s="141" t="s">
        <v>57</v>
      </c>
      <c r="E6" s="141" t="s">
        <v>58</v>
      </c>
      <c r="F6" s="141" t="s">
        <v>59</v>
      </c>
      <c r="G6" s="141" t="s">
        <v>60</v>
      </c>
      <c r="H6" s="141" t="s">
        <v>61</v>
      </c>
      <c r="I6" s="144" t="s">
        <v>62</v>
      </c>
      <c r="J6" s="145"/>
      <c r="K6" s="145"/>
      <c r="L6" s="145"/>
      <c r="M6" s="145"/>
      <c r="N6" s="146"/>
      <c r="O6" s="141" t="s">
        <v>57</v>
      </c>
      <c r="P6" s="141" t="s">
        <v>58</v>
      </c>
      <c r="Q6" s="141" t="s">
        <v>59</v>
      </c>
      <c r="R6" s="141" t="s">
        <v>60</v>
      </c>
      <c r="S6" s="141" t="s">
        <v>63</v>
      </c>
    </row>
    <row r="7" spans="1:19" ht="30" customHeight="1">
      <c r="A7" s="151"/>
      <c r="B7" s="153"/>
      <c r="C7" s="143"/>
      <c r="D7" s="143"/>
      <c r="E7" s="143"/>
      <c r="F7" s="143"/>
      <c r="G7" s="143"/>
      <c r="H7" s="143"/>
      <c r="I7" s="32" t="s">
        <v>57</v>
      </c>
      <c r="J7" s="86" t="s">
        <v>64</v>
      </c>
      <c r="K7" s="86" t="s">
        <v>65</v>
      </c>
      <c r="L7" s="86" t="s">
        <v>66</v>
      </c>
      <c r="M7" s="86" t="s">
        <v>67</v>
      </c>
      <c r="N7" s="86" t="s">
        <v>68</v>
      </c>
      <c r="O7" s="142"/>
      <c r="P7" s="142"/>
      <c r="Q7" s="142"/>
      <c r="R7" s="142"/>
      <c r="S7" s="143"/>
    </row>
    <row r="8" spans="1:19" ht="23" customHeight="1">
      <c r="A8" s="27">
        <v>1</v>
      </c>
      <c r="B8" s="27">
        <v>2</v>
      </c>
      <c r="C8" s="27">
        <v>3</v>
      </c>
      <c r="D8" s="27">
        <v>4</v>
      </c>
      <c r="E8" s="27">
        <v>5</v>
      </c>
      <c r="F8" s="27">
        <v>6</v>
      </c>
      <c r="G8" s="27">
        <v>7</v>
      </c>
      <c r="H8" s="27">
        <v>8</v>
      </c>
      <c r="I8" s="32">
        <v>9</v>
      </c>
      <c r="J8" s="27">
        <v>10</v>
      </c>
      <c r="K8" s="27">
        <v>11</v>
      </c>
      <c r="L8" s="27">
        <v>12</v>
      </c>
      <c r="M8" s="27">
        <v>13</v>
      </c>
      <c r="N8" s="27">
        <v>14</v>
      </c>
      <c r="O8" s="27">
        <v>15</v>
      </c>
      <c r="P8" s="27">
        <v>16</v>
      </c>
      <c r="Q8" s="27">
        <v>17</v>
      </c>
      <c r="R8" s="27">
        <v>18</v>
      </c>
      <c r="S8" s="27">
        <v>19</v>
      </c>
    </row>
    <row r="9" spans="1:19" ht="28" customHeight="1">
      <c r="A9" s="12" t="s">
        <v>382</v>
      </c>
      <c r="B9" s="12" t="s">
        <v>224</v>
      </c>
      <c r="C9" s="37">
        <v>17994631.079999998</v>
      </c>
      <c r="D9" s="37">
        <v>17994631.079999998</v>
      </c>
      <c r="E9" s="100">
        <v>17294631.079999998</v>
      </c>
      <c r="F9" s="37"/>
      <c r="G9" s="37"/>
      <c r="H9" s="37"/>
      <c r="I9" s="37">
        <v>700000</v>
      </c>
      <c r="J9" s="37"/>
      <c r="K9" s="37"/>
      <c r="L9" s="37"/>
      <c r="M9" s="37"/>
      <c r="N9" s="37">
        <v>700000</v>
      </c>
      <c r="O9" s="37"/>
      <c r="P9" s="37"/>
      <c r="Q9" s="37"/>
      <c r="R9" s="37"/>
      <c r="S9" s="37"/>
    </row>
    <row r="10" spans="1:19" s="134" customFormat="1" ht="28" customHeight="1">
      <c r="A10" s="12"/>
      <c r="B10" s="12"/>
      <c r="C10" s="37"/>
      <c r="D10" s="37"/>
      <c r="E10" s="100"/>
      <c r="F10" s="37"/>
      <c r="G10" s="37"/>
      <c r="H10" s="37"/>
      <c r="I10" s="37"/>
      <c r="J10" s="37"/>
      <c r="K10" s="37"/>
      <c r="L10" s="37"/>
      <c r="M10" s="37"/>
      <c r="N10" s="37"/>
      <c r="O10" s="37"/>
      <c r="P10" s="37"/>
      <c r="Q10" s="37"/>
      <c r="R10" s="37"/>
      <c r="S10" s="37"/>
    </row>
    <row r="11" spans="1:19" ht="28" customHeight="1">
      <c r="A11" s="147" t="s">
        <v>55</v>
      </c>
      <c r="B11" s="148"/>
      <c r="C11" s="37">
        <v>17994631.079999998</v>
      </c>
      <c r="D11" s="37">
        <v>17994631.079999998</v>
      </c>
      <c r="E11" s="100">
        <v>17294631.079999998</v>
      </c>
      <c r="F11" s="37"/>
      <c r="G11" s="37"/>
      <c r="H11" s="37"/>
      <c r="I11" s="37">
        <v>700000</v>
      </c>
      <c r="J11" s="37"/>
      <c r="K11" s="37"/>
      <c r="L11" s="37"/>
      <c r="M11" s="37"/>
      <c r="N11" s="37">
        <v>700000</v>
      </c>
      <c r="O11" s="37"/>
      <c r="P11" s="37"/>
      <c r="Q11" s="37"/>
      <c r="R11" s="37"/>
      <c r="S11" s="3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honeticPr fontId="17" type="noConversion"/>
  <printOptions horizontalCentered="1"/>
  <pageMargins left="0.3" right="0.2" top="0.72" bottom="0.72" header="0" footer="0"/>
  <pageSetup paperSize="9" scale="56" orientation="landscape" r:id="rId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9"/>
  <sheetViews>
    <sheetView showGridLines="0" showZeros="0" workbookViewId="0">
      <pane ySplit="1" topLeftCell="A2" activePane="bottomLeft" state="frozen"/>
      <selection pane="bottomLeft" activeCell="O29" sqref="O29"/>
    </sheetView>
  </sheetViews>
  <sheetFormatPr defaultColWidth="8.54296875" defaultRowHeight="12.75" customHeight="1"/>
  <cols>
    <col min="1" max="1" width="10.453125" style="1" customWidth="1"/>
    <col min="2" max="2" width="27.453125" style="1" customWidth="1"/>
    <col min="3" max="3" width="18.6328125" style="1" customWidth="1"/>
    <col min="4" max="4" width="19" style="1" customWidth="1"/>
    <col min="5" max="5" width="16" style="1" customWidth="1"/>
    <col min="6" max="6" width="16.81640625" style="1" customWidth="1"/>
    <col min="7" max="8" width="24.54296875" style="1" customWidth="1"/>
    <col min="9" max="9" width="16.90625" style="1" customWidth="1"/>
    <col min="10" max="10" width="18" style="1" customWidth="1"/>
    <col min="11" max="11" width="16.453125" style="1" customWidth="1"/>
    <col min="12" max="12" width="18.6328125" style="1" customWidth="1"/>
    <col min="13" max="13" width="17.36328125" style="1" customWidth="1"/>
    <col min="14" max="14" width="18.453125" style="1" customWidth="1"/>
    <col min="15" max="15" width="24.54296875" style="1" customWidth="1"/>
    <col min="16" max="16384" width="8.54296875" style="1"/>
  </cols>
  <sheetData>
    <row r="1" spans="1:15" ht="12.75" customHeight="1">
      <c r="A1" s="2"/>
      <c r="B1" s="2"/>
      <c r="C1" s="2"/>
      <c r="D1" s="2"/>
      <c r="E1" s="2"/>
      <c r="F1" s="2"/>
      <c r="G1" s="2"/>
      <c r="H1" s="2"/>
      <c r="I1" s="2"/>
      <c r="J1" s="2"/>
      <c r="K1" s="2"/>
      <c r="L1" s="2"/>
      <c r="M1" s="2"/>
      <c r="N1" s="2"/>
      <c r="O1" s="2"/>
    </row>
    <row r="2" spans="1:15" ht="17.25" customHeight="1">
      <c r="A2" s="164" t="s">
        <v>69</v>
      </c>
      <c r="B2" s="136"/>
      <c r="C2" s="136"/>
      <c r="D2" s="136"/>
      <c r="E2" s="136"/>
      <c r="F2" s="136"/>
      <c r="G2" s="136"/>
      <c r="H2" s="136"/>
      <c r="I2" s="136"/>
      <c r="J2" s="136"/>
      <c r="K2" s="136"/>
      <c r="L2" s="136"/>
      <c r="M2" s="136"/>
      <c r="N2" s="136"/>
      <c r="O2" s="136"/>
    </row>
    <row r="3" spans="1:15" ht="41.25" customHeight="1">
      <c r="A3" s="135" t="str">
        <f>"2025"&amp;"年部门支出预算表"</f>
        <v>2025年部门支出预算表</v>
      </c>
      <c r="B3" s="136"/>
      <c r="C3" s="136"/>
      <c r="D3" s="136"/>
      <c r="E3" s="136"/>
      <c r="F3" s="136"/>
      <c r="G3" s="136"/>
      <c r="H3" s="136"/>
      <c r="I3" s="136"/>
      <c r="J3" s="136"/>
      <c r="K3" s="136"/>
      <c r="L3" s="136"/>
      <c r="M3" s="136"/>
      <c r="N3" s="136"/>
      <c r="O3" s="136"/>
    </row>
    <row r="4" spans="1:15" ht="17.25" customHeight="1">
      <c r="A4" s="137" t="s">
        <v>217</v>
      </c>
      <c r="B4" s="136"/>
      <c r="O4" s="22" t="s">
        <v>1</v>
      </c>
    </row>
    <row r="5" spans="1:15" ht="27" customHeight="1">
      <c r="A5" s="160" t="s">
        <v>70</v>
      </c>
      <c r="B5" s="160" t="s">
        <v>71</v>
      </c>
      <c r="C5" s="160" t="s">
        <v>55</v>
      </c>
      <c r="D5" s="165" t="s">
        <v>58</v>
      </c>
      <c r="E5" s="166"/>
      <c r="F5" s="167"/>
      <c r="G5" s="163" t="s">
        <v>59</v>
      </c>
      <c r="H5" s="163" t="s">
        <v>60</v>
      </c>
      <c r="I5" s="163" t="s">
        <v>72</v>
      </c>
      <c r="J5" s="165" t="s">
        <v>62</v>
      </c>
      <c r="K5" s="166"/>
      <c r="L5" s="166"/>
      <c r="M5" s="166"/>
      <c r="N5" s="168"/>
      <c r="O5" s="169"/>
    </row>
    <row r="6" spans="1:15" ht="42" customHeight="1">
      <c r="A6" s="161"/>
      <c r="B6" s="161"/>
      <c r="C6" s="162"/>
      <c r="D6" s="85" t="s">
        <v>57</v>
      </c>
      <c r="E6" s="85" t="s">
        <v>73</v>
      </c>
      <c r="F6" s="85" t="s">
        <v>74</v>
      </c>
      <c r="G6" s="162"/>
      <c r="H6" s="162"/>
      <c r="I6" s="161"/>
      <c r="J6" s="85" t="s">
        <v>57</v>
      </c>
      <c r="K6" s="79" t="s">
        <v>75</v>
      </c>
      <c r="L6" s="79" t="s">
        <v>76</v>
      </c>
      <c r="M6" s="79" t="s">
        <v>77</v>
      </c>
      <c r="N6" s="79" t="s">
        <v>78</v>
      </c>
      <c r="O6" s="79" t="s">
        <v>79</v>
      </c>
    </row>
    <row r="7" spans="1:15" ht="18" customHeight="1">
      <c r="A7" s="23" t="s">
        <v>80</v>
      </c>
      <c r="B7" s="23" t="s">
        <v>81</v>
      </c>
      <c r="C7" s="23" t="s">
        <v>82</v>
      </c>
      <c r="D7" s="24" t="s">
        <v>83</v>
      </c>
      <c r="E7" s="24" t="s">
        <v>84</v>
      </c>
      <c r="F7" s="24" t="s">
        <v>85</v>
      </c>
      <c r="G7" s="24" t="s">
        <v>86</v>
      </c>
      <c r="H7" s="24" t="s">
        <v>87</v>
      </c>
      <c r="I7" s="24" t="s">
        <v>88</v>
      </c>
      <c r="J7" s="24" t="s">
        <v>89</v>
      </c>
      <c r="K7" s="24" t="s">
        <v>90</v>
      </c>
      <c r="L7" s="24" t="s">
        <v>91</v>
      </c>
      <c r="M7" s="24" t="s">
        <v>92</v>
      </c>
      <c r="N7" s="23" t="s">
        <v>93</v>
      </c>
      <c r="O7" s="24" t="s">
        <v>94</v>
      </c>
    </row>
    <row r="8" spans="1:15" s="102" customFormat="1" ht="21" customHeight="1">
      <c r="A8" s="103" t="s">
        <v>362</v>
      </c>
      <c r="B8" s="103" t="s">
        <v>363</v>
      </c>
      <c r="C8" s="101">
        <v>13397244.08</v>
      </c>
      <c r="D8" s="100">
        <v>12697244.08</v>
      </c>
      <c r="E8" s="100">
        <v>12342059.439999999</v>
      </c>
      <c r="F8" s="100">
        <v>355184.64000000001</v>
      </c>
      <c r="G8" s="100"/>
      <c r="H8" s="100"/>
      <c r="I8" s="100"/>
      <c r="J8" s="100">
        <v>700000</v>
      </c>
      <c r="K8" s="100"/>
      <c r="L8" s="100"/>
      <c r="M8" s="100"/>
      <c r="N8" s="101"/>
      <c r="O8" s="101">
        <v>700000</v>
      </c>
    </row>
    <row r="9" spans="1:15" s="102" customFormat="1" ht="21" customHeight="1">
      <c r="A9" s="103" t="s">
        <v>364</v>
      </c>
      <c r="B9" s="103" t="s">
        <v>365</v>
      </c>
      <c r="C9" s="101">
        <v>13196871.08</v>
      </c>
      <c r="D9" s="100">
        <v>12496871.08</v>
      </c>
      <c r="E9" s="100">
        <v>12338390.439999999</v>
      </c>
      <c r="F9" s="100">
        <v>158480.64000000001</v>
      </c>
      <c r="G9" s="100"/>
      <c r="H9" s="100"/>
      <c r="I9" s="100"/>
      <c r="J9" s="100">
        <v>700000</v>
      </c>
      <c r="K9" s="100"/>
      <c r="L9" s="100"/>
      <c r="M9" s="100"/>
      <c r="N9" s="101"/>
      <c r="O9" s="101">
        <v>700000</v>
      </c>
    </row>
    <row r="10" spans="1:15" s="102" customFormat="1" ht="21" customHeight="1">
      <c r="A10" s="103" t="s">
        <v>277</v>
      </c>
      <c r="B10" s="103" t="s">
        <v>278</v>
      </c>
      <c r="C10" s="101">
        <v>13196871.08</v>
      </c>
      <c r="D10" s="100">
        <v>12496871.08</v>
      </c>
      <c r="E10" s="100">
        <v>12338390.439999999</v>
      </c>
      <c r="F10" s="100">
        <v>158480.64000000001</v>
      </c>
      <c r="G10" s="100"/>
      <c r="H10" s="100"/>
      <c r="I10" s="100"/>
      <c r="J10" s="100">
        <v>700000</v>
      </c>
      <c r="K10" s="100"/>
      <c r="L10" s="100"/>
      <c r="M10" s="100"/>
      <c r="N10" s="101"/>
      <c r="O10" s="101">
        <v>700000</v>
      </c>
    </row>
    <row r="11" spans="1:15" s="102" customFormat="1" ht="21" customHeight="1">
      <c r="A11" s="103" t="s">
        <v>366</v>
      </c>
      <c r="B11" s="103" t="s">
        <v>367</v>
      </c>
      <c r="C11" s="101">
        <v>5973</v>
      </c>
      <c r="D11" s="100">
        <v>5973</v>
      </c>
      <c r="E11" s="100">
        <v>3669</v>
      </c>
      <c r="F11" s="100">
        <v>2304</v>
      </c>
      <c r="G11" s="100"/>
      <c r="H11" s="100"/>
      <c r="I11" s="100"/>
      <c r="J11" s="100"/>
      <c r="K11" s="100"/>
      <c r="L11" s="100"/>
      <c r="M11" s="100"/>
      <c r="N11" s="101"/>
      <c r="O11" s="101"/>
    </row>
    <row r="12" spans="1:15" s="102" customFormat="1" ht="21" customHeight="1">
      <c r="A12" s="103" t="s">
        <v>286</v>
      </c>
      <c r="B12" s="103" t="s">
        <v>287</v>
      </c>
      <c r="C12" s="101">
        <v>5973</v>
      </c>
      <c r="D12" s="100">
        <v>5973</v>
      </c>
      <c r="E12" s="100">
        <v>3669</v>
      </c>
      <c r="F12" s="100">
        <v>2304</v>
      </c>
      <c r="G12" s="100"/>
      <c r="H12" s="100"/>
      <c r="I12" s="100"/>
      <c r="J12" s="100"/>
      <c r="K12" s="100"/>
      <c r="L12" s="100"/>
      <c r="M12" s="100"/>
      <c r="N12" s="101"/>
      <c r="O12" s="101"/>
    </row>
    <row r="13" spans="1:15" s="102" customFormat="1" ht="21" customHeight="1">
      <c r="A13" s="103" t="s">
        <v>383</v>
      </c>
      <c r="B13" s="103" t="s">
        <v>368</v>
      </c>
      <c r="C13" s="101">
        <v>194400</v>
      </c>
      <c r="D13" s="100">
        <v>194400</v>
      </c>
      <c r="E13" s="100"/>
      <c r="F13" s="100">
        <v>194400</v>
      </c>
      <c r="G13" s="100"/>
      <c r="H13" s="100"/>
      <c r="I13" s="100"/>
      <c r="J13" s="100"/>
      <c r="K13" s="100"/>
      <c r="L13" s="100"/>
      <c r="M13" s="100"/>
      <c r="N13" s="101"/>
      <c r="O13" s="101"/>
    </row>
    <row r="14" spans="1:15" s="102" customFormat="1" ht="21" customHeight="1">
      <c r="A14" s="103" t="s">
        <v>289</v>
      </c>
      <c r="B14" s="103" t="s">
        <v>290</v>
      </c>
      <c r="C14" s="101">
        <v>194400</v>
      </c>
      <c r="D14" s="100">
        <v>194400</v>
      </c>
      <c r="E14" s="100"/>
      <c r="F14" s="100">
        <v>194400</v>
      </c>
      <c r="G14" s="100"/>
      <c r="H14" s="100"/>
      <c r="I14" s="100"/>
      <c r="J14" s="100"/>
      <c r="K14" s="100"/>
      <c r="L14" s="100"/>
      <c r="M14" s="100"/>
      <c r="N14" s="101"/>
      <c r="O14" s="101"/>
    </row>
    <row r="15" spans="1:15" s="102" customFormat="1" ht="21" customHeight="1">
      <c r="A15" s="103" t="s">
        <v>369</v>
      </c>
      <c r="B15" s="103" t="s">
        <v>370</v>
      </c>
      <c r="C15" s="101">
        <v>2301171</v>
      </c>
      <c r="D15" s="100">
        <v>2301171</v>
      </c>
      <c r="E15" s="100">
        <v>2301171</v>
      </c>
      <c r="F15" s="100"/>
      <c r="G15" s="100"/>
      <c r="H15" s="100"/>
      <c r="I15" s="100"/>
      <c r="J15" s="100"/>
      <c r="K15" s="100"/>
      <c r="L15" s="100"/>
      <c r="M15" s="100"/>
      <c r="N15" s="101"/>
      <c r="O15" s="101"/>
    </row>
    <row r="16" spans="1:15" s="102" customFormat="1" ht="21" customHeight="1">
      <c r="A16" s="103" t="s">
        <v>371</v>
      </c>
      <c r="B16" s="103" t="s">
        <v>372</v>
      </c>
      <c r="C16" s="101">
        <v>2291823</v>
      </c>
      <c r="D16" s="100">
        <v>2291823</v>
      </c>
      <c r="E16" s="100">
        <v>2291823</v>
      </c>
      <c r="F16" s="100"/>
      <c r="G16" s="100"/>
      <c r="H16" s="100"/>
      <c r="I16" s="100"/>
      <c r="J16" s="100"/>
      <c r="K16" s="100"/>
      <c r="L16" s="100"/>
      <c r="M16" s="100"/>
      <c r="N16" s="101"/>
      <c r="O16" s="101"/>
    </row>
    <row r="17" spans="1:15" s="102" customFormat="1" ht="21" customHeight="1">
      <c r="A17" s="103" t="s">
        <v>309</v>
      </c>
      <c r="B17" s="103" t="s">
        <v>310</v>
      </c>
      <c r="C17" s="101">
        <v>1149423</v>
      </c>
      <c r="D17" s="100">
        <v>1149423</v>
      </c>
      <c r="E17" s="100">
        <v>1149423</v>
      </c>
      <c r="F17" s="100"/>
      <c r="G17" s="100"/>
      <c r="H17" s="100"/>
      <c r="I17" s="100"/>
      <c r="J17" s="100"/>
      <c r="K17" s="100"/>
      <c r="L17" s="100"/>
      <c r="M17" s="100"/>
      <c r="N17" s="101"/>
      <c r="O17" s="101"/>
    </row>
    <row r="18" spans="1:15" s="102" customFormat="1" ht="21" customHeight="1">
      <c r="A18" s="103" t="s">
        <v>351</v>
      </c>
      <c r="B18" s="103" t="s">
        <v>352</v>
      </c>
      <c r="C18" s="101">
        <v>1142400</v>
      </c>
      <c r="D18" s="100">
        <v>1142400</v>
      </c>
      <c r="E18" s="100">
        <v>1142400</v>
      </c>
      <c r="F18" s="100"/>
      <c r="G18" s="100"/>
      <c r="H18" s="100"/>
      <c r="I18" s="100"/>
      <c r="J18" s="100"/>
      <c r="K18" s="100"/>
      <c r="L18" s="100"/>
      <c r="M18" s="100"/>
      <c r="N18" s="101"/>
      <c r="O18" s="101"/>
    </row>
    <row r="19" spans="1:15" s="102" customFormat="1" ht="21" customHeight="1">
      <c r="A19" s="103" t="s">
        <v>384</v>
      </c>
      <c r="B19" s="103" t="s">
        <v>373</v>
      </c>
      <c r="C19" s="101">
        <v>9348</v>
      </c>
      <c r="D19" s="100">
        <v>9348</v>
      </c>
      <c r="E19" s="100">
        <v>9348</v>
      </c>
      <c r="F19" s="100"/>
      <c r="G19" s="100"/>
      <c r="H19" s="100"/>
      <c r="I19" s="100"/>
      <c r="J19" s="100"/>
      <c r="K19" s="100"/>
      <c r="L19" s="100"/>
      <c r="M19" s="100"/>
      <c r="N19" s="101"/>
      <c r="O19" s="101"/>
    </row>
    <row r="20" spans="1:15" s="102" customFormat="1" ht="21" customHeight="1">
      <c r="A20" s="103" t="s">
        <v>357</v>
      </c>
      <c r="B20" s="103" t="s">
        <v>358</v>
      </c>
      <c r="C20" s="101">
        <v>9348</v>
      </c>
      <c r="D20" s="100">
        <v>9348</v>
      </c>
      <c r="E20" s="100">
        <v>9348</v>
      </c>
      <c r="F20" s="100"/>
      <c r="G20" s="100"/>
      <c r="H20" s="100"/>
      <c r="I20" s="100"/>
      <c r="J20" s="100"/>
      <c r="K20" s="100"/>
      <c r="L20" s="100"/>
      <c r="M20" s="100"/>
      <c r="N20" s="101"/>
      <c r="O20" s="101"/>
    </row>
    <row r="21" spans="1:15" s="102" customFormat="1" ht="21" customHeight="1">
      <c r="A21" s="103" t="s">
        <v>374</v>
      </c>
      <c r="B21" s="103" t="s">
        <v>375</v>
      </c>
      <c r="C21" s="101">
        <v>1202284</v>
      </c>
      <c r="D21" s="100">
        <v>1202284</v>
      </c>
      <c r="E21" s="100">
        <v>1202284</v>
      </c>
      <c r="F21" s="100"/>
      <c r="G21" s="100"/>
      <c r="H21" s="100"/>
      <c r="I21" s="100"/>
      <c r="J21" s="100"/>
      <c r="K21" s="100"/>
      <c r="L21" s="100"/>
      <c r="M21" s="100"/>
      <c r="N21" s="101"/>
      <c r="O21" s="101"/>
    </row>
    <row r="22" spans="1:15" s="102" customFormat="1" ht="21" customHeight="1">
      <c r="A22" s="103" t="s">
        <v>376</v>
      </c>
      <c r="B22" s="103" t="s">
        <v>377</v>
      </c>
      <c r="C22" s="101">
        <v>1202284</v>
      </c>
      <c r="D22" s="100">
        <v>1202284</v>
      </c>
      <c r="E22" s="100">
        <v>1202284</v>
      </c>
      <c r="F22" s="100"/>
      <c r="G22" s="100"/>
      <c r="H22" s="100"/>
      <c r="I22" s="100"/>
      <c r="J22" s="100"/>
      <c r="K22" s="100"/>
      <c r="L22" s="100"/>
      <c r="M22" s="100"/>
      <c r="N22" s="101"/>
      <c r="O22" s="101"/>
    </row>
    <row r="23" spans="1:15" s="102" customFormat="1" ht="21" customHeight="1">
      <c r="A23" s="103" t="s">
        <v>323</v>
      </c>
      <c r="B23" s="103" t="s">
        <v>324</v>
      </c>
      <c r="C23" s="101">
        <v>526308</v>
      </c>
      <c r="D23" s="100">
        <v>526308</v>
      </c>
      <c r="E23" s="100">
        <v>526308</v>
      </c>
      <c r="F23" s="100"/>
      <c r="G23" s="100"/>
      <c r="H23" s="100"/>
      <c r="I23" s="100"/>
      <c r="J23" s="100"/>
      <c r="K23" s="100"/>
      <c r="L23" s="100"/>
      <c r="M23" s="100"/>
      <c r="N23" s="101"/>
      <c r="O23" s="101"/>
    </row>
    <row r="24" spans="1:15" s="102" customFormat="1" ht="21" customHeight="1">
      <c r="A24" s="103" t="s">
        <v>319</v>
      </c>
      <c r="B24" s="103" t="s">
        <v>320</v>
      </c>
      <c r="C24" s="101">
        <v>583040</v>
      </c>
      <c r="D24" s="100">
        <v>583040</v>
      </c>
      <c r="E24" s="100">
        <v>583040</v>
      </c>
      <c r="F24" s="100"/>
      <c r="G24" s="100"/>
      <c r="H24" s="100"/>
      <c r="I24" s="100"/>
      <c r="J24" s="100"/>
      <c r="K24" s="100"/>
      <c r="L24" s="100"/>
      <c r="M24" s="100"/>
      <c r="N24" s="101"/>
      <c r="O24" s="101"/>
    </row>
    <row r="25" spans="1:15" s="102" customFormat="1" ht="21" customHeight="1">
      <c r="A25" s="103" t="s">
        <v>317</v>
      </c>
      <c r="B25" s="103" t="s">
        <v>318</v>
      </c>
      <c r="C25" s="101">
        <v>92936</v>
      </c>
      <c r="D25" s="100">
        <v>92936</v>
      </c>
      <c r="E25" s="100">
        <v>92936</v>
      </c>
      <c r="F25" s="100"/>
      <c r="G25" s="100"/>
      <c r="H25" s="100"/>
      <c r="I25" s="100"/>
      <c r="J25" s="100"/>
      <c r="K25" s="100"/>
      <c r="L25" s="100"/>
      <c r="M25" s="100"/>
      <c r="N25" s="101"/>
      <c r="O25" s="101"/>
    </row>
    <row r="26" spans="1:15" s="102" customFormat="1" ht="21" customHeight="1">
      <c r="A26" s="103" t="s">
        <v>378</v>
      </c>
      <c r="B26" s="103" t="s">
        <v>379</v>
      </c>
      <c r="C26" s="101">
        <v>1093932</v>
      </c>
      <c r="D26" s="100">
        <v>1093932</v>
      </c>
      <c r="E26" s="100">
        <v>1093932</v>
      </c>
      <c r="F26" s="100"/>
      <c r="G26" s="100"/>
      <c r="H26" s="100"/>
      <c r="I26" s="100"/>
      <c r="J26" s="100"/>
      <c r="K26" s="100"/>
      <c r="L26" s="100"/>
      <c r="M26" s="100"/>
      <c r="N26" s="101"/>
      <c r="O26" s="101"/>
    </row>
    <row r="27" spans="1:15" s="102" customFormat="1" ht="21" customHeight="1">
      <c r="A27" s="103" t="s">
        <v>380</v>
      </c>
      <c r="B27" s="103" t="s">
        <v>381</v>
      </c>
      <c r="C27" s="101">
        <v>1093932</v>
      </c>
      <c r="D27" s="100">
        <v>1093932</v>
      </c>
      <c r="E27" s="100">
        <v>1093932</v>
      </c>
      <c r="F27" s="100"/>
      <c r="G27" s="100"/>
      <c r="H27" s="100"/>
      <c r="I27" s="100"/>
      <c r="J27" s="100"/>
      <c r="K27" s="100"/>
      <c r="L27" s="100"/>
      <c r="M27" s="100"/>
      <c r="N27" s="101"/>
      <c r="O27" s="101"/>
    </row>
    <row r="28" spans="1:15" s="102" customFormat="1" ht="21" customHeight="1">
      <c r="A28" s="103" t="s">
        <v>332</v>
      </c>
      <c r="B28" s="103" t="s">
        <v>331</v>
      </c>
      <c r="C28" s="101">
        <v>1093932</v>
      </c>
      <c r="D28" s="100">
        <v>1093932</v>
      </c>
      <c r="E28" s="100">
        <v>1093932</v>
      </c>
      <c r="F28" s="100"/>
      <c r="G28" s="100"/>
      <c r="H28" s="100"/>
      <c r="I28" s="100"/>
      <c r="J28" s="100"/>
      <c r="K28" s="100"/>
      <c r="L28" s="100"/>
      <c r="M28" s="100"/>
      <c r="N28" s="101"/>
      <c r="O28" s="101"/>
    </row>
    <row r="29" spans="1:15" ht="21" customHeight="1">
      <c r="A29" s="158" t="s">
        <v>55</v>
      </c>
      <c r="B29" s="159"/>
      <c r="C29" s="100">
        <v>17994631.079999998</v>
      </c>
      <c r="D29" s="100">
        <v>17294631.079999998</v>
      </c>
      <c r="E29" s="100">
        <v>16939446.440000001</v>
      </c>
      <c r="F29" s="100">
        <v>355184.64000000001</v>
      </c>
      <c r="G29" s="37"/>
      <c r="H29" s="37"/>
      <c r="I29" s="37"/>
      <c r="J29" s="100">
        <v>700000</v>
      </c>
      <c r="K29" s="37"/>
      <c r="L29" s="37"/>
      <c r="M29" s="37"/>
      <c r="N29" s="37"/>
      <c r="O29" s="100">
        <v>700000</v>
      </c>
    </row>
  </sheetData>
  <mergeCells count="12">
    <mergeCell ref="A2:O2"/>
    <mergeCell ref="A3:O3"/>
    <mergeCell ref="A4:B4"/>
    <mergeCell ref="D5:F5"/>
    <mergeCell ref="J5:O5"/>
    <mergeCell ref="H5:H6"/>
    <mergeCell ref="I5:I6"/>
    <mergeCell ref="A29:B29"/>
    <mergeCell ref="A5:A6"/>
    <mergeCell ref="B5:B6"/>
    <mergeCell ref="C5:C6"/>
    <mergeCell ref="G5:G6"/>
  </mergeCells>
  <phoneticPr fontId="17" type="noConversion"/>
  <printOptions horizontalCentered="1"/>
  <pageMargins left="0.21" right="0.21" top="0.72" bottom="0.72" header="0" footer="0"/>
  <pageSetup paperSize="9" scale="49" orientation="landscape" r:id="rId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5"/>
  <sheetViews>
    <sheetView showGridLines="0" showZeros="0" workbookViewId="0">
      <pane ySplit="1" topLeftCell="A23" activePane="bottomLeft" state="frozen"/>
      <selection pane="bottomLeft" activeCell="D36" sqref="D36"/>
    </sheetView>
  </sheetViews>
  <sheetFormatPr defaultColWidth="8.54296875" defaultRowHeight="12.75" customHeight="1"/>
  <cols>
    <col min="1" max="4" width="35.54296875" style="1" customWidth="1"/>
    <col min="5" max="16384" width="8.54296875" style="1"/>
  </cols>
  <sheetData>
    <row r="1" spans="1:4" ht="12.75" customHeight="1">
      <c r="A1" s="2"/>
      <c r="B1" s="2"/>
      <c r="C1" s="2"/>
      <c r="D1" s="2"/>
    </row>
    <row r="2" spans="1:4" ht="15" customHeight="1">
      <c r="A2" s="20"/>
      <c r="B2" s="22"/>
      <c r="C2" s="22"/>
      <c r="D2" s="22" t="s">
        <v>95</v>
      </c>
    </row>
    <row r="3" spans="1:4" ht="41.25" customHeight="1">
      <c r="A3" s="135" t="str">
        <f>"2025"&amp;"年部门财政拨款收支预算总表"</f>
        <v>2025年部门财政拨款收支预算总表</v>
      </c>
      <c r="B3" s="136"/>
      <c r="C3" s="136"/>
      <c r="D3" s="136"/>
    </row>
    <row r="4" spans="1:4" ht="17.25" customHeight="1">
      <c r="A4" s="137" t="s">
        <v>217</v>
      </c>
      <c r="B4" s="138"/>
      <c r="D4" s="22" t="s">
        <v>1</v>
      </c>
    </row>
    <row r="5" spans="1:4" ht="17.25" customHeight="1">
      <c r="A5" s="139" t="s">
        <v>2</v>
      </c>
      <c r="B5" s="140"/>
      <c r="C5" s="139" t="s">
        <v>3</v>
      </c>
      <c r="D5" s="140"/>
    </row>
    <row r="6" spans="1:4" ht="18.75" customHeight="1">
      <c r="A6" s="79" t="s">
        <v>4</v>
      </c>
      <c r="B6" s="79" t="s">
        <v>5</v>
      </c>
      <c r="C6" s="79" t="s">
        <v>6</v>
      </c>
      <c r="D6" s="79" t="s">
        <v>5</v>
      </c>
    </row>
    <row r="7" spans="1:4" ht="16.5" customHeight="1">
      <c r="A7" s="80" t="s">
        <v>96</v>
      </c>
      <c r="B7" s="37">
        <v>17294631.079999998</v>
      </c>
      <c r="C7" s="80" t="s">
        <v>97</v>
      </c>
      <c r="D7" s="37">
        <v>17294631.079999998</v>
      </c>
    </row>
    <row r="8" spans="1:4" ht="16.5" customHeight="1">
      <c r="A8" s="80" t="s">
        <v>98</v>
      </c>
      <c r="B8" s="37">
        <v>17294631.079999998</v>
      </c>
      <c r="C8" s="80" t="s">
        <v>99</v>
      </c>
      <c r="D8" s="37"/>
    </row>
    <row r="9" spans="1:4" ht="16.5" customHeight="1">
      <c r="A9" s="80" t="s">
        <v>100</v>
      </c>
      <c r="B9" s="37"/>
      <c r="C9" s="80" t="s">
        <v>101</v>
      </c>
      <c r="D9" s="37"/>
    </row>
    <row r="10" spans="1:4" ht="16.5" customHeight="1">
      <c r="A10" s="80" t="s">
        <v>102</v>
      </c>
      <c r="B10" s="37"/>
      <c r="C10" s="80" t="s">
        <v>103</v>
      </c>
      <c r="D10" s="37"/>
    </row>
    <row r="11" spans="1:4" ht="16.5" customHeight="1">
      <c r="A11" s="80" t="s">
        <v>104</v>
      </c>
      <c r="B11" s="37"/>
      <c r="C11" s="80" t="s">
        <v>105</v>
      </c>
      <c r="D11" s="37"/>
    </row>
    <row r="12" spans="1:4" ht="16.5" customHeight="1">
      <c r="A12" s="80" t="s">
        <v>98</v>
      </c>
      <c r="B12" s="37"/>
      <c r="C12" s="80" t="s">
        <v>106</v>
      </c>
      <c r="D12" s="37">
        <v>12697244.08</v>
      </c>
    </row>
    <row r="13" spans="1:4" ht="16.5" customHeight="1">
      <c r="A13" s="81" t="s">
        <v>100</v>
      </c>
      <c r="B13" s="37"/>
      <c r="C13" s="31" t="s">
        <v>107</v>
      </c>
      <c r="D13" s="37"/>
    </row>
    <row r="14" spans="1:4" ht="16.5" customHeight="1">
      <c r="A14" s="81" t="s">
        <v>102</v>
      </c>
      <c r="B14" s="37"/>
      <c r="C14" s="31" t="s">
        <v>108</v>
      </c>
      <c r="D14" s="37"/>
    </row>
    <row r="15" spans="1:4" ht="16.5" customHeight="1">
      <c r="A15" s="82"/>
      <c r="B15" s="37"/>
      <c r="C15" s="31" t="s">
        <v>109</v>
      </c>
      <c r="D15" s="37">
        <v>2301171</v>
      </c>
    </row>
    <row r="16" spans="1:4" ht="16.5" customHeight="1">
      <c r="A16" s="82"/>
      <c r="B16" s="37"/>
      <c r="C16" s="31" t="s">
        <v>110</v>
      </c>
      <c r="D16" s="37">
        <v>1202284</v>
      </c>
    </row>
    <row r="17" spans="1:4" ht="16.5" customHeight="1">
      <c r="A17" s="82"/>
      <c r="B17" s="37"/>
      <c r="C17" s="31" t="s">
        <v>111</v>
      </c>
      <c r="D17" s="37"/>
    </row>
    <row r="18" spans="1:4" ht="16.5" customHeight="1">
      <c r="A18" s="82"/>
      <c r="B18" s="37"/>
      <c r="C18" s="31" t="s">
        <v>112</v>
      </c>
      <c r="D18" s="37"/>
    </row>
    <row r="19" spans="1:4" ht="16.5" customHeight="1">
      <c r="A19" s="82"/>
      <c r="B19" s="37"/>
      <c r="C19" s="31" t="s">
        <v>113</v>
      </c>
      <c r="D19" s="37"/>
    </row>
    <row r="20" spans="1:4" ht="16.5" customHeight="1">
      <c r="A20" s="82"/>
      <c r="B20" s="37"/>
      <c r="C20" s="31" t="s">
        <v>114</v>
      </c>
      <c r="D20" s="37"/>
    </row>
    <row r="21" spans="1:4" ht="16.5" customHeight="1">
      <c r="A21" s="82"/>
      <c r="B21" s="37"/>
      <c r="C21" s="31" t="s">
        <v>115</v>
      </c>
      <c r="D21" s="37"/>
    </row>
    <row r="22" spans="1:4" ht="16.5" customHeight="1">
      <c r="A22" s="82"/>
      <c r="B22" s="37"/>
      <c r="C22" s="31" t="s">
        <v>116</v>
      </c>
      <c r="D22" s="37"/>
    </row>
    <row r="23" spans="1:4" ht="16.5" customHeight="1">
      <c r="A23" s="82"/>
      <c r="B23" s="37"/>
      <c r="C23" s="31" t="s">
        <v>117</v>
      </c>
      <c r="D23" s="37"/>
    </row>
    <row r="24" spans="1:4" ht="16.5" customHeight="1">
      <c r="A24" s="82"/>
      <c r="B24" s="37"/>
      <c r="C24" s="31" t="s">
        <v>118</v>
      </c>
      <c r="D24" s="37"/>
    </row>
    <row r="25" spans="1:4" ht="16.5" customHeight="1">
      <c r="A25" s="82"/>
      <c r="B25" s="37"/>
      <c r="C25" s="31" t="s">
        <v>119</v>
      </c>
      <c r="D25" s="37"/>
    </row>
    <row r="26" spans="1:4" ht="16.5" customHeight="1">
      <c r="A26" s="82"/>
      <c r="B26" s="37"/>
      <c r="C26" s="31" t="s">
        <v>120</v>
      </c>
      <c r="D26" s="37">
        <v>1093932</v>
      </c>
    </row>
    <row r="27" spans="1:4" ht="16.5" customHeight="1">
      <c r="A27" s="82"/>
      <c r="B27" s="37"/>
      <c r="C27" s="31" t="s">
        <v>121</v>
      </c>
      <c r="D27" s="37"/>
    </row>
    <row r="28" spans="1:4" ht="16.5" customHeight="1">
      <c r="A28" s="82"/>
      <c r="B28" s="37"/>
      <c r="C28" s="31" t="s">
        <v>122</v>
      </c>
      <c r="D28" s="37"/>
    </row>
    <row r="29" spans="1:4" ht="16.5" customHeight="1">
      <c r="A29" s="82"/>
      <c r="B29" s="37"/>
      <c r="C29" s="31" t="s">
        <v>123</v>
      </c>
      <c r="D29" s="37"/>
    </row>
    <row r="30" spans="1:4" ht="16.5" customHeight="1">
      <c r="A30" s="82"/>
      <c r="B30" s="37"/>
      <c r="C30" s="31" t="s">
        <v>124</v>
      </c>
      <c r="D30" s="37"/>
    </row>
    <row r="31" spans="1:4" ht="16.5" customHeight="1">
      <c r="A31" s="82"/>
      <c r="B31" s="37"/>
      <c r="C31" s="31" t="s">
        <v>125</v>
      </c>
      <c r="D31" s="37"/>
    </row>
    <row r="32" spans="1:4" ht="16.5" customHeight="1">
      <c r="A32" s="82"/>
      <c r="B32" s="37"/>
      <c r="C32" s="81" t="s">
        <v>126</v>
      </c>
      <c r="D32" s="37"/>
    </row>
    <row r="33" spans="1:4" ht="16.5" customHeight="1">
      <c r="A33" s="82"/>
      <c r="B33" s="37"/>
      <c r="C33" s="81" t="s">
        <v>127</v>
      </c>
      <c r="D33" s="37"/>
    </row>
    <row r="34" spans="1:4" ht="16.5" customHeight="1">
      <c r="A34" s="82"/>
      <c r="B34" s="37"/>
      <c r="C34" s="16" t="s">
        <v>128</v>
      </c>
      <c r="D34" s="37"/>
    </row>
    <row r="35" spans="1:4" ht="15" customHeight="1">
      <c r="A35" s="83" t="s">
        <v>50</v>
      </c>
      <c r="B35" s="84">
        <v>17294631.079999998</v>
      </c>
      <c r="C35" s="83" t="s">
        <v>51</v>
      </c>
      <c r="D35" s="84">
        <v>17294631.079999998</v>
      </c>
    </row>
  </sheetData>
  <mergeCells count="4">
    <mergeCell ref="A3:D3"/>
    <mergeCell ref="A4:B4"/>
    <mergeCell ref="A5:B5"/>
    <mergeCell ref="C5:D5"/>
  </mergeCells>
  <phoneticPr fontId="17" type="noConversion"/>
  <printOptions horizontalCentered="1"/>
  <pageMargins left="0.23" right="0.34" top="0.54" bottom="0.41" header="0" footer="0"/>
  <pageSetup paperSize="9" scale="81" orientation="landscape" r:id="rId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9"/>
  <sheetViews>
    <sheetView showZeros="0" workbookViewId="0">
      <pane ySplit="1" topLeftCell="A2" activePane="bottomLeft" state="frozen"/>
      <selection pane="bottomLeft" activeCell="D11" sqref="D11"/>
    </sheetView>
  </sheetViews>
  <sheetFormatPr defaultColWidth="9.1796875" defaultRowHeight="14.25" customHeight="1"/>
  <cols>
    <col min="1" max="1" width="14.36328125" style="1" customWidth="1"/>
    <col min="2" max="2" width="27.1796875" style="1" customWidth="1"/>
    <col min="3" max="3" width="16.7265625" style="1" customWidth="1"/>
    <col min="4" max="4" width="16.1796875" style="1" customWidth="1"/>
    <col min="5" max="5" width="16.6328125" style="1" customWidth="1"/>
    <col min="6" max="6" width="16.36328125" style="1" customWidth="1"/>
    <col min="7" max="7" width="13.1796875" style="1" customWidth="1"/>
    <col min="8" max="16384" width="9.1796875" style="1"/>
  </cols>
  <sheetData>
    <row r="1" spans="1:7" ht="14.25" customHeight="1">
      <c r="A1" s="2"/>
      <c r="B1" s="2"/>
      <c r="C1" s="2"/>
      <c r="D1" s="2"/>
      <c r="E1" s="2"/>
      <c r="F1" s="2"/>
      <c r="G1" s="2"/>
    </row>
    <row r="2" spans="1:7" ht="14.25" customHeight="1">
      <c r="D2" s="76"/>
      <c r="F2" s="33"/>
      <c r="G2" s="77" t="s">
        <v>129</v>
      </c>
    </row>
    <row r="3" spans="1:7" ht="41.25" customHeight="1">
      <c r="A3" s="170" t="str">
        <f>"2025"&amp;"年一般公共预算支出预算表（按功能科目分类）"</f>
        <v>2025年一般公共预算支出预算表（按功能科目分类）</v>
      </c>
      <c r="B3" s="170"/>
      <c r="C3" s="170"/>
      <c r="D3" s="170"/>
      <c r="E3" s="170"/>
      <c r="F3" s="170"/>
      <c r="G3" s="170"/>
    </row>
    <row r="4" spans="1:7" ht="18" customHeight="1">
      <c r="A4" s="5" t="s">
        <v>217</v>
      </c>
      <c r="F4" s="62"/>
      <c r="G4" s="77" t="s">
        <v>1</v>
      </c>
    </row>
    <row r="5" spans="1:7" ht="20.25" customHeight="1">
      <c r="A5" s="171" t="s">
        <v>130</v>
      </c>
      <c r="B5" s="172"/>
      <c r="C5" s="178" t="s">
        <v>55</v>
      </c>
      <c r="D5" s="173" t="s">
        <v>73</v>
      </c>
      <c r="E5" s="174"/>
      <c r="F5" s="175"/>
      <c r="G5" s="180" t="s">
        <v>74</v>
      </c>
    </row>
    <row r="6" spans="1:7" ht="20.25" customHeight="1">
      <c r="A6" s="78" t="s">
        <v>70</v>
      </c>
      <c r="B6" s="78" t="s">
        <v>71</v>
      </c>
      <c r="C6" s="179"/>
      <c r="D6" s="65" t="s">
        <v>57</v>
      </c>
      <c r="E6" s="65" t="s">
        <v>131</v>
      </c>
      <c r="F6" s="65" t="s">
        <v>132</v>
      </c>
      <c r="G6" s="181"/>
    </row>
    <row r="7" spans="1:7" ht="15" customHeight="1">
      <c r="A7" s="27" t="s">
        <v>80</v>
      </c>
      <c r="B7" s="27" t="s">
        <v>81</v>
      </c>
      <c r="C7" s="27" t="s">
        <v>82</v>
      </c>
      <c r="D7" s="27" t="s">
        <v>83</v>
      </c>
      <c r="E7" s="27" t="s">
        <v>84</v>
      </c>
      <c r="F7" s="27" t="s">
        <v>85</v>
      </c>
      <c r="G7" s="27" t="s">
        <v>86</v>
      </c>
    </row>
    <row r="8" spans="1:7" s="102" customFormat="1" ht="18" customHeight="1">
      <c r="A8" s="31" t="s">
        <v>362</v>
      </c>
      <c r="B8" s="31" t="s">
        <v>363</v>
      </c>
      <c r="C8" s="14">
        <v>12697244.08</v>
      </c>
      <c r="D8" s="17">
        <v>12342059.439999999</v>
      </c>
      <c r="E8" s="17">
        <v>10921259</v>
      </c>
      <c r="F8" s="17">
        <v>1420800.44</v>
      </c>
      <c r="G8" s="17">
        <v>355184.64000000001</v>
      </c>
    </row>
    <row r="9" spans="1:7" s="102" customFormat="1" ht="18" customHeight="1">
      <c r="A9" s="31" t="s">
        <v>364</v>
      </c>
      <c r="B9" s="31" t="s">
        <v>365</v>
      </c>
      <c r="C9" s="14">
        <v>12496871.08</v>
      </c>
      <c r="D9" s="17">
        <v>12338390.439999999</v>
      </c>
      <c r="E9" s="17">
        <v>10921259</v>
      </c>
      <c r="F9" s="17">
        <v>1417131.44</v>
      </c>
      <c r="G9" s="17">
        <v>158480.64000000001</v>
      </c>
    </row>
    <row r="10" spans="1:7" s="102" customFormat="1" ht="18" customHeight="1">
      <c r="A10" s="31" t="s">
        <v>277</v>
      </c>
      <c r="B10" s="31" t="s">
        <v>278</v>
      </c>
      <c r="C10" s="14">
        <v>12496871.08</v>
      </c>
      <c r="D10" s="17">
        <v>12338390.439999999</v>
      </c>
      <c r="E10" s="17">
        <v>10921259</v>
      </c>
      <c r="F10" s="17">
        <v>1417131.44</v>
      </c>
      <c r="G10" s="17">
        <v>158480.64000000001</v>
      </c>
    </row>
    <row r="11" spans="1:7" s="102" customFormat="1" ht="18" customHeight="1">
      <c r="A11" s="31" t="s">
        <v>366</v>
      </c>
      <c r="B11" s="31" t="s">
        <v>367</v>
      </c>
      <c r="C11" s="14">
        <v>5973</v>
      </c>
      <c r="D11" s="17">
        <v>3669</v>
      </c>
      <c r="E11" s="17"/>
      <c r="F11" s="17">
        <v>3669</v>
      </c>
      <c r="G11" s="17">
        <v>2304</v>
      </c>
    </row>
    <row r="12" spans="1:7" s="102" customFormat="1" ht="18" customHeight="1">
      <c r="A12" s="31" t="s">
        <v>286</v>
      </c>
      <c r="B12" s="31" t="s">
        <v>287</v>
      </c>
      <c r="C12" s="14">
        <v>5973</v>
      </c>
      <c r="D12" s="17">
        <v>3669</v>
      </c>
      <c r="E12" s="17"/>
      <c r="F12" s="17">
        <v>3669</v>
      </c>
      <c r="G12" s="17">
        <v>2304</v>
      </c>
    </row>
    <row r="13" spans="1:7" s="102" customFormat="1" ht="18" customHeight="1">
      <c r="A13" s="31" t="s">
        <v>383</v>
      </c>
      <c r="B13" s="31" t="s">
        <v>368</v>
      </c>
      <c r="C13" s="14">
        <v>194400</v>
      </c>
      <c r="D13" s="17"/>
      <c r="E13" s="17"/>
      <c r="F13" s="17"/>
      <c r="G13" s="17">
        <v>194400</v>
      </c>
    </row>
    <row r="14" spans="1:7" s="102" customFormat="1" ht="18" customHeight="1">
      <c r="A14" s="31" t="s">
        <v>289</v>
      </c>
      <c r="B14" s="31" t="s">
        <v>290</v>
      </c>
      <c r="C14" s="14">
        <v>194400</v>
      </c>
      <c r="D14" s="17"/>
      <c r="E14" s="17"/>
      <c r="F14" s="17"/>
      <c r="G14" s="17">
        <v>194400</v>
      </c>
    </row>
    <row r="15" spans="1:7" s="102" customFormat="1" ht="18" customHeight="1">
      <c r="A15" s="31" t="s">
        <v>369</v>
      </c>
      <c r="B15" s="31" t="s">
        <v>370</v>
      </c>
      <c r="C15" s="14">
        <v>2301171</v>
      </c>
      <c r="D15" s="17">
        <v>2301171</v>
      </c>
      <c r="E15" s="17">
        <v>2301171</v>
      </c>
      <c r="F15" s="17"/>
      <c r="G15" s="17"/>
    </row>
    <row r="16" spans="1:7" s="102" customFormat="1" ht="18" customHeight="1">
      <c r="A16" s="31" t="s">
        <v>371</v>
      </c>
      <c r="B16" s="31" t="s">
        <v>372</v>
      </c>
      <c r="C16" s="14">
        <v>2291823</v>
      </c>
      <c r="D16" s="17">
        <v>2291823</v>
      </c>
      <c r="E16" s="17">
        <v>2291823</v>
      </c>
      <c r="F16" s="17"/>
      <c r="G16" s="17"/>
    </row>
    <row r="17" spans="1:7" s="102" customFormat="1" ht="18" customHeight="1">
      <c r="A17" s="31" t="s">
        <v>309</v>
      </c>
      <c r="B17" s="31" t="s">
        <v>310</v>
      </c>
      <c r="C17" s="14">
        <v>1149423</v>
      </c>
      <c r="D17" s="17">
        <v>1149423</v>
      </c>
      <c r="E17" s="17">
        <v>1149423</v>
      </c>
      <c r="F17" s="17"/>
      <c r="G17" s="17"/>
    </row>
    <row r="18" spans="1:7" s="102" customFormat="1" ht="18" customHeight="1">
      <c r="A18" s="31" t="s">
        <v>351</v>
      </c>
      <c r="B18" s="31" t="s">
        <v>352</v>
      </c>
      <c r="C18" s="14">
        <v>1142400</v>
      </c>
      <c r="D18" s="17">
        <v>1142400</v>
      </c>
      <c r="E18" s="17">
        <v>1142400</v>
      </c>
      <c r="F18" s="17"/>
      <c r="G18" s="17"/>
    </row>
    <row r="19" spans="1:7" s="102" customFormat="1" ht="18" customHeight="1">
      <c r="A19" s="31" t="s">
        <v>384</v>
      </c>
      <c r="B19" s="31" t="s">
        <v>373</v>
      </c>
      <c r="C19" s="14">
        <v>9348</v>
      </c>
      <c r="D19" s="17">
        <v>9348</v>
      </c>
      <c r="E19" s="17">
        <v>9348</v>
      </c>
      <c r="F19" s="17"/>
      <c r="G19" s="17"/>
    </row>
    <row r="20" spans="1:7" s="102" customFormat="1" ht="18" customHeight="1">
      <c r="A20" s="31" t="s">
        <v>357</v>
      </c>
      <c r="B20" s="31" t="s">
        <v>358</v>
      </c>
      <c r="C20" s="14">
        <v>9348</v>
      </c>
      <c r="D20" s="17">
        <v>9348</v>
      </c>
      <c r="E20" s="17">
        <v>9348</v>
      </c>
      <c r="F20" s="17"/>
      <c r="G20" s="17"/>
    </row>
    <row r="21" spans="1:7" s="102" customFormat="1" ht="18" customHeight="1">
      <c r="A21" s="31" t="s">
        <v>374</v>
      </c>
      <c r="B21" s="31" t="s">
        <v>375</v>
      </c>
      <c r="C21" s="14">
        <v>1202284</v>
      </c>
      <c r="D21" s="17">
        <v>1202284</v>
      </c>
      <c r="E21" s="17">
        <v>1202284</v>
      </c>
      <c r="F21" s="17"/>
      <c r="G21" s="17"/>
    </row>
    <row r="22" spans="1:7" s="102" customFormat="1" ht="18" customHeight="1">
      <c r="A22" s="31" t="s">
        <v>376</v>
      </c>
      <c r="B22" s="31" t="s">
        <v>377</v>
      </c>
      <c r="C22" s="14">
        <v>1202284</v>
      </c>
      <c r="D22" s="17">
        <v>1202284</v>
      </c>
      <c r="E22" s="17">
        <v>1202284</v>
      </c>
      <c r="F22" s="17"/>
      <c r="G22" s="17"/>
    </row>
    <row r="23" spans="1:7" s="102" customFormat="1" ht="18" customHeight="1">
      <c r="A23" s="31" t="s">
        <v>323</v>
      </c>
      <c r="B23" s="31" t="s">
        <v>324</v>
      </c>
      <c r="C23" s="14">
        <v>526308</v>
      </c>
      <c r="D23" s="17">
        <v>526308</v>
      </c>
      <c r="E23" s="17">
        <v>526308</v>
      </c>
      <c r="F23" s="17"/>
      <c r="G23" s="17"/>
    </row>
    <row r="24" spans="1:7" s="102" customFormat="1" ht="18" customHeight="1">
      <c r="A24" s="31" t="s">
        <v>319</v>
      </c>
      <c r="B24" s="31" t="s">
        <v>320</v>
      </c>
      <c r="C24" s="14">
        <v>583040</v>
      </c>
      <c r="D24" s="17">
        <v>583040</v>
      </c>
      <c r="E24" s="17">
        <v>583040</v>
      </c>
      <c r="F24" s="17"/>
      <c r="G24" s="17"/>
    </row>
    <row r="25" spans="1:7" s="102" customFormat="1" ht="18" customHeight="1">
      <c r="A25" s="31" t="s">
        <v>317</v>
      </c>
      <c r="B25" s="31" t="s">
        <v>318</v>
      </c>
      <c r="C25" s="14">
        <v>92936</v>
      </c>
      <c r="D25" s="17">
        <v>92936</v>
      </c>
      <c r="E25" s="17">
        <v>92936</v>
      </c>
      <c r="F25" s="17"/>
      <c r="G25" s="17"/>
    </row>
    <row r="26" spans="1:7" s="102" customFormat="1" ht="18" customHeight="1">
      <c r="A26" s="31" t="s">
        <v>378</v>
      </c>
      <c r="B26" s="31" t="s">
        <v>379</v>
      </c>
      <c r="C26" s="14">
        <v>1093932</v>
      </c>
      <c r="D26" s="17">
        <v>1093932</v>
      </c>
      <c r="E26" s="17">
        <v>1093932</v>
      </c>
      <c r="F26" s="17"/>
      <c r="G26" s="17"/>
    </row>
    <row r="27" spans="1:7" s="102" customFormat="1" ht="18" customHeight="1">
      <c r="A27" s="31" t="s">
        <v>380</v>
      </c>
      <c r="B27" s="31" t="s">
        <v>381</v>
      </c>
      <c r="C27" s="14">
        <v>1093932</v>
      </c>
      <c r="D27" s="17">
        <v>1093932</v>
      </c>
      <c r="E27" s="17">
        <v>1093932</v>
      </c>
      <c r="F27" s="17"/>
      <c r="G27" s="17"/>
    </row>
    <row r="28" spans="1:7" s="102" customFormat="1" ht="18" customHeight="1">
      <c r="A28" s="31" t="s">
        <v>332</v>
      </c>
      <c r="B28" s="31" t="s">
        <v>331</v>
      </c>
      <c r="C28" s="14">
        <v>1093932</v>
      </c>
      <c r="D28" s="17">
        <v>1093932</v>
      </c>
      <c r="E28" s="17">
        <v>1093932</v>
      </c>
      <c r="F28" s="17"/>
      <c r="G28" s="17"/>
    </row>
    <row r="29" spans="1:7" ht="18" customHeight="1">
      <c r="A29" s="176" t="s">
        <v>133</v>
      </c>
      <c r="B29" s="177" t="s">
        <v>133</v>
      </c>
      <c r="C29" s="14">
        <v>17294631.079999998</v>
      </c>
      <c r="D29" s="17">
        <v>16939446.440000001</v>
      </c>
      <c r="E29" s="14">
        <v>15518646</v>
      </c>
      <c r="F29" s="14">
        <v>1420800.44</v>
      </c>
      <c r="G29" s="14">
        <v>355184.64000000001</v>
      </c>
    </row>
  </sheetData>
  <mergeCells count="6">
    <mergeCell ref="A3:G3"/>
    <mergeCell ref="A5:B5"/>
    <mergeCell ref="D5:F5"/>
    <mergeCell ref="A29:B29"/>
    <mergeCell ref="C5:C6"/>
    <mergeCell ref="G5:G6"/>
  </mergeCells>
  <phoneticPr fontId="17" type="noConversion"/>
  <printOptions horizontalCentered="1"/>
  <pageMargins left="0.37" right="0.37" top="0.41" bottom="0.32" header="0.3" footer="0.17"/>
  <pageSetup paperSize="9" fitToHeight="100" orientation="landscape" r:id="rId1"/>
</worksheet>
</file>

<file path=xl/worksheets/sheet6.xml><?xml version="1.0" encoding="utf-8"?>
<worksheet xmlns="http://schemas.openxmlformats.org/spreadsheetml/2006/main" xmlns:r="http://schemas.openxmlformats.org/officeDocument/2006/relationships">
  <sheetPr>
    <outlinePr summaryRight="0"/>
  </sheetPr>
  <dimension ref="A1:F9"/>
  <sheetViews>
    <sheetView showZeros="0" workbookViewId="0">
      <pane ySplit="1" topLeftCell="A2" activePane="bottomLeft" state="frozen"/>
      <selection pane="bottomLeft" activeCell="D14" sqref="D14"/>
    </sheetView>
  </sheetViews>
  <sheetFormatPr defaultColWidth="10.453125" defaultRowHeight="14.25" customHeight="1"/>
  <cols>
    <col min="1" max="6" width="20.453125" style="1" customWidth="1"/>
    <col min="7" max="16384" width="10.453125" style="1"/>
  </cols>
  <sheetData>
    <row r="1" spans="1:6" ht="14.25" customHeight="1">
      <c r="A1" s="2"/>
      <c r="B1" s="2"/>
      <c r="C1" s="2"/>
      <c r="D1" s="2"/>
      <c r="E1" s="2"/>
      <c r="F1" s="2"/>
    </row>
    <row r="2" spans="1:6" ht="14.25" customHeight="1">
      <c r="A2" s="21"/>
      <c r="B2" s="21"/>
      <c r="C2" s="21"/>
      <c r="D2" s="21"/>
      <c r="E2" s="20"/>
      <c r="F2" s="75" t="s">
        <v>134</v>
      </c>
    </row>
    <row r="3" spans="1:6" ht="41.25" customHeight="1">
      <c r="A3" s="182" t="str">
        <f>"2025"&amp;"年一般公共预算“三公”经费支出预算表"</f>
        <v>2025年一般公共预算“三公”经费支出预算表</v>
      </c>
      <c r="B3" s="183"/>
      <c r="C3" s="183"/>
      <c r="D3" s="183"/>
      <c r="E3" s="184"/>
      <c r="F3" s="183"/>
    </row>
    <row r="4" spans="1:6" ht="14.25" customHeight="1">
      <c r="A4" s="185" t="s">
        <v>217</v>
      </c>
      <c r="B4" s="186"/>
      <c r="D4" s="21"/>
      <c r="E4" s="20"/>
      <c r="F4" s="28" t="s">
        <v>1</v>
      </c>
    </row>
    <row r="5" spans="1:6" ht="27" customHeight="1">
      <c r="A5" s="147" t="s">
        <v>135</v>
      </c>
      <c r="B5" s="147" t="s">
        <v>136</v>
      </c>
      <c r="C5" s="147" t="s">
        <v>137</v>
      </c>
      <c r="D5" s="147"/>
      <c r="E5" s="187"/>
      <c r="F5" s="147" t="s">
        <v>138</v>
      </c>
    </row>
    <row r="6" spans="1:6" ht="28.5" customHeight="1">
      <c r="A6" s="148"/>
      <c r="B6" s="188"/>
      <c r="C6" s="18" t="s">
        <v>57</v>
      </c>
      <c r="D6" s="18" t="s">
        <v>139</v>
      </c>
      <c r="E6" s="18" t="s">
        <v>140</v>
      </c>
      <c r="F6" s="189"/>
    </row>
    <row r="7" spans="1:6" ht="26" customHeight="1">
      <c r="A7" s="24" t="s">
        <v>80</v>
      </c>
      <c r="B7" s="24" t="s">
        <v>81</v>
      </c>
      <c r="C7" s="24" t="s">
        <v>82</v>
      </c>
      <c r="D7" s="24" t="s">
        <v>83</v>
      </c>
      <c r="E7" s="24" t="s">
        <v>84</v>
      </c>
      <c r="F7" s="24" t="s">
        <v>85</v>
      </c>
    </row>
    <row r="8" spans="1:6" ht="26" customHeight="1">
      <c r="A8" s="37"/>
      <c r="B8" s="37"/>
      <c r="C8" s="37"/>
      <c r="D8" s="37"/>
      <c r="E8" s="37"/>
      <c r="F8" s="37"/>
    </row>
    <row r="9" spans="1:6" ht="19.5" customHeight="1">
      <c r="A9" s="88" t="s">
        <v>361</v>
      </c>
    </row>
  </sheetData>
  <mergeCells count="6">
    <mergeCell ref="A3:F3"/>
    <mergeCell ref="A4:B4"/>
    <mergeCell ref="C5:E5"/>
    <mergeCell ref="A5:A6"/>
    <mergeCell ref="B5:B6"/>
    <mergeCell ref="F5:F6"/>
  </mergeCells>
  <phoneticPr fontId="17" type="noConversion"/>
  <pageMargins left="0.47244094488188981" right="0.27559055118110237" top="0.70866141732283472" bottom="0.70866141732283472" header="0.27559055118110237" footer="0.27559055118110237"/>
  <pageSetup paperSize="9" fitToWidth="0" fitToHeight="0" orientation="landscape" r:id="rId1"/>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47"/>
  <sheetViews>
    <sheetView showZeros="0" topLeftCell="L1" workbookViewId="0">
      <pane ySplit="1" topLeftCell="A26" activePane="bottomLeft" state="frozen"/>
      <selection pane="bottomLeft" activeCell="C10" sqref="C10"/>
    </sheetView>
  </sheetViews>
  <sheetFormatPr defaultColWidth="9.1796875" defaultRowHeight="14.25" customHeight="1"/>
  <cols>
    <col min="1" max="1" width="21.26953125" customWidth="1"/>
    <col min="2" max="2" width="19.453125" customWidth="1"/>
    <col min="3" max="3" width="20.7265625" customWidth="1"/>
    <col min="4" max="4" width="23.36328125" customWidth="1"/>
    <col min="5" max="5" width="10.1796875" customWidth="1"/>
    <col min="6" max="6" width="28.26953125" customWidth="1"/>
    <col min="7" max="7" width="9.1796875" customWidth="1"/>
    <col min="8" max="8" width="23.81640625" customWidth="1"/>
    <col min="9" max="13" width="18.7265625" customWidth="1"/>
    <col min="14" max="24" width="9.6328125" customWidth="1"/>
  </cols>
  <sheetData>
    <row r="1" spans="1:24" ht="14.25" customHeight="1">
      <c r="A1" s="38"/>
      <c r="B1" s="38"/>
      <c r="C1" s="38"/>
      <c r="D1" s="38"/>
      <c r="E1" s="38"/>
      <c r="F1" s="38"/>
      <c r="G1" s="38"/>
      <c r="H1" s="38"/>
      <c r="I1" s="38"/>
      <c r="J1" s="38"/>
      <c r="K1" s="38"/>
      <c r="L1" s="38"/>
      <c r="M1" s="38"/>
      <c r="N1" s="38"/>
      <c r="O1" s="38"/>
      <c r="P1" s="38"/>
      <c r="Q1" s="38"/>
      <c r="R1" s="38"/>
      <c r="S1" s="38"/>
      <c r="T1" s="38"/>
      <c r="U1" s="38"/>
      <c r="V1" s="38"/>
      <c r="W1" s="38"/>
      <c r="X1" s="38"/>
    </row>
    <row r="2" spans="1:24" ht="13.5" customHeight="1">
      <c r="B2" s="67"/>
      <c r="C2" s="73"/>
      <c r="E2" s="74"/>
      <c r="F2" s="74"/>
      <c r="G2" s="74"/>
      <c r="H2" s="74"/>
      <c r="I2" s="40"/>
      <c r="J2" s="40"/>
      <c r="K2" s="40"/>
      <c r="L2" s="40"/>
      <c r="M2" s="40"/>
      <c r="N2" s="40"/>
      <c r="R2" s="40"/>
      <c r="V2" s="73"/>
      <c r="X2" s="57" t="s">
        <v>141</v>
      </c>
    </row>
    <row r="3" spans="1:24" ht="45.75" customHeight="1">
      <c r="A3" s="201" t="str">
        <f>"2025"&amp;"年部门基本支出预算表"</f>
        <v>2025年部门基本支出预算表</v>
      </c>
      <c r="B3" s="202"/>
      <c r="C3" s="201"/>
      <c r="D3" s="201"/>
      <c r="E3" s="201"/>
      <c r="F3" s="201"/>
      <c r="G3" s="201"/>
      <c r="H3" s="201"/>
      <c r="I3" s="201"/>
      <c r="J3" s="201"/>
      <c r="K3" s="201"/>
      <c r="L3" s="201"/>
      <c r="M3" s="201"/>
      <c r="N3" s="201"/>
      <c r="O3" s="202"/>
      <c r="P3" s="202"/>
      <c r="Q3" s="202"/>
      <c r="R3" s="201"/>
      <c r="S3" s="201"/>
      <c r="T3" s="201"/>
      <c r="U3" s="201"/>
      <c r="V3" s="201"/>
      <c r="W3" s="201"/>
      <c r="X3" s="201"/>
    </row>
    <row r="4" spans="1:24" ht="18.75" customHeight="1">
      <c r="A4" s="203" t="s">
        <v>217</v>
      </c>
      <c r="B4" s="204"/>
      <c r="C4" s="205"/>
      <c r="D4" s="205"/>
      <c r="E4" s="205"/>
      <c r="F4" s="205"/>
      <c r="G4" s="205"/>
      <c r="H4" s="205"/>
      <c r="I4" s="41"/>
      <c r="J4" s="41"/>
      <c r="K4" s="41"/>
      <c r="L4" s="41"/>
      <c r="M4" s="41"/>
      <c r="N4" s="41"/>
      <c r="O4" s="54"/>
      <c r="P4" s="54"/>
      <c r="Q4" s="54"/>
      <c r="R4" s="41"/>
      <c r="V4" s="73"/>
      <c r="X4" s="57" t="s">
        <v>1</v>
      </c>
    </row>
    <row r="5" spans="1:24" ht="18" customHeight="1">
      <c r="A5" s="190" t="s">
        <v>142</v>
      </c>
      <c r="B5" s="190" t="s">
        <v>143</v>
      </c>
      <c r="C5" s="190" t="s">
        <v>144</v>
      </c>
      <c r="D5" s="190" t="s">
        <v>145</v>
      </c>
      <c r="E5" s="190" t="s">
        <v>146</v>
      </c>
      <c r="F5" s="190" t="s">
        <v>147</v>
      </c>
      <c r="G5" s="190" t="s">
        <v>148</v>
      </c>
      <c r="H5" s="190" t="s">
        <v>149</v>
      </c>
      <c r="I5" s="206" t="s">
        <v>150</v>
      </c>
      <c r="J5" s="207" t="s">
        <v>150</v>
      </c>
      <c r="K5" s="207"/>
      <c r="L5" s="207"/>
      <c r="M5" s="207"/>
      <c r="N5" s="207"/>
      <c r="O5" s="208"/>
      <c r="P5" s="208"/>
      <c r="Q5" s="208"/>
      <c r="R5" s="209" t="s">
        <v>61</v>
      </c>
      <c r="S5" s="207" t="s">
        <v>62</v>
      </c>
      <c r="T5" s="207"/>
      <c r="U5" s="207"/>
      <c r="V5" s="207"/>
      <c r="W5" s="207"/>
      <c r="X5" s="210"/>
    </row>
    <row r="6" spans="1:24" ht="18" customHeight="1">
      <c r="A6" s="196"/>
      <c r="B6" s="197"/>
      <c r="C6" s="200"/>
      <c r="D6" s="196"/>
      <c r="E6" s="196"/>
      <c r="F6" s="196"/>
      <c r="G6" s="196"/>
      <c r="H6" s="196"/>
      <c r="I6" s="214" t="s">
        <v>151</v>
      </c>
      <c r="J6" s="206" t="s">
        <v>58</v>
      </c>
      <c r="K6" s="207"/>
      <c r="L6" s="207"/>
      <c r="M6" s="207"/>
      <c r="N6" s="210"/>
      <c r="O6" s="211" t="s">
        <v>152</v>
      </c>
      <c r="P6" s="208"/>
      <c r="Q6" s="212"/>
      <c r="R6" s="190" t="s">
        <v>61</v>
      </c>
      <c r="S6" s="206" t="s">
        <v>62</v>
      </c>
      <c r="T6" s="209" t="s">
        <v>64</v>
      </c>
      <c r="U6" s="207" t="s">
        <v>62</v>
      </c>
      <c r="V6" s="209" t="s">
        <v>66</v>
      </c>
      <c r="W6" s="209" t="s">
        <v>67</v>
      </c>
      <c r="X6" s="213" t="s">
        <v>68</v>
      </c>
    </row>
    <row r="7" spans="1:24" ht="19.5" customHeight="1">
      <c r="A7" s="197"/>
      <c r="B7" s="197"/>
      <c r="C7" s="197"/>
      <c r="D7" s="197"/>
      <c r="E7" s="197"/>
      <c r="F7" s="197"/>
      <c r="G7" s="197"/>
      <c r="H7" s="197"/>
      <c r="I7" s="197"/>
      <c r="J7" s="215" t="s">
        <v>153</v>
      </c>
      <c r="K7" s="190" t="s">
        <v>154</v>
      </c>
      <c r="L7" s="190" t="s">
        <v>155</v>
      </c>
      <c r="M7" s="190" t="s">
        <v>156</v>
      </c>
      <c r="N7" s="190" t="s">
        <v>157</v>
      </c>
      <c r="O7" s="190" t="s">
        <v>58</v>
      </c>
      <c r="P7" s="190" t="s">
        <v>59</v>
      </c>
      <c r="Q7" s="190" t="s">
        <v>60</v>
      </c>
      <c r="R7" s="197"/>
      <c r="S7" s="190" t="s">
        <v>57</v>
      </c>
      <c r="T7" s="190" t="s">
        <v>64</v>
      </c>
      <c r="U7" s="190" t="s">
        <v>158</v>
      </c>
      <c r="V7" s="190" t="s">
        <v>66</v>
      </c>
      <c r="W7" s="190" t="s">
        <v>67</v>
      </c>
      <c r="X7" s="190" t="s">
        <v>68</v>
      </c>
    </row>
    <row r="8" spans="1:24" ht="37.5" customHeight="1">
      <c r="A8" s="198"/>
      <c r="B8" s="199"/>
      <c r="C8" s="198"/>
      <c r="D8" s="198"/>
      <c r="E8" s="198"/>
      <c r="F8" s="198"/>
      <c r="G8" s="198"/>
      <c r="H8" s="198"/>
      <c r="I8" s="198"/>
      <c r="J8" s="216" t="s">
        <v>57</v>
      </c>
      <c r="K8" s="191" t="s">
        <v>159</v>
      </c>
      <c r="L8" s="191" t="s">
        <v>155</v>
      </c>
      <c r="M8" s="191" t="s">
        <v>156</v>
      </c>
      <c r="N8" s="191" t="s">
        <v>157</v>
      </c>
      <c r="O8" s="191" t="s">
        <v>155</v>
      </c>
      <c r="P8" s="191" t="s">
        <v>156</v>
      </c>
      <c r="Q8" s="191" t="s">
        <v>157</v>
      </c>
      <c r="R8" s="191" t="s">
        <v>61</v>
      </c>
      <c r="S8" s="191" t="s">
        <v>57</v>
      </c>
      <c r="T8" s="191" t="s">
        <v>64</v>
      </c>
      <c r="U8" s="191" t="s">
        <v>158</v>
      </c>
      <c r="V8" s="191" t="s">
        <v>66</v>
      </c>
      <c r="W8" s="191" t="s">
        <v>67</v>
      </c>
      <c r="X8" s="191" t="s">
        <v>68</v>
      </c>
    </row>
    <row r="9" spans="1:24" ht="14.25" customHeight="1">
      <c r="A9" s="71">
        <v>1</v>
      </c>
      <c r="B9" s="71">
        <v>2</v>
      </c>
      <c r="C9" s="71">
        <v>3</v>
      </c>
      <c r="D9" s="71">
        <v>4</v>
      </c>
      <c r="E9" s="71">
        <v>5</v>
      </c>
      <c r="F9" s="71">
        <v>6</v>
      </c>
      <c r="G9" s="71">
        <v>7</v>
      </c>
      <c r="H9" s="71">
        <v>8</v>
      </c>
      <c r="I9" s="71">
        <v>9</v>
      </c>
      <c r="J9" s="71">
        <v>10</v>
      </c>
      <c r="K9" s="71">
        <v>11</v>
      </c>
      <c r="L9" s="71">
        <v>12</v>
      </c>
      <c r="M9" s="71">
        <v>13</v>
      </c>
      <c r="N9" s="71">
        <v>14</v>
      </c>
      <c r="O9" s="71">
        <v>15</v>
      </c>
      <c r="P9" s="71">
        <v>16</v>
      </c>
      <c r="Q9" s="71">
        <v>17</v>
      </c>
      <c r="R9" s="71">
        <v>18</v>
      </c>
      <c r="S9" s="71">
        <v>19</v>
      </c>
      <c r="T9" s="71">
        <v>20</v>
      </c>
      <c r="U9" s="71">
        <v>21</v>
      </c>
      <c r="V9" s="71">
        <v>22</v>
      </c>
      <c r="W9" s="71">
        <v>23</v>
      </c>
      <c r="X9" s="71">
        <v>24</v>
      </c>
    </row>
    <row r="10" spans="1:24" s="95" customFormat="1" ht="14.25" customHeight="1">
      <c r="A10" s="96" t="s">
        <v>293</v>
      </c>
      <c r="B10" s="90" t="s">
        <v>224</v>
      </c>
      <c r="C10" s="97" t="s">
        <v>294</v>
      </c>
      <c r="D10" s="96" t="s">
        <v>295</v>
      </c>
      <c r="E10" s="96" t="s">
        <v>277</v>
      </c>
      <c r="F10" s="90" t="s">
        <v>278</v>
      </c>
      <c r="G10" s="96" t="s">
        <v>296</v>
      </c>
      <c r="H10" s="90" t="s">
        <v>297</v>
      </c>
      <c r="I10" s="98">
        <v>3434436</v>
      </c>
      <c r="J10" s="91">
        <v>3434436</v>
      </c>
      <c r="K10" s="96"/>
      <c r="L10" s="90"/>
      <c r="M10" s="104">
        <v>3434436</v>
      </c>
      <c r="N10" s="91"/>
      <c r="O10" s="92"/>
      <c r="P10" s="93"/>
      <c r="Q10" s="92"/>
      <c r="R10" s="99"/>
      <c r="S10" s="94"/>
      <c r="T10" s="99"/>
      <c r="U10" s="94"/>
      <c r="V10" s="99"/>
      <c r="W10" s="94"/>
      <c r="X10" s="99"/>
    </row>
    <row r="11" spans="1:24" s="95" customFormat="1" ht="14.25" customHeight="1">
      <c r="A11" s="96" t="s">
        <v>293</v>
      </c>
      <c r="B11" s="90" t="s">
        <v>224</v>
      </c>
      <c r="C11" s="97" t="s">
        <v>294</v>
      </c>
      <c r="D11" s="96" t="s">
        <v>295</v>
      </c>
      <c r="E11" s="96" t="s">
        <v>277</v>
      </c>
      <c r="F11" s="90" t="s">
        <v>278</v>
      </c>
      <c r="G11" s="96" t="s">
        <v>300</v>
      </c>
      <c r="H11" s="90" t="s">
        <v>301</v>
      </c>
      <c r="I11" s="98">
        <v>1266420</v>
      </c>
      <c r="J11" s="91">
        <v>1266420</v>
      </c>
      <c r="K11" s="96"/>
      <c r="L11" s="90"/>
      <c r="M11" s="104">
        <v>1266420</v>
      </c>
      <c r="N11" s="91"/>
      <c r="O11" s="92"/>
      <c r="P11" s="93"/>
      <c r="Q11" s="92"/>
      <c r="R11" s="99"/>
      <c r="S11" s="94"/>
      <c r="T11" s="99"/>
      <c r="U11" s="94"/>
      <c r="V11" s="99"/>
      <c r="W11" s="94"/>
      <c r="X11" s="99"/>
    </row>
    <row r="12" spans="1:24" s="95" customFormat="1" ht="14.25" customHeight="1">
      <c r="A12" s="96" t="s">
        <v>293</v>
      </c>
      <c r="B12" s="90" t="s">
        <v>224</v>
      </c>
      <c r="C12" s="97" t="s">
        <v>294</v>
      </c>
      <c r="D12" s="96" t="s">
        <v>295</v>
      </c>
      <c r="E12" s="96" t="s">
        <v>277</v>
      </c>
      <c r="F12" s="90" t="s">
        <v>278</v>
      </c>
      <c r="G12" s="96" t="s">
        <v>302</v>
      </c>
      <c r="H12" s="90" t="s">
        <v>303</v>
      </c>
      <c r="I12" s="98">
        <v>286203</v>
      </c>
      <c r="J12" s="91">
        <v>286203</v>
      </c>
      <c r="K12" s="96"/>
      <c r="L12" s="90"/>
      <c r="M12" s="104">
        <v>286203</v>
      </c>
      <c r="N12" s="91"/>
      <c r="O12" s="92"/>
      <c r="P12" s="93"/>
      <c r="Q12" s="92"/>
      <c r="R12" s="99"/>
      <c r="S12" s="94"/>
      <c r="T12" s="99"/>
      <c r="U12" s="94"/>
      <c r="V12" s="99"/>
      <c r="W12" s="94"/>
      <c r="X12" s="99"/>
    </row>
    <row r="13" spans="1:24" s="95" customFormat="1" ht="14.25" customHeight="1">
      <c r="A13" s="96" t="s">
        <v>293</v>
      </c>
      <c r="B13" s="90" t="s">
        <v>224</v>
      </c>
      <c r="C13" s="97" t="s">
        <v>294</v>
      </c>
      <c r="D13" s="96" t="s">
        <v>295</v>
      </c>
      <c r="E13" s="96" t="s">
        <v>277</v>
      </c>
      <c r="F13" s="90" t="s">
        <v>278</v>
      </c>
      <c r="G13" s="96" t="s">
        <v>298</v>
      </c>
      <c r="H13" s="90" t="s">
        <v>299</v>
      </c>
      <c r="I13" s="98">
        <v>1151460</v>
      </c>
      <c r="J13" s="91">
        <v>1151460</v>
      </c>
      <c r="K13" s="96"/>
      <c r="L13" s="90"/>
      <c r="M13" s="104">
        <v>1151460</v>
      </c>
      <c r="N13" s="91"/>
      <c r="O13" s="92"/>
      <c r="P13" s="93"/>
      <c r="Q13" s="92"/>
      <c r="R13" s="99"/>
      <c r="S13" s="94"/>
      <c r="T13" s="99"/>
      <c r="U13" s="94"/>
      <c r="V13" s="99"/>
      <c r="W13" s="94"/>
      <c r="X13" s="99"/>
    </row>
    <row r="14" spans="1:24" s="95" customFormat="1" ht="14.25" customHeight="1">
      <c r="A14" s="96" t="s">
        <v>293</v>
      </c>
      <c r="B14" s="90" t="s">
        <v>224</v>
      </c>
      <c r="C14" s="97" t="s">
        <v>294</v>
      </c>
      <c r="D14" s="96" t="s">
        <v>295</v>
      </c>
      <c r="E14" s="96" t="s">
        <v>277</v>
      </c>
      <c r="F14" s="90" t="s">
        <v>278</v>
      </c>
      <c r="G14" s="96" t="s">
        <v>298</v>
      </c>
      <c r="H14" s="90" t="s">
        <v>299</v>
      </c>
      <c r="I14" s="98">
        <v>625440</v>
      </c>
      <c r="J14" s="91">
        <v>625440</v>
      </c>
      <c r="K14" s="96"/>
      <c r="L14" s="90"/>
      <c r="M14" s="104">
        <v>625440</v>
      </c>
      <c r="N14" s="91"/>
      <c r="O14" s="92"/>
      <c r="P14" s="93"/>
      <c r="Q14" s="92"/>
      <c r="R14" s="99"/>
      <c r="S14" s="94"/>
      <c r="T14" s="99"/>
      <c r="U14" s="94"/>
      <c r="V14" s="99"/>
      <c r="W14" s="94"/>
      <c r="X14" s="99"/>
    </row>
    <row r="15" spans="1:24" s="95" customFormat="1" ht="14.25" customHeight="1">
      <c r="A15" s="96" t="s">
        <v>293</v>
      </c>
      <c r="B15" s="90" t="s">
        <v>224</v>
      </c>
      <c r="C15" s="97" t="s">
        <v>304</v>
      </c>
      <c r="D15" s="96" t="s">
        <v>305</v>
      </c>
      <c r="E15" s="96" t="s">
        <v>277</v>
      </c>
      <c r="F15" s="90" t="s">
        <v>278</v>
      </c>
      <c r="G15" s="96" t="s">
        <v>302</v>
      </c>
      <c r="H15" s="90" t="s">
        <v>303</v>
      </c>
      <c r="I15" s="98">
        <v>2135000</v>
      </c>
      <c r="J15" s="91">
        <v>2135000</v>
      </c>
      <c r="K15" s="96"/>
      <c r="L15" s="90"/>
      <c r="M15" s="104">
        <v>2135000</v>
      </c>
      <c r="N15" s="91"/>
      <c r="O15" s="92"/>
      <c r="P15" s="93"/>
      <c r="Q15" s="92"/>
      <c r="R15" s="99"/>
      <c r="S15" s="94"/>
      <c r="T15" s="99"/>
      <c r="U15" s="94"/>
      <c r="V15" s="99"/>
      <c r="W15" s="94"/>
      <c r="X15" s="99"/>
    </row>
    <row r="16" spans="1:24" s="95" customFormat="1" ht="14.25" customHeight="1">
      <c r="A16" s="96" t="s">
        <v>293</v>
      </c>
      <c r="B16" s="90" t="s">
        <v>224</v>
      </c>
      <c r="C16" s="97" t="s">
        <v>304</v>
      </c>
      <c r="D16" s="96" t="s">
        <v>306</v>
      </c>
      <c r="E16" s="96" t="s">
        <v>277</v>
      </c>
      <c r="F16" s="90" t="s">
        <v>278</v>
      </c>
      <c r="G16" s="96" t="s">
        <v>298</v>
      </c>
      <c r="H16" s="90" t="s">
        <v>299</v>
      </c>
      <c r="I16" s="98">
        <v>1098000</v>
      </c>
      <c r="J16" s="91">
        <v>1098000</v>
      </c>
      <c r="K16" s="96"/>
      <c r="L16" s="90"/>
      <c r="M16" s="104">
        <v>1098000</v>
      </c>
      <c r="N16" s="91"/>
      <c r="O16" s="92"/>
      <c r="P16" s="93"/>
      <c r="Q16" s="92"/>
      <c r="R16" s="99"/>
      <c r="S16" s="94"/>
      <c r="T16" s="99"/>
      <c r="U16" s="94"/>
      <c r="V16" s="99"/>
      <c r="W16" s="94"/>
      <c r="X16" s="99"/>
    </row>
    <row r="17" spans="1:24" s="95" customFormat="1" ht="14.25" customHeight="1">
      <c r="A17" s="96" t="s">
        <v>293</v>
      </c>
      <c r="B17" s="90" t="s">
        <v>224</v>
      </c>
      <c r="C17" s="97" t="s">
        <v>307</v>
      </c>
      <c r="D17" s="96" t="s">
        <v>308</v>
      </c>
      <c r="E17" s="96" t="s">
        <v>309</v>
      </c>
      <c r="F17" s="90" t="s">
        <v>310</v>
      </c>
      <c r="G17" s="96" t="s">
        <v>311</v>
      </c>
      <c r="H17" s="90" t="s">
        <v>312</v>
      </c>
      <c r="I17" s="98">
        <v>1149423</v>
      </c>
      <c r="J17" s="91">
        <v>1149423</v>
      </c>
      <c r="K17" s="96"/>
      <c r="L17" s="90"/>
      <c r="M17" s="104">
        <v>1149423</v>
      </c>
      <c r="N17" s="91"/>
      <c r="O17" s="92"/>
      <c r="P17" s="93"/>
      <c r="Q17" s="92"/>
      <c r="R17" s="99"/>
      <c r="S17" s="94"/>
      <c r="T17" s="99"/>
      <c r="U17" s="94"/>
      <c r="V17" s="99"/>
      <c r="W17" s="94"/>
      <c r="X17" s="99"/>
    </row>
    <row r="18" spans="1:24" s="95" customFormat="1" ht="14.25" customHeight="1">
      <c r="A18" s="96" t="s">
        <v>293</v>
      </c>
      <c r="B18" s="90" t="s">
        <v>224</v>
      </c>
      <c r="C18" s="97" t="s">
        <v>307</v>
      </c>
      <c r="D18" s="96" t="s">
        <v>316</v>
      </c>
      <c r="E18" s="96" t="s">
        <v>323</v>
      </c>
      <c r="F18" s="90" t="s">
        <v>324</v>
      </c>
      <c r="G18" s="96" t="s">
        <v>325</v>
      </c>
      <c r="H18" s="90" t="s">
        <v>326</v>
      </c>
      <c r="I18" s="98">
        <v>526308</v>
      </c>
      <c r="J18" s="91">
        <v>526308</v>
      </c>
      <c r="K18" s="96"/>
      <c r="L18" s="90"/>
      <c r="M18" s="104">
        <v>526308</v>
      </c>
      <c r="N18" s="91"/>
      <c r="O18" s="92"/>
      <c r="P18" s="93"/>
      <c r="Q18" s="92"/>
      <c r="R18" s="99"/>
      <c r="S18" s="94"/>
      <c r="T18" s="99"/>
      <c r="U18" s="94"/>
      <c r="V18" s="99"/>
      <c r="W18" s="94"/>
      <c r="X18" s="99"/>
    </row>
    <row r="19" spans="1:24" s="95" customFormat="1" ht="14.25" customHeight="1">
      <c r="A19" s="96" t="s">
        <v>293</v>
      </c>
      <c r="B19" s="90" t="s">
        <v>224</v>
      </c>
      <c r="C19" s="97" t="s">
        <v>307</v>
      </c>
      <c r="D19" s="96" t="s">
        <v>327</v>
      </c>
      <c r="E19" s="96" t="s">
        <v>319</v>
      </c>
      <c r="F19" s="90" t="s">
        <v>320</v>
      </c>
      <c r="G19" s="96" t="s">
        <v>321</v>
      </c>
      <c r="H19" s="90" t="s">
        <v>322</v>
      </c>
      <c r="I19" s="98">
        <v>532935</v>
      </c>
      <c r="J19" s="91">
        <v>532935</v>
      </c>
      <c r="K19" s="96"/>
      <c r="L19" s="90"/>
      <c r="M19" s="104">
        <v>532935</v>
      </c>
      <c r="N19" s="91"/>
      <c r="O19" s="92"/>
      <c r="P19" s="93"/>
      <c r="Q19" s="92"/>
      <c r="R19" s="99"/>
      <c r="S19" s="94"/>
      <c r="T19" s="99"/>
      <c r="U19" s="94"/>
      <c r="V19" s="99"/>
      <c r="W19" s="94"/>
      <c r="X19" s="99"/>
    </row>
    <row r="20" spans="1:24" s="95" customFormat="1" ht="14.25" customHeight="1">
      <c r="A20" s="96" t="s">
        <v>293</v>
      </c>
      <c r="B20" s="90" t="s">
        <v>224</v>
      </c>
      <c r="C20" s="97" t="s">
        <v>307</v>
      </c>
      <c r="D20" s="96" t="s">
        <v>316</v>
      </c>
      <c r="E20" s="96" t="s">
        <v>319</v>
      </c>
      <c r="F20" s="90" t="s">
        <v>320</v>
      </c>
      <c r="G20" s="96" t="s">
        <v>321</v>
      </c>
      <c r="H20" s="90" t="s">
        <v>322</v>
      </c>
      <c r="I20" s="98">
        <v>50105</v>
      </c>
      <c r="J20" s="91">
        <v>50105</v>
      </c>
      <c r="K20" s="96"/>
      <c r="L20" s="90"/>
      <c r="M20" s="104">
        <v>50105</v>
      </c>
      <c r="N20" s="91"/>
      <c r="O20" s="92"/>
      <c r="P20" s="93"/>
      <c r="Q20" s="92"/>
      <c r="R20" s="99"/>
      <c r="S20" s="94"/>
      <c r="T20" s="99"/>
      <c r="U20" s="94"/>
      <c r="V20" s="99"/>
      <c r="W20" s="94"/>
      <c r="X20" s="99"/>
    </row>
    <row r="21" spans="1:24" s="95" customFormat="1" ht="14.25" customHeight="1">
      <c r="A21" s="96" t="s">
        <v>293</v>
      </c>
      <c r="B21" s="90" t="s">
        <v>224</v>
      </c>
      <c r="C21" s="97" t="s">
        <v>307</v>
      </c>
      <c r="D21" s="96" t="s">
        <v>313</v>
      </c>
      <c r="E21" s="96" t="s">
        <v>277</v>
      </c>
      <c r="F21" s="90" t="s">
        <v>278</v>
      </c>
      <c r="G21" s="96" t="s">
        <v>314</v>
      </c>
      <c r="H21" s="90" t="s">
        <v>315</v>
      </c>
      <c r="I21" s="98">
        <v>24300</v>
      </c>
      <c r="J21" s="91">
        <v>24300</v>
      </c>
      <c r="K21" s="96"/>
      <c r="L21" s="90"/>
      <c r="M21" s="104">
        <v>24300</v>
      </c>
      <c r="N21" s="91"/>
      <c r="O21" s="92"/>
      <c r="P21" s="93"/>
      <c r="Q21" s="92"/>
      <c r="R21" s="99"/>
      <c r="S21" s="94"/>
      <c r="T21" s="99"/>
      <c r="U21" s="94"/>
      <c r="V21" s="99"/>
      <c r="W21" s="94"/>
      <c r="X21" s="99"/>
    </row>
    <row r="22" spans="1:24" s="95" customFormat="1" ht="14.25" customHeight="1">
      <c r="A22" s="96" t="s">
        <v>293</v>
      </c>
      <c r="B22" s="90" t="s">
        <v>224</v>
      </c>
      <c r="C22" s="97" t="s">
        <v>307</v>
      </c>
      <c r="D22" s="96" t="s">
        <v>328</v>
      </c>
      <c r="E22" s="96" t="s">
        <v>317</v>
      </c>
      <c r="F22" s="90" t="s">
        <v>318</v>
      </c>
      <c r="G22" s="96" t="s">
        <v>314</v>
      </c>
      <c r="H22" s="90" t="s">
        <v>315</v>
      </c>
      <c r="I22" s="98">
        <v>55809</v>
      </c>
      <c r="J22" s="91">
        <v>55809</v>
      </c>
      <c r="K22" s="96"/>
      <c r="L22" s="90"/>
      <c r="M22" s="104">
        <v>55809</v>
      </c>
      <c r="N22" s="91"/>
      <c r="O22" s="92"/>
      <c r="P22" s="93"/>
      <c r="Q22" s="92"/>
      <c r="R22" s="99"/>
      <c r="S22" s="94"/>
      <c r="T22" s="99"/>
      <c r="U22" s="94"/>
      <c r="V22" s="99"/>
      <c r="W22" s="94"/>
      <c r="X22" s="99"/>
    </row>
    <row r="23" spans="1:24" s="95" customFormat="1" ht="14.25" customHeight="1">
      <c r="A23" s="96" t="s">
        <v>293</v>
      </c>
      <c r="B23" s="90" t="s">
        <v>224</v>
      </c>
      <c r="C23" s="97" t="s">
        <v>307</v>
      </c>
      <c r="D23" s="96" t="s">
        <v>316</v>
      </c>
      <c r="E23" s="96" t="s">
        <v>317</v>
      </c>
      <c r="F23" s="90" t="s">
        <v>318</v>
      </c>
      <c r="G23" s="96" t="s">
        <v>314</v>
      </c>
      <c r="H23" s="90" t="s">
        <v>315</v>
      </c>
      <c r="I23" s="98">
        <v>5247</v>
      </c>
      <c r="J23" s="91">
        <v>5247</v>
      </c>
      <c r="K23" s="96"/>
      <c r="L23" s="90"/>
      <c r="M23" s="104">
        <v>5247</v>
      </c>
      <c r="N23" s="91"/>
      <c r="O23" s="92"/>
      <c r="P23" s="93"/>
      <c r="Q23" s="92"/>
      <c r="R23" s="99"/>
      <c r="S23" s="94"/>
      <c r="T23" s="99"/>
      <c r="U23" s="94"/>
      <c r="V23" s="99"/>
      <c r="W23" s="94"/>
      <c r="X23" s="99"/>
    </row>
    <row r="24" spans="1:24" s="95" customFormat="1" ht="14.25" customHeight="1">
      <c r="A24" s="96" t="s">
        <v>293</v>
      </c>
      <c r="B24" s="90" t="s">
        <v>224</v>
      </c>
      <c r="C24" s="97" t="s">
        <v>307</v>
      </c>
      <c r="D24" s="96" t="s">
        <v>329</v>
      </c>
      <c r="E24" s="96" t="s">
        <v>317</v>
      </c>
      <c r="F24" s="90" t="s">
        <v>318</v>
      </c>
      <c r="G24" s="96" t="s">
        <v>314</v>
      </c>
      <c r="H24" s="90" t="s">
        <v>315</v>
      </c>
      <c r="I24" s="98">
        <v>31880</v>
      </c>
      <c r="J24" s="91">
        <v>31880</v>
      </c>
      <c r="K24" s="96"/>
      <c r="L24" s="90"/>
      <c r="M24" s="104">
        <v>31880</v>
      </c>
      <c r="N24" s="91"/>
      <c r="O24" s="92"/>
      <c r="P24" s="93"/>
      <c r="Q24" s="92"/>
      <c r="R24" s="99"/>
      <c r="S24" s="94"/>
      <c r="T24" s="99"/>
      <c r="U24" s="94"/>
      <c r="V24" s="99"/>
      <c r="W24" s="94"/>
      <c r="X24" s="99"/>
    </row>
    <row r="25" spans="1:24" s="95" customFormat="1" ht="14.25" customHeight="1">
      <c r="A25" s="96" t="s">
        <v>293</v>
      </c>
      <c r="B25" s="90" t="s">
        <v>224</v>
      </c>
      <c r="C25" s="97" t="s">
        <v>330</v>
      </c>
      <c r="D25" s="96" t="s">
        <v>331</v>
      </c>
      <c r="E25" s="96" t="s">
        <v>332</v>
      </c>
      <c r="F25" s="90" t="s">
        <v>331</v>
      </c>
      <c r="G25" s="96" t="s">
        <v>333</v>
      </c>
      <c r="H25" s="90" t="s">
        <v>331</v>
      </c>
      <c r="I25" s="98">
        <v>1093932</v>
      </c>
      <c r="J25" s="98">
        <v>1093932</v>
      </c>
      <c r="K25" s="96"/>
      <c r="L25" s="90"/>
      <c r="M25" s="104">
        <v>1093932</v>
      </c>
      <c r="N25" s="98"/>
      <c r="O25" s="92"/>
      <c r="P25" s="93"/>
      <c r="Q25" s="92"/>
      <c r="R25" s="99"/>
      <c r="S25" s="94"/>
      <c r="T25" s="99"/>
      <c r="U25" s="94"/>
      <c r="V25" s="99"/>
      <c r="W25" s="94"/>
      <c r="X25" s="99"/>
    </row>
    <row r="26" spans="1:24" s="95" customFormat="1" ht="14.25" customHeight="1">
      <c r="A26" s="96" t="s">
        <v>293</v>
      </c>
      <c r="B26" s="90" t="s">
        <v>224</v>
      </c>
      <c r="C26" s="96" t="s">
        <v>334</v>
      </c>
      <c r="D26" s="96" t="s">
        <v>385</v>
      </c>
      <c r="E26" s="96" t="s">
        <v>277</v>
      </c>
      <c r="F26" s="90" t="s">
        <v>278</v>
      </c>
      <c r="G26" s="96" t="s">
        <v>335</v>
      </c>
      <c r="H26" s="90" t="s">
        <v>385</v>
      </c>
      <c r="I26" s="98">
        <v>68688.72</v>
      </c>
      <c r="J26" s="91">
        <v>68688.72</v>
      </c>
      <c r="K26" s="96"/>
      <c r="L26" s="90"/>
      <c r="M26" s="104">
        <v>68688.72</v>
      </c>
      <c r="N26" s="91"/>
      <c r="O26" s="92"/>
      <c r="P26" s="93"/>
      <c r="Q26" s="92"/>
      <c r="R26" s="99"/>
      <c r="S26" s="94"/>
      <c r="T26" s="99"/>
      <c r="U26" s="94"/>
      <c r="V26" s="99"/>
      <c r="W26" s="94"/>
      <c r="X26" s="99"/>
    </row>
    <row r="27" spans="1:24" s="95" customFormat="1" ht="14.25" customHeight="1">
      <c r="A27" s="96" t="s">
        <v>293</v>
      </c>
      <c r="B27" s="90" t="s">
        <v>224</v>
      </c>
      <c r="C27" s="97" t="s">
        <v>336</v>
      </c>
      <c r="D27" s="96" t="s">
        <v>386</v>
      </c>
      <c r="E27" s="96" t="s">
        <v>277</v>
      </c>
      <c r="F27" s="90" t="s">
        <v>278</v>
      </c>
      <c r="G27" s="96" t="s">
        <v>279</v>
      </c>
      <c r="H27" s="90" t="s">
        <v>280</v>
      </c>
      <c r="I27" s="98">
        <v>33600</v>
      </c>
      <c r="J27" s="91">
        <v>33600</v>
      </c>
      <c r="K27" s="96"/>
      <c r="L27" s="90"/>
      <c r="M27" s="104">
        <v>33600</v>
      </c>
      <c r="N27" s="91"/>
      <c r="O27" s="92"/>
      <c r="P27" s="93"/>
      <c r="Q27" s="92"/>
      <c r="R27" s="99"/>
      <c r="S27" s="94"/>
      <c r="T27" s="99"/>
      <c r="U27" s="94"/>
      <c r="V27" s="99"/>
      <c r="W27" s="94"/>
      <c r="X27" s="99"/>
    </row>
    <row r="28" spans="1:24" s="95" customFormat="1" ht="14.25" customHeight="1">
      <c r="A28" s="96" t="s">
        <v>293</v>
      </c>
      <c r="B28" s="90" t="s">
        <v>224</v>
      </c>
      <c r="C28" s="97" t="s">
        <v>337</v>
      </c>
      <c r="D28" s="96" t="s">
        <v>387</v>
      </c>
      <c r="E28" s="96" t="s">
        <v>277</v>
      </c>
      <c r="F28" s="90" t="s">
        <v>278</v>
      </c>
      <c r="G28" s="96" t="s">
        <v>279</v>
      </c>
      <c r="H28" s="90" t="s">
        <v>280</v>
      </c>
      <c r="I28" s="98">
        <v>5400</v>
      </c>
      <c r="J28" s="91">
        <v>5400</v>
      </c>
      <c r="K28" s="96"/>
      <c r="L28" s="90"/>
      <c r="M28" s="104">
        <v>5400</v>
      </c>
      <c r="N28" s="91"/>
      <c r="O28" s="92"/>
      <c r="P28" s="93"/>
      <c r="Q28" s="92"/>
      <c r="R28" s="99"/>
      <c r="S28" s="94"/>
      <c r="T28" s="99"/>
      <c r="U28" s="94"/>
      <c r="V28" s="99"/>
      <c r="W28" s="94"/>
      <c r="X28" s="99"/>
    </row>
    <row r="29" spans="1:24" s="95" customFormat="1" ht="14.25" customHeight="1">
      <c r="A29" s="96" t="s">
        <v>293</v>
      </c>
      <c r="B29" s="90" t="s">
        <v>224</v>
      </c>
      <c r="C29" s="97" t="s">
        <v>337</v>
      </c>
      <c r="D29" s="96" t="s">
        <v>387</v>
      </c>
      <c r="E29" s="96" t="s">
        <v>277</v>
      </c>
      <c r="F29" s="90" t="s">
        <v>278</v>
      </c>
      <c r="G29" s="96" t="s">
        <v>281</v>
      </c>
      <c r="H29" s="90" t="s">
        <v>282</v>
      </c>
      <c r="I29" s="98">
        <v>126186.72</v>
      </c>
      <c r="J29" s="91">
        <v>126186.72</v>
      </c>
      <c r="K29" s="96"/>
      <c r="L29" s="90"/>
      <c r="M29" s="104">
        <v>126186.72</v>
      </c>
      <c r="N29" s="91"/>
      <c r="O29" s="92"/>
      <c r="P29" s="93"/>
      <c r="Q29" s="92"/>
      <c r="R29" s="99"/>
      <c r="S29" s="94"/>
      <c r="T29" s="99"/>
      <c r="U29" s="94"/>
      <c r="V29" s="99"/>
      <c r="W29" s="94"/>
      <c r="X29" s="99"/>
    </row>
    <row r="30" spans="1:24" s="95" customFormat="1" ht="14.25" customHeight="1">
      <c r="A30" s="96" t="s">
        <v>293</v>
      </c>
      <c r="B30" s="90" t="s">
        <v>224</v>
      </c>
      <c r="C30" s="97" t="s">
        <v>337</v>
      </c>
      <c r="D30" s="96" t="s">
        <v>387</v>
      </c>
      <c r="E30" s="96" t="s">
        <v>277</v>
      </c>
      <c r="F30" s="90" t="s">
        <v>278</v>
      </c>
      <c r="G30" s="96" t="s">
        <v>338</v>
      </c>
      <c r="H30" s="90" t="s">
        <v>339</v>
      </c>
      <c r="I30" s="98">
        <v>183000</v>
      </c>
      <c r="J30" s="91">
        <v>183000</v>
      </c>
      <c r="K30" s="96"/>
      <c r="L30" s="90"/>
      <c r="M30" s="104">
        <v>183000</v>
      </c>
      <c r="N30" s="91"/>
      <c r="O30" s="92"/>
      <c r="P30" s="93"/>
      <c r="Q30" s="92"/>
      <c r="R30" s="99"/>
      <c r="S30" s="94"/>
      <c r="T30" s="99"/>
      <c r="U30" s="94"/>
      <c r="V30" s="99"/>
      <c r="W30" s="94"/>
      <c r="X30" s="99"/>
    </row>
    <row r="31" spans="1:24" s="95" customFormat="1" ht="14.25" customHeight="1">
      <c r="A31" s="96" t="s">
        <v>293</v>
      </c>
      <c r="B31" s="90" t="s">
        <v>224</v>
      </c>
      <c r="C31" s="97" t="s">
        <v>355</v>
      </c>
      <c r="D31" s="96" t="s">
        <v>356</v>
      </c>
      <c r="E31" s="96" t="s">
        <v>357</v>
      </c>
      <c r="F31" s="90" t="s">
        <v>358</v>
      </c>
      <c r="G31" s="96" t="s">
        <v>353</v>
      </c>
      <c r="H31" s="90" t="s">
        <v>354</v>
      </c>
      <c r="I31" s="98">
        <v>9348</v>
      </c>
      <c r="J31" s="91">
        <v>9348</v>
      </c>
      <c r="K31" s="96"/>
      <c r="L31" s="90"/>
      <c r="M31" s="104">
        <v>9348</v>
      </c>
      <c r="N31" s="91"/>
      <c r="O31" s="92"/>
      <c r="P31" s="93"/>
      <c r="Q31" s="92"/>
      <c r="R31" s="99"/>
      <c r="S31" s="94"/>
      <c r="T31" s="99"/>
      <c r="U31" s="94"/>
      <c r="V31" s="99"/>
      <c r="W31" s="94"/>
      <c r="X31" s="99"/>
    </row>
    <row r="32" spans="1:24" s="95" customFormat="1" ht="14.25" customHeight="1">
      <c r="A32" s="96" t="s">
        <v>293</v>
      </c>
      <c r="B32" s="90" t="s">
        <v>224</v>
      </c>
      <c r="C32" s="96" t="s">
        <v>350</v>
      </c>
      <c r="D32" s="96" t="s">
        <v>388</v>
      </c>
      <c r="E32" s="96" t="s">
        <v>351</v>
      </c>
      <c r="F32" s="90" t="s">
        <v>352</v>
      </c>
      <c r="G32" s="96" t="s">
        <v>353</v>
      </c>
      <c r="H32" s="90" t="s">
        <v>354</v>
      </c>
      <c r="I32" s="98">
        <v>806400</v>
      </c>
      <c r="J32" s="91">
        <v>806400</v>
      </c>
      <c r="K32" s="96"/>
      <c r="L32" s="90"/>
      <c r="M32" s="104">
        <v>806400</v>
      </c>
      <c r="N32" s="91"/>
      <c r="O32" s="92"/>
      <c r="P32" s="93"/>
      <c r="Q32" s="92"/>
      <c r="R32" s="99"/>
      <c r="S32" s="94"/>
      <c r="T32" s="99"/>
      <c r="U32" s="94"/>
      <c r="V32" s="99"/>
      <c r="W32" s="94"/>
      <c r="X32" s="99"/>
    </row>
    <row r="33" spans="1:24" s="95" customFormat="1" ht="14.25" customHeight="1">
      <c r="A33" s="96" t="s">
        <v>293</v>
      </c>
      <c r="B33" s="90" t="s">
        <v>224</v>
      </c>
      <c r="C33" s="96" t="s">
        <v>350</v>
      </c>
      <c r="D33" s="96" t="s">
        <v>388</v>
      </c>
      <c r="E33" s="96" t="s">
        <v>351</v>
      </c>
      <c r="F33" s="90" t="s">
        <v>352</v>
      </c>
      <c r="G33" s="96" t="s">
        <v>353</v>
      </c>
      <c r="H33" s="90" t="s">
        <v>354</v>
      </c>
      <c r="I33" s="98">
        <v>336000</v>
      </c>
      <c r="J33" s="91">
        <v>336000</v>
      </c>
      <c r="K33" s="96"/>
      <c r="L33" s="90"/>
      <c r="M33" s="104">
        <v>336000</v>
      </c>
      <c r="N33" s="91"/>
      <c r="O33" s="92"/>
      <c r="P33" s="93"/>
      <c r="Q33" s="92"/>
      <c r="R33" s="99"/>
      <c r="S33" s="94"/>
      <c r="T33" s="99"/>
      <c r="U33" s="94"/>
      <c r="V33" s="99"/>
      <c r="W33" s="94"/>
      <c r="X33" s="99"/>
    </row>
    <row r="34" spans="1:24" s="95" customFormat="1" ht="14.25" customHeight="1">
      <c r="A34" s="96" t="s">
        <v>293</v>
      </c>
      <c r="B34" s="90" t="s">
        <v>224</v>
      </c>
      <c r="C34" s="97" t="s">
        <v>359</v>
      </c>
      <c r="D34" s="96" t="s">
        <v>360</v>
      </c>
      <c r="E34" s="96" t="s">
        <v>277</v>
      </c>
      <c r="F34" s="90" t="s">
        <v>278</v>
      </c>
      <c r="G34" s="96" t="s">
        <v>338</v>
      </c>
      <c r="H34" s="90" t="s">
        <v>339</v>
      </c>
      <c r="I34" s="98">
        <v>160800</v>
      </c>
      <c r="J34" s="91">
        <v>160800</v>
      </c>
      <c r="K34" s="96"/>
      <c r="L34" s="90"/>
      <c r="M34" s="104">
        <v>160800</v>
      </c>
      <c r="N34" s="91"/>
      <c r="O34" s="92"/>
      <c r="P34" s="93"/>
      <c r="Q34" s="92"/>
      <c r="R34" s="99"/>
      <c r="S34" s="94"/>
      <c r="T34" s="99"/>
      <c r="U34" s="94"/>
      <c r="V34" s="99"/>
      <c r="W34" s="94"/>
      <c r="X34" s="99"/>
    </row>
    <row r="35" spans="1:24" s="95" customFormat="1" ht="14.25" customHeight="1">
      <c r="A35" s="96" t="s">
        <v>293</v>
      </c>
      <c r="B35" s="90" t="s">
        <v>224</v>
      </c>
      <c r="C35" s="105" t="s">
        <v>390</v>
      </c>
      <c r="D35" s="96" t="s">
        <v>391</v>
      </c>
      <c r="E35" s="96" t="s">
        <v>277</v>
      </c>
      <c r="F35" s="90" t="s">
        <v>278</v>
      </c>
      <c r="G35" s="96" t="s">
        <v>340</v>
      </c>
      <c r="H35" s="90" t="s">
        <v>341</v>
      </c>
      <c r="I35" s="98">
        <v>176688</v>
      </c>
      <c r="J35" s="91">
        <v>176688</v>
      </c>
      <c r="K35" s="96"/>
      <c r="L35" s="90"/>
      <c r="M35" s="91">
        <v>176688</v>
      </c>
      <c r="N35" s="91"/>
      <c r="O35" s="92"/>
      <c r="P35" s="93"/>
      <c r="Q35" s="92"/>
      <c r="R35" s="99"/>
      <c r="S35" s="94"/>
      <c r="T35" s="99"/>
      <c r="U35" s="94"/>
      <c r="V35" s="99"/>
      <c r="W35" s="94"/>
      <c r="X35" s="99"/>
    </row>
    <row r="36" spans="1:24" s="95" customFormat="1" ht="14.25" customHeight="1">
      <c r="A36" s="96" t="s">
        <v>293</v>
      </c>
      <c r="B36" s="90" t="s">
        <v>224</v>
      </c>
      <c r="C36" s="105" t="s">
        <v>390</v>
      </c>
      <c r="D36" s="96" t="s">
        <v>391</v>
      </c>
      <c r="E36" s="96" t="s">
        <v>277</v>
      </c>
      <c r="F36" s="90" t="s">
        <v>278</v>
      </c>
      <c r="G36" s="96" t="s">
        <v>340</v>
      </c>
      <c r="H36" s="90" t="s">
        <v>341</v>
      </c>
      <c r="I36" s="98">
        <v>723312</v>
      </c>
      <c r="J36" s="91">
        <v>723312</v>
      </c>
      <c r="K36" s="96"/>
      <c r="L36" s="90"/>
      <c r="M36" s="91">
        <v>723312</v>
      </c>
      <c r="N36" s="91"/>
      <c r="O36" s="92"/>
      <c r="P36" s="93"/>
      <c r="Q36" s="92"/>
      <c r="R36" s="99"/>
      <c r="S36" s="94"/>
      <c r="T36" s="99"/>
      <c r="U36" s="94"/>
      <c r="V36" s="99"/>
      <c r="W36" s="94"/>
      <c r="X36" s="99"/>
    </row>
    <row r="37" spans="1:24" s="95" customFormat="1" ht="14.25" customHeight="1">
      <c r="A37" s="96" t="s">
        <v>293</v>
      </c>
      <c r="B37" s="90" t="s">
        <v>224</v>
      </c>
      <c r="C37" s="96" t="s">
        <v>343</v>
      </c>
      <c r="D37" s="96" t="s">
        <v>392</v>
      </c>
      <c r="E37" s="96" t="s">
        <v>277</v>
      </c>
      <c r="F37" s="90" t="s">
        <v>278</v>
      </c>
      <c r="G37" s="96" t="s">
        <v>279</v>
      </c>
      <c r="H37" s="90" t="s">
        <v>280</v>
      </c>
      <c r="I37" s="98">
        <v>26409.33</v>
      </c>
      <c r="J37" s="91">
        <v>26409.33</v>
      </c>
      <c r="K37" s="96"/>
      <c r="L37" s="90"/>
      <c r="M37" s="104">
        <v>26409.33</v>
      </c>
      <c r="N37" s="91"/>
      <c r="O37" s="92"/>
      <c r="P37" s="93"/>
      <c r="Q37" s="92"/>
      <c r="R37" s="99"/>
      <c r="S37" s="94"/>
      <c r="T37" s="99"/>
      <c r="U37" s="94"/>
      <c r="V37" s="99"/>
      <c r="W37" s="94"/>
      <c r="X37" s="99"/>
    </row>
    <row r="38" spans="1:24" s="95" customFormat="1" ht="14.25" customHeight="1">
      <c r="A38" s="96" t="s">
        <v>293</v>
      </c>
      <c r="B38" s="90" t="s">
        <v>224</v>
      </c>
      <c r="C38" s="96" t="s">
        <v>343</v>
      </c>
      <c r="D38" s="96" t="s">
        <v>392</v>
      </c>
      <c r="E38" s="96" t="s">
        <v>277</v>
      </c>
      <c r="F38" s="90" t="s">
        <v>278</v>
      </c>
      <c r="G38" s="96" t="s">
        <v>348</v>
      </c>
      <c r="H38" s="90" t="s">
        <v>349</v>
      </c>
      <c r="I38" s="98">
        <v>20000</v>
      </c>
      <c r="J38" s="91">
        <v>20000</v>
      </c>
      <c r="K38" s="96"/>
      <c r="L38" s="90"/>
      <c r="M38" s="104">
        <v>20000</v>
      </c>
      <c r="N38" s="91"/>
      <c r="O38" s="92"/>
      <c r="P38" s="93"/>
      <c r="Q38" s="92"/>
      <c r="R38" s="99"/>
      <c r="S38" s="94"/>
      <c r="T38" s="99"/>
      <c r="U38" s="94"/>
      <c r="V38" s="99"/>
      <c r="W38" s="94"/>
      <c r="X38" s="99"/>
    </row>
    <row r="39" spans="1:24" s="95" customFormat="1" ht="14.25" customHeight="1">
      <c r="A39" s="96" t="s">
        <v>293</v>
      </c>
      <c r="B39" s="90" t="s">
        <v>224</v>
      </c>
      <c r="C39" s="96" t="s">
        <v>343</v>
      </c>
      <c r="D39" s="96" t="s">
        <v>392</v>
      </c>
      <c r="E39" s="96" t="s">
        <v>277</v>
      </c>
      <c r="F39" s="90" t="s">
        <v>278</v>
      </c>
      <c r="G39" s="96" t="s">
        <v>344</v>
      </c>
      <c r="H39" s="90" t="s">
        <v>345</v>
      </c>
      <c r="I39" s="98">
        <v>20000</v>
      </c>
      <c r="J39" s="91">
        <v>20000</v>
      </c>
      <c r="K39" s="96"/>
      <c r="L39" s="90"/>
      <c r="M39" s="104">
        <v>20000</v>
      </c>
      <c r="N39" s="91"/>
      <c r="O39" s="92"/>
      <c r="P39" s="93"/>
      <c r="Q39" s="92"/>
      <c r="R39" s="99"/>
      <c r="S39" s="94"/>
      <c r="T39" s="99"/>
      <c r="U39" s="94"/>
      <c r="V39" s="99"/>
      <c r="W39" s="94"/>
      <c r="X39" s="99"/>
    </row>
    <row r="40" spans="1:24" s="95" customFormat="1" ht="14.25" customHeight="1">
      <c r="A40" s="96" t="s">
        <v>293</v>
      </c>
      <c r="B40" s="90" t="s">
        <v>224</v>
      </c>
      <c r="C40" s="96" t="s">
        <v>343</v>
      </c>
      <c r="D40" s="96" t="s">
        <v>392</v>
      </c>
      <c r="E40" s="96" t="s">
        <v>277</v>
      </c>
      <c r="F40" s="90" t="s">
        <v>278</v>
      </c>
      <c r="G40" s="96" t="s">
        <v>393</v>
      </c>
      <c r="H40" s="90" t="s">
        <v>394</v>
      </c>
      <c r="I40" s="98">
        <v>160101.07</v>
      </c>
      <c r="J40" s="91">
        <v>160101.07</v>
      </c>
      <c r="K40" s="96"/>
      <c r="L40" s="90"/>
      <c r="M40" s="104">
        <v>160101.07</v>
      </c>
      <c r="N40" s="91"/>
      <c r="O40" s="92"/>
      <c r="P40" s="93"/>
      <c r="Q40" s="92"/>
      <c r="R40" s="99"/>
      <c r="S40" s="94"/>
      <c r="T40" s="99"/>
      <c r="U40" s="94"/>
      <c r="V40" s="99"/>
      <c r="W40" s="94"/>
      <c r="X40" s="99"/>
    </row>
    <row r="41" spans="1:24" s="95" customFormat="1" ht="14.25" customHeight="1">
      <c r="A41" s="96" t="s">
        <v>293</v>
      </c>
      <c r="B41" s="90" t="s">
        <v>224</v>
      </c>
      <c r="C41" s="96" t="s">
        <v>343</v>
      </c>
      <c r="D41" s="96" t="s">
        <v>392</v>
      </c>
      <c r="E41" s="96" t="s">
        <v>277</v>
      </c>
      <c r="F41" s="90" t="s">
        <v>278</v>
      </c>
      <c r="G41" s="96" t="s">
        <v>346</v>
      </c>
      <c r="H41" s="90" t="s">
        <v>347</v>
      </c>
      <c r="I41" s="98">
        <v>10000</v>
      </c>
      <c r="J41" s="91">
        <v>10000</v>
      </c>
      <c r="K41" s="96"/>
      <c r="L41" s="90"/>
      <c r="M41" s="104">
        <v>10000</v>
      </c>
      <c r="N41" s="91"/>
      <c r="O41" s="92"/>
      <c r="P41" s="93"/>
      <c r="Q41" s="92"/>
      <c r="R41" s="99"/>
      <c r="S41" s="94"/>
      <c r="T41" s="99"/>
      <c r="U41" s="94"/>
      <c r="V41" s="99"/>
      <c r="W41" s="94"/>
      <c r="X41" s="99"/>
    </row>
    <row r="42" spans="1:24" s="95" customFormat="1" ht="14.25" customHeight="1">
      <c r="A42" s="96" t="s">
        <v>293</v>
      </c>
      <c r="B42" s="90" t="s">
        <v>224</v>
      </c>
      <c r="C42" s="96" t="s">
        <v>343</v>
      </c>
      <c r="D42" s="96" t="s">
        <v>392</v>
      </c>
      <c r="E42" s="96" t="s">
        <v>277</v>
      </c>
      <c r="F42" s="90" t="s">
        <v>278</v>
      </c>
      <c r="G42" s="96" t="s">
        <v>281</v>
      </c>
      <c r="H42" s="90" t="s">
        <v>282</v>
      </c>
      <c r="I42" s="98">
        <v>72945.600000000006</v>
      </c>
      <c r="J42" s="91">
        <v>72945.600000000006</v>
      </c>
      <c r="K42" s="96"/>
      <c r="L42" s="90"/>
      <c r="M42" s="104">
        <v>72945.600000000006</v>
      </c>
      <c r="N42" s="91"/>
      <c r="O42" s="92"/>
      <c r="P42" s="93"/>
      <c r="Q42" s="92"/>
      <c r="R42" s="99"/>
      <c r="S42" s="94"/>
      <c r="T42" s="99"/>
      <c r="U42" s="94"/>
      <c r="V42" s="99"/>
      <c r="W42" s="94"/>
      <c r="X42" s="99"/>
    </row>
    <row r="43" spans="1:24" s="95" customFormat="1" ht="14.25" customHeight="1">
      <c r="A43" s="96" t="s">
        <v>293</v>
      </c>
      <c r="B43" s="90" t="s">
        <v>224</v>
      </c>
      <c r="C43" s="96" t="s">
        <v>343</v>
      </c>
      <c r="D43" s="96" t="s">
        <v>392</v>
      </c>
      <c r="E43" s="96" t="s">
        <v>277</v>
      </c>
      <c r="F43" s="90" t="s">
        <v>278</v>
      </c>
      <c r="G43" s="96" t="s">
        <v>291</v>
      </c>
      <c r="H43" s="90" t="s">
        <v>292</v>
      </c>
      <c r="I43" s="98">
        <v>420000</v>
      </c>
      <c r="J43" s="91">
        <v>420000</v>
      </c>
      <c r="K43" s="96"/>
      <c r="L43" s="90"/>
      <c r="M43" s="104">
        <v>420000</v>
      </c>
      <c r="N43" s="91"/>
      <c r="O43" s="92"/>
      <c r="P43" s="93"/>
      <c r="Q43" s="92"/>
      <c r="R43" s="99"/>
      <c r="S43" s="94"/>
      <c r="T43" s="99"/>
      <c r="U43" s="94"/>
      <c r="V43" s="99"/>
      <c r="W43" s="94"/>
      <c r="X43" s="99"/>
    </row>
    <row r="44" spans="1:24" s="95" customFormat="1" ht="14.25" customHeight="1">
      <c r="A44" s="96" t="s">
        <v>293</v>
      </c>
      <c r="B44" s="90" t="s">
        <v>224</v>
      </c>
      <c r="C44" s="96" t="s">
        <v>343</v>
      </c>
      <c r="D44" s="96" t="s">
        <v>392</v>
      </c>
      <c r="E44" s="96" t="s">
        <v>286</v>
      </c>
      <c r="F44" s="90" t="s">
        <v>287</v>
      </c>
      <c r="G44" s="96" t="s">
        <v>281</v>
      </c>
      <c r="H44" s="90" t="s">
        <v>282</v>
      </c>
      <c r="I44" s="98">
        <v>366.9</v>
      </c>
      <c r="J44" s="91">
        <v>366.9</v>
      </c>
      <c r="K44" s="96"/>
      <c r="L44" s="90"/>
      <c r="M44" s="104">
        <v>366.9</v>
      </c>
      <c r="N44" s="91"/>
      <c r="O44" s="92"/>
      <c r="P44" s="93"/>
      <c r="Q44" s="92"/>
      <c r="R44" s="99"/>
      <c r="S44" s="94"/>
      <c r="T44" s="99"/>
      <c r="U44" s="94"/>
      <c r="V44" s="99"/>
      <c r="W44" s="94"/>
      <c r="X44" s="99"/>
    </row>
    <row r="45" spans="1:24" s="95" customFormat="1" ht="14.25" customHeight="1">
      <c r="A45" s="96" t="s">
        <v>293</v>
      </c>
      <c r="B45" s="90" t="s">
        <v>224</v>
      </c>
      <c r="C45" s="96" t="s">
        <v>343</v>
      </c>
      <c r="D45" s="96" t="s">
        <v>392</v>
      </c>
      <c r="E45" s="96" t="s">
        <v>286</v>
      </c>
      <c r="F45" s="90" t="s">
        <v>287</v>
      </c>
      <c r="G45" s="96" t="s">
        <v>279</v>
      </c>
      <c r="H45" s="90" t="s">
        <v>280</v>
      </c>
      <c r="I45" s="98">
        <v>3302.1</v>
      </c>
      <c r="J45" s="91">
        <v>3302.1</v>
      </c>
      <c r="K45" s="96"/>
      <c r="L45" s="90"/>
      <c r="M45" s="104">
        <v>3302.1</v>
      </c>
      <c r="N45" s="91"/>
      <c r="O45" s="92"/>
      <c r="P45" s="93"/>
      <c r="Q45" s="92"/>
      <c r="R45" s="99"/>
      <c r="S45" s="94"/>
      <c r="T45" s="99"/>
      <c r="U45" s="94"/>
      <c r="V45" s="99"/>
      <c r="W45" s="94"/>
      <c r="X45" s="99"/>
    </row>
    <row r="46" spans="1:24" s="95" customFormat="1" ht="14.25" customHeight="1">
      <c r="A46" s="96" t="s">
        <v>293</v>
      </c>
      <c r="B46" s="90" t="s">
        <v>224</v>
      </c>
      <c r="C46" s="105" t="s">
        <v>389</v>
      </c>
      <c r="D46" s="96" t="s">
        <v>342</v>
      </c>
      <c r="E46" s="96" t="s">
        <v>277</v>
      </c>
      <c r="F46" s="90" t="s">
        <v>278</v>
      </c>
      <c r="G46" s="96" t="s">
        <v>314</v>
      </c>
      <c r="H46" s="90" t="s">
        <v>315</v>
      </c>
      <c r="I46" s="98">
        <v>110000</v>
      </c>
      <c r="J46" s="91">
        <v>110000</v>
      </c>
      <c r="K46" s="96"/>
      <c r="L46" s="90"/>
      <c r="M46" s="104">
        <v>110000</v>
      </c>
      <c r="N46" s="91"/>
      <c r="O46" s="92"/>
      <c r="P46" s="93"/>
      <c r="Q46" s="92"/>
      <c r="R46" s="99"/>
      <c r="S46" s="94"/>
      <c r="T46" s="99"/>
      <c r="U46" s="94"/>
      <c r="V46" s="99"/>
      <c r="W46" s="94"/>
      <c r="X46" s="99"/>
    </row>
    <row r="47" spans="1:24" ht="17.25" customHeight="1">
      <c r="A47" s="192" t="s">
        <v>133</v>
      </c>
      <c r="B47" s="193"/>
      <c r="C47" s="194"/>
      <c r="D47" s="194"/>
      <c r="E47" s="194"/>
      <c r="F47" s="194"/>
      <c r="G47" s="194"/>
      <c r="H47" s="195"/>
      <c r="I47" s="51">
        <v>16939446.440000001</v>
      </c>
      <c r="J47" s="51">
        <v>16939446.440000001</v>
      </c>
      <c r="K47" s="51"/>
      <c r="L47" s="51"/>
      <c r="M47" s="51">
        <v>16939446.440000001</v>
      </c>
      <c r="N47" s="51"/>
      <c r="O47" s="51"/>
      <c r="P47" s="51"/>
      <c r="Q47" s="51"/>
      <c r="R47" s="51"/>
      <c r="S47" s="51"/>
      <c r="T47" s="51"/>
      <c r="U47" s="51"/>
      <c r="V47" s="51"/>
      <c r="W47" s="51"/>
      <c r="X47" s="51"/>
    </row>
  </sheetData>
  <mergeCells count="31">
    <mergeCell ref="A3:X3"/>
    <mergeCell ref="A4:H4"/>
    <mergeCell ref="I5:X5"/>
    <mergeCell ref="J6:N6"/>
    <mergeCell ref="O6:Q6"/>
    <mergeCell ref="S6:X6"/>
    <mergeCell ref="I6:I8"/>
    <mergeCell ref="J7:J8"/>
    <mergeCell ref="K7:K8"/>
    <mergeCell ref="L7:L8"/>
    <mergeCell ref="M7:M8"/>
    <mergeCell ref="N7:N8"/>
    <mergeCell ref="O7:O8"/>
    <mergeCell ref="P7:P8"/>
    <mergeCell ref="Q7:Q8"/>
    <mergeCell ref="R6:R8"/>
    <mergeCell ref="A47:H47"/>
    <mergeCell ref="A5:A8"/>
    <mergeCell ref="B5:B8"/>
    <mergeCell ref="C5:C8"/>
    <mergeCell ref="D5:D8"/>
    <mergeCell ref="E5:E8"/>
    <mergeCell ref="F5:F8"/>
    <mergeCell ref="G5:G8"/>
    <mergeCell ref="H5:H8"/>
    <mergeCell ref="X7:X8"/>
    <mergeCell ref="S7:S8"/>
    <mergeCell ref="T7:T8"/>
    <mergeCell ref="U7:U8"/>
    <mergeCell ref="V7:V8"/>
    <mergeCell ref="W7:W8"/>
  </mergeCells>
  <phoneticPr fontId="17" type="noConversion"/>
  <printOptions horizontalCentered="1"/>
  <pageMargins left="0.37" right="0.21" top="0.56000000000000005" bottom="0.56000000000000005" header="0.48" footer="0.48"/>
  <pageSetup paperSize="9" scale="38" orientation="landscape" r:id="rId1"/>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X19"/>
  <sheetViews>
    <sheetView showZeros="0" topLeftCell="K1" workbookViewId="0">
      <pane ySplit="1" topLeftCell="A2" activePane="bottomLeft" state="frozen"/>
      <selection pane="bottomLeft" activeCell="K19" sqref="K19"/>
    </sheetView>
  </sheetViews>
  <sheetFormatPr defaultColWidth="9.1796875" defaultRowHeight="14.25" customHeight="1"/>
  <cols>
    <col min="1" max="1" width="10.26953125" customWidth="1"/>
    <col min="2" max="2" width="19.08984375" customWidth="1"/>
    <col min="3" max="3" width="32.81640625" customWidth="1"/>
    <col min="4" max="4" width="20.08984375" customWidth="1"/>
    <col min="5" max="5" width="9.36328125" customWidth="1"/>
    <col min="6" max="6" width="22.08984375" customWidth="1"/>
    <col min="7" max="7" width="9.81640625" customWidth="1"/>
    <col min="8" max="8" width="13" customWidth="1"/>
    <col min="9" max="9" width="14.1796875" customWidth="1"/>
    <col min="10" max="10" width="15.54296875" customWidth="1"/>
    <col min="11" max="11" width="15.1796875" customWidth="1"/>
    <col min="12" max="23" width="12.08984375" customWidth="1"/>
  </cols>
  <sheetData>
    <row r="1" spans="1:24" ht="14.25" customHeight="1">
      <c r="A1" s="38"/>
      <c r="B1" s="38"/>
      <c r="C1" s="38"/>
      <c r="D1" s="38"/>
      <c r="E1" s="38"/>
      <c r="F1" s="38"/>
      <c r="G1" s="38"/>
      <c r="H1" s="38"/>
      <c r="I1" s="38"/>
      <c r="J1" s="38"/>
      <c r="K1" s="38"/>
      <c r="L1" s="38"/>
      <c r="M1" s="38"/>
      <c r="N1" s="38"/>
      <c r="O1" s="38"/>
      <c r="P1" s="38"/>
      <c r="Q1" s="38"/>
      <c r="R1" s="38"/>
      <c r="S1" s="38"/>
      <c r="T1" s="38"/>
      <c r="U1" s="38"/>
      <c r="V1" s="38"/>
      <c r="W1" s="38"/>
    </row>
    <row r="2" spans="1:24" ht="13.5" customHeight="1">
      <c r="B2" s="67"/>
      <c r="E2" s="68"/>
      <c r="F2" s="68"/>
      <c r="G2" s="68"/>
      <c r="H2" s="68"/>
      <c r="U2" s="67"/>
      <c r="W2" s="72" t="s">
        <v>160</v>
      </c>
    </row>
    <row r="3" spans="1:24" ht="46.5" customHeight="1">
      <c r="A3" s="202" t="str">
        <f>"2025"&amp;"年部门项目支出预算表"</f>
        <v>2025年部门项目支出预算表</v>
      </c>
      <c r="B3" s="202"/>
      <c r="C3" s="202"/>
      <c r="D3" s="202"/>
      <c r="E3" s="202"/>
      <c r="F3" s="202"/>
      <c r="G3" s="202"/>
      <c r="H3" s="202"/>
      <c r="I3" s="202"/>
      <c r="J3" s="202"/>
      <c r="K3" s="202"/>
      <c r="L3" s="202"/>
      <c r="M3" s="202"/>
      <c r="N3" s="202"/>
      <c r="O3" s="202"/>
      <c r="P3" s="202"/>
      <c r="Q3" s="202"/>
      <c r="R3" s="202"/>
      <c r="S3" s="202"/>
      <c r="T3" s="202"/>
      <c r="U3" s="202"/>
      <c r="V3" s="202"/>
      <c r="W3" s="202"/>
    </row>
    <row r="4" spans="1:24" ht="13.5" customHeight="1">
      <c r="A4" s="203" t="s">
        <v>217</v>
      </c>
      <c r="B4" s="204"/>
      <c r="C4" s="204"/>
      <c r="D4" s="204"/>
      <c r="E4" s="204"/>
      <c r="F4" s="204"/>
      <c r="G4" s="204"/>
      <c r="H4" s="204"/>
      <c r="I4" s="54"/>
      <c r="J4" s="54"/>
      <c r="K4" s="54"/>
      <c r="L4" s="54"/>
      <c r="M4" s="54"/>
      <c r="N4" s="54"/>
      <c r="O4" s="54"/>
      <c r="P4" s="54"/>
      <c r="Q4" s="54"/>
      <c r="U4" s="67"/>
      <c r="W4" s="59" t="s">
        <v>1</v>
      </c>
    </row>
    <row r="5" spans="1:24" ht="21.75" customHeight="1">
      <c r="A5" s="190" t="s">
        <v>161</v>
      </c>
      <c r="B5" s="217" t="s">
        <v>144</v>
      </c>
      <c r="C5" s="190" t="s">
        <v>145</v>
      </c>
      <c r="D5" s="190" t="s">
        <v>162</v>
      </c>
      <c r="E5" s="217" t="s">
        <v>146</v>
      </c>
      <c r="F5" s="217" t="s">
        <v>147</v>
      </c>
      <c r="G5" s="217" t="s">
        <v>163</v>
      </c>
      <c r="H5" s="217" t="s">
        <v>164</v>
      </c>
      <c r="I5" s="227" t="s">
        <v>55</v>
      </c>
      <c r="J5" s="211" t="s">
        <v>165</v>
      </c>
      <c r="K5" s="208"/>
      <c r="L5" s="208"/>
      <c r="M5" s="212"/>
      <c r="N5" s="211" t="s">
        <v>152</v>
      </c>
      <c r="O5" s="208"/>
      <c r="P5" s="212"/>
      <c r="Q5" s="217" t="s">
        <v>61</v>
      </c>
      <c r="R5" s="211" t="s">
        <v>62</v>
      </c>
      <c r="S5" s="208"/>
      <c r="T5" s="208"/>
      <c r="U5" s="208"/>
      <c r="V5" s="208"/>
      <c r="W5" s="212"/>
    </row>
    <row r="6" spans="1:24" ht="21.75" customHeight="1">
      <c r="A6" s="196"/>
      <c r="B6" s="197"/>
      <c r="C6" s="196"/>
      <c r="D6" s="196"/>
      <c r="E6" s="226"/>
      <c r="F6" s="226"/>
      <c r="G6" s="226"/>
      <c r="H6" s="226"/>
      <c r="I6" s="197"/>
      <c r="J6" s="219" t="s">
        <v>58</v>
      </c>
      <c r="K6" s="220"/>
      <c r="L6" s="217" t="s">
        <v>59</v>
      </c>
      <c r="M6" s="217" t="s">
        <v>60</v>
      </c>
      <c r="N6" s="217" t="s">
        <v>58</v>
      </c>
      <c r="O6" s="217" t="s">
        <v>59</v>
      </c>
      <c r="P6" s="217" t="s">
        <v>60</v>
      </c>
      <c r="Q6" s="226"/>
      <c r="R6" s="217" t="s">
        <v>57</v>
      </c>
      <c r="S6" s="217" t="s">
        <v>64</v>
      </c>
      <c r="T6" s="217" t="s">
        <v>158</v>
      </c>
      <c r="U6" s="217" t="s">
        <v>66</v>
      </c>
      <c r="V6" s="217" t="s">
        <v>67</v>
      </c>
      <c r="W6" s="217" t="s">
        <v>68</v>
      </c>
    </row>
    <row r="7" spans="1:24" ht="21" customHeight="1">
      <c r="A7" s="197"/>
      <c r="B7" s="197"/>
      <c r="C7" s="197"/>
      <c r="D7" s="197"/>
      <c r="E7" s="197"/>
      <c r="F7" s="197"/>
      <c r="G7" s="197"/>
      <c r="H7" s="197"/>
      <c r="I7" s="197"/>
      <c r="J7" s="221" t="s">
        <v>57</v>
      </c>
      <c r="K7" s="222"/>
      <c r="L7" s="197"/>
      <c r="M7" s="197"/>
      <c r="N7" s="197"/>
      <c r="O7" s="197"/>
      <c r="P7" s="197"/>
      <c r="Q7" s="197"/>
      <c r="R7" s="197"/>
      <c r="S7" s="197"/>
      <c r="T7" s="197"/>
      <c r="U7" s="197"/>
      <c r="V7" s="197"/>
      <c r="W7" s="197"/>
    </row>
    <row r="8" spans="1:24" ht="39.75" customHeight="1">
      <c r="A8" s="191"/>
      <c r="B8" s="199"/>
      <c r="C8" s="191"/>
      <c r="D8" s="191"/>
      <c r="E8" s="218"/>
      <c r="F8" s="218"/>
      <c r="G8" s="218"/>
      <c r="H8" s="218"/>
      <c r="I8" s="199"/>
      <c r="J8" s="70" t="s">
        <v>57</v>
      </c>
      <c r="K8" s="70" t="s">
        <v>166</v>
      </c>
      <c r="L8" s="218"/>
      <c r="M8" s="218"/>
      <c r="N8" s="218"/>
      <c r="O8" s="218"/>
      <c r="P8" s="218"/>
      <c r="Q8" s="218"/>
      <c r="R8" s="218"/>
      <c r="S8" s="218"/>
      <c r="T8" s="218"/>
      <c r="U8" s="199"/>
      <c r="V8" s="218"/>
      <c r="W8" s="218"/>
    </row>
    <row r="9" spans="1:24" ht="15" customHeight="1">
      <c r="A9" s="69">
        <v>1</v>
      </c>
      <c r="B9" s="69">
        <v>2</v>
      </c>
      <c r="C9" s="69">
        <v>3</v>
      </c>
      <c r="D9" s="69">
        <v>4</v>
      </c>
      <c r="E9" s="69">
        <v>5</v>
      </c>
      <c r="F9" s="69">
        <v>6</v>
      </c>
      <c r="G9" s="69">
        <v>7</v>
      </c>
      <c r="H9" s="69">
        <v>8</v>
      </c>
      <c r="I9" s="69">
        <v>9</v>
      </c>
      <c r="J9" s="69">
        <v>10</v>
      </c>
      <c r="K9" s="69">
        <v>11</v>
      </c>
      <c r="L9" s="71">
        <v>12</v>
      </c>
      <c r="M9" s="71">
        <v>13</v>
      </c>
      <c r="N9" s="71">
        <v>14</v>
      </c>
      <c r="O9" s="71">
        <v>15</v>
      </c>
      <c r="P9" s="71">
        <v>16</v>
      </c>
      <c r="Q9" s="71">
        <v>17</v>
      </c>
      <c r="R9" s="71">
        <v>18</v>
      </c>
      <c r="S9" s="71">
        <v>19</v>
      </c>
      <c r="T9" s="71">
        <v>20</v>
      </c>
      <c r="U9" s="69">
        <v>21</v>
      </c>
      <c r="V9" s="71">
        <v>22</v>
      </c>
      <c r="W9" s="69">
        <v>23</v>
      </c>
    </row>
    <row r="10" spans="1:24" s="95" customFormat="1" ht="21" customHeight="1">
      <c r="A10" s="90" t="s">
        <v>275</v>
      </c>
      <c r="B10" s="97" t="s">
        <v>477</v>
      </c>
      <c r="C10" s="90" t="s">
        <v>276</v>
      </c>
      <c r="D10" s="90" t="s">
        <v>219</v>
      </c>
      <c r="E10" s="90" t="s">
        <v>277</v>
      </c>
      <c r="F10" s="90" t="s">
        <v>278</v>
      </c>
      <c r="G10" s="90" t="s">
        <v>279</v>
      </c>
      <c r="H10" s="90" t="s">
        <v>280</v>
      </c>
      <c r="I10" s="91">
        <v>58504</v>
      </c>
      <c r="J10" s="91">
        <v>58504</v>
      </c>
      <c r="K10" s="91">
        <v>58504</v>
      </c>
      <c r="L10" s="92"/>
      <c r="M10" s="92"/>
      <c r="N10" s="92"/>
      <c r="O10" s="92"/>
      <c r="P10" s="92"/>
      <c r="Q10" s="92"/>
      <c r="R10" s="92"/>
      <c r="S10" s="92"/>
      <c r="T10" s="92"/>
      <c r="U10" s="93"/>
      <c r="V10" s="94"/>
      <c r="W10" s="117"/>
      <c r="X10" s="119"/>
    </row>
    <row r="11" spans="1:24" s="95" customFormat="1" ht="21" customHeight="1">
      <c r="A11" s="90" t="s">
        <v>275</v>
      </c>
      <c r="B11" s="97" t="s">
        <v>477</v>
      </c>
      <c r="C11" s="90" t="s">
        <v>276</v>
      </c>
      <c r="D11" s="90" t="s">
        <v>219</v>
      </c>
      <c r="E11" s="90" t="s">
        <v>277</v>
      </c>
      <c r="F11" s="90" t="s">
        <v>278</v>
      </c>
      <c r="G11" s="90" t="s">
        <v>281</v>
      </c>
      <c r="H11" s="90" t="s">
        <v>282</v>
      </c>
      <c r="I11" s="91">
        <v>12056.64</v>
      </c>
      <c r="J11" s="91">
        <v>12056.64</v>
      </c>
      <c r="K11" s="91">
        <v>12056.64</v>
      </c>
      <c r="L11" s="92"/>
      <c r="M11" s="92"/>
      <c r="N11" s="92"/>
      <c r="O11" s="92"/>
      <c r="P11" s="92"/>
      <c r="Q11" s="92"/>
      <c r="R11" s="92"/>
      <c r="S11" s="92"/>
      <c r="T11" s="92"/>
      <c r="U11" s="93"/>
      <c r="V11" s="94"/>
      <c r="W11" s="117"/>
      <c r="X11" s="119"/>
    </row>
    <row r="12" spans="1:24" s="95" customFormat="1" ht="21" customHeight="1">
      <c r="A12" s="90" t="s">
        <v>275</v>
      </c>
      <c r="B12" s="97" t="s">
        <v>477</v>
      </c>
      <c r="C12" s="90" t="s">
        <v>276</v>
      </c>
      <c r="D12" s="90" t="s">
        <v>219</v>
      </c>
      <c r="E12" s="90" t="s">
        <v>277</v>
      </c>
      <c r="F12" s="90" t="s">
        <v>278</v>
      </c>
      <c r="G12" s="90" t="s">
        <v>291</v>
      </c>
      <c r="H12" s="90" t="s">
        <v>292</v>
      </c>
      <c r="I12" s="91">
        <v>20000</v>
      </c>
      <c r="J12" s="91">
        <v>20000</v>
      </c>
      <c r="K12" s="91">
        <v>20000</v>
      </c>
      <c r="L12" s="92"/>
      <c r="M12" s="92"/>
      <c r="N12" s="92"/>
      <c r="O12" s="92"/>
      <c r="P12" s="92"/>
      <c r="Q12" s="92"/>
      <c r="R12" s="92"/>
      <c r="S12" s="92"/>
      <c r="T12" s="92"/>
      <c r="U12" s="93"/>
      <c r="V12" s="94"/>
      <c r="W12" s="117"/>
      <c r="X12" s="119"/>
    </row>
    <row r="13" spans="1:24" s="95" customFormat="1" ht="21" customHeight="1">
      <c r="A13" s="90" t="s">
        <v>275</v>
      </c>
      <c r="B13" s="97" t="s">
        <v>477</v>
      </c>
      <c r="C13" s="90" t="s">
        <v>276</v>
      </c>
      <c r="D13" s="90" t="s">
        <v>219</v>
      </c>
      <c r="E13" s="90" t="s">
        <v>277</v>
      </c>
      <c r="F13" s="90" t="s">
        <v>278</v>
      </c>
      <c r="G13" s="90" t="s">
        <v>348</v>
      </c>
      <c r="H13" s="90" t="s">
        <v>349</v>
      </c>
      <c r="I13" s="91">
        <v>30000</v>
      </c>
      <c r="J13" s="91">
        <v>30000</v>
      </c>
      <c r="K13" s="91">
        <v>30000</v>
      </c>
      <c r="L13" s="92"/>
      <c r="M13" s="92"/>
      <c r="N13" s="92"/>
      <c r="O13" s="92"/>
      <c r="P13" s="92"/>
      <c r="Q13" s="92"/>
      <c r="R13" s="92"/>
      <c r="S13" s="92"/>
      <c r="T13" s="92"/>
      <c r="U13" s="93"/>
      <c r="V13" s="94"/>
      <c r="W13" s="117"/>
      <c r="X13" s="119"/>
    </row>
    <row r="14" spans="1:24" s="95" customFormat="1" ht="21" customHeight="1">
      <c r="A14" s="90" t="s">
        <v>275</v>
      </c>
      <c r="B14" s="97" t="s">
        <v>478</v>
      </c>
      <c r="C14" s="90" t="s">
        <v>226</v>
      </c>
      <c r="D14" s="90" t="s">
        <v>219</v>
      </c>
      <c r="E14" s="90" t="s">
        <v>286</v>
      </c>
      <c r="F14" s="90" t="s">
        <v>287</v>
      </c>
      <c r="G14" s="90" t="s">
        <v>281</v>
      </c>
      <c r="H14" s="90" t="s">
        <v>282</v>
      </c>
      <c r="I14" s="91">
        <v>230.4</v>
      </c>
      <c r="J14" s="91">
        <v>230.4</v>
      </c>
      <c r="K14" s="91">
        <v>230.4</v>
      </c>
      <c r="L14" s="92"/>
      <c r="M14" s="92"/>
      <c r="N14" s="92"/>
      <c r="O14" s="92"/>
      <c r="P14" s="92"/>
      <c r="Q14" s="92"/>
      <c r="R14" s="92"/>
      <c r="S14" s="92"/>
      <c r="T14" s="92"/>
      <c r="U14" s="93"/>
      <c r="V14" s="94"/>
      <c r="W14" s="117"/>
      <c r="X14" s="119"/>
    </row>
    <row r="15" spans="1:24" s="95" customFormat="1" ht="21" customHeight="1">
      <c r="A15" s="90" t="s">
        <v>275</v>
      </c>
      <c r="B15" s="97" t="s">
        <v>478</v>
      </c>
      <c r="C15" s="90" t="s">
        <v>226</v>
      </c>
      <c r="D15" s="90" t="s">
        <v>219</v>
      </c>
      <c r="E15" s="90" t="s">
        <v>286</v>
      </c>
      <c r="F15" s="90" t="s">
        <v>287</v>
      </c>
      <c r="G15" s="90" t="s">
        <v>279</v>
      </c>
      <c r="H15" s="90" t="s">
        <v>280</v>
      </c>
      <c r="I15" s="91">
        <v>2073.6</v>
      </c>
      <c r="J15" s="91">
        <v>2073.6</v>
      </c>
      <c r="K15" s="91">
        <v>2073.6</v>
      </c>
      <c r="L15" s="92"/>
      <c r="M15" s="92"/>
      <c r="N15" s="92"/>
      <c r="O15" s="92"/>
      <c r="P15" s="92"/>
      <c r="Q15" s="92"/>
      <c r="R15" s="92"/>
      <c r="S15" s="92"/>
      <c r="T15" s="92"/>
      <c r="U15" s="93"/>
      <c r="V15" s="94"/>
      <c r="W15" s="117"/>
      <c r="X15" s="119"/>
    </row>
    <row r="16" spans="1:24" s="95" customFormat="1" ht="21" customHeight="1">
      <c r="A16" s="90" t="s">
        <v>275</v>
      </c>
      <c r="B16" s="97" t="s">
        <v>479</v>
      </c>
      <c r="C16" s="90" t="s">
        <v>283</v>
      </c>
      <c r="D16" s="90" t="s">
        <v>219</v>
      </c>
      <c r="E16" s="90" t="s">
        <v>277</v>
      </c>
      <c r="F16" s="90" t="s">
        <v>278</v>
      </c>
      <c r="G16" s="90" t="s">
        <v>284</v>
      </c>
      <c r="H16" s="90" t="s">
        <v>285</v>
      </c>
      <c r="I16" s="107">
        <v>37920</v>
      </c>
      <c r="J16" s="107">
        <v>37920</v>
      </c>
      <c r="K16" s="107">
        <v>37920</v>
      </c>
      <c r="L16" s="92"/>
      <c r="M16" s="92"/>
      <c r="N16" s="92"/>
      <c r="O16" s="92"/>
      <c r="P16" s="92"/>
      <c r="Q16" s="92"/>
      <c r="R16" s="92"/>
      <c r="S16" s="92"/>
      <c r="T16" s="92"/>
      <c r="U16" s="93"/>
      <c r="V16" s="94"/>
      <c r="W16" s="117"/>
      <c r="X16" s="119"/>
    </row>
    <row r="17" spans="1:24" s="95" customFormat="1" ht="21" customHeight="1">
      <c r="A17" s="106" t="s">
        <v>288</v>
      </c>
      <c r="B17" s="97" t="s">
        <v>480</v>
      </c>
      <c r="C17" s="106" t="s">
        <v>220</v>
      </c>
      <c r="D17" s="106" t="s">
        <v>219</v>
      </c>
      <c r="E17" s="106" t="s">
        <v>289</v>
      </c>
      <c r="F17" s="106" t="s">
        <v>290</v>
      </c>
      <c r="G17" s="106" t="s">
        <v>291</v>
      </c>
      <c r="H17" s="106" t="s">
        <v>292</v>
      </c>
      <c r="I17" s="91">
        <v>194400</v>
      </c>
      <c r="J17" s="91">
        <v>194400</v>
      </c>
      <c r="K17" s="91">
        <v>194400</v>
      </c>
      <c r="L17" s="108"/>
      <c r="M17" s="108"/>
      <c r="N17" s="108"/>
      <c r="O17" s="108"/>
      <c r="P17" s="108"/>
      <c r="Q17" s="108"/>
      <c r="R17" s="108"/>
      <c r="S17" s="108"/>
      <c r="T17" s="108"/>
      <c r="U17" s="109"/>
      <c r="V17" s="110"/>
      <c r="W17" s="118"/>
      <c r="X17" s="119"/>
    </row>
    <row r="18" spans="1:24" s="95" customFormat="1" ht="21" customHeight="1">
      <c r="A18" s="111" t="s">
        <v>395</v>
      </c>
      <c r="B18" s="97" t="s">
        <v>481</v>
      </c>
      <c r="C18" s="111" t="s">
        <v>396</v>
      </c>
      <c r="D18" s="106" t="s">
        <v>219</v>
      </c>
      <c r="E18" s="90" t="s">
        <v>277</v>
      </c>
      <c r="F18" s="90" t="s">
        <v>278</v>
      </c>
      <c r="G18" s="111" t="s">
        <v>397</v>
      </c>
      <c r="H18" s="111" t="s">
        <v>398</v>
      </c>
      <c r="I18" s="112">
        <v>700000</v>
      </c>
      <c r="J18" s="112"/>
      <c r="K18" s="112"/>
      <c r="L18" s="113"/>
      <c r="M18" s="113"/>
      <c r="N18" s="113"/>
      <c r="O18" s="113"/>
      <c r="P18" s="113"/>
      <c r="Q18" s="113"/>
      <c r="R18" s="121">
        <v>700000</v>
      </c>
      <c r="S18" s="113"/>
      <c r="T18" s="113"/>
      <c r="U18" s="114"/>
      <c r="V18" s="115"/>
      <c r="W18" s="121">
        <v>700000</v>
      </c>
      <c r="X18" s="119"/>
    </row>
    <row r="19" spans="1:24" ht="18.75" customHeight="1">
      <c r="A19" s="223" t="s">
        <v>133</v>
      </c>
      <c r="B19" s="224"/>
      <c r="C19" s="224"/>
      <c r="D19" s="224"/>
      <c r="E19" s="224"/>
      <c r="F19" s="224"/>
      <c r="G19" s="224"/>
      <c r="H19" s="225"/>
      <c r="I19" s="112">
        <v>1055184.6399999999</v>
      </c>
      <c r="J19" s="112">
        <v>355184.64000000001</v>
      </c>
      <c r="K19" s="112">
        <v>355184.64000000001</v>
      </c>
      <c r="L19" s="116"/>
      <c r="M19" s="116"/>
      <c r="N19" s="116"/>
      <c r="O19" s="116"/>
      <c r="P19" s="116"/>
      <c r="Q19" s="116"/>
      <c r="R19" s="121">
        <v>700000</v>
      </c>
      <c r="S19" s="116"/>
      <c r="T19" s="116"/>
      <c r="U19" s="116"/>
      <c r="V19" s="116"/>
      <c r="W19" s="121">
        <v>700000</v>
      </c>
      <c r="X19" s="120"/>
    </row>
  </sheetData>
  <mergeCells count="28">
    <mergeCell ref="A3:W3"/>
    <mergeCell ref="A4:H4"/>
    <mergeCell ref="J5:M5"/>
    <mergeCell ref="N5:P5"/>
    <mergeCell ref="R5:W5"/>
    <mergeCell ref="I5:I8"/>
    <mergeCell ref="L6:L8"/>
    <mergeCell ref="M6:M8"/>
    <mergeCell ref="N6:N8"/>
    <mergeCell ref="O6:O8"/>
    <mergeCell ref="P6:P8"/>
    <mergeCell ref="Q5:Q8"/>
    <mergeCell ref="R6:R8"/>
    <mergeCell ref="S6:S8"/>
    <mergeCell ref="T6:T8"/>
    <mergeCell ref="U6:U8"/>
    <mergeCell ref="V6:V8"/>
    <mergeCell ref="W6:W8"/>
    <mergeCell ref="J6:K7"/>
    <mergeCell ref="A19:H19"/>
    <mergeCell ref="A5:A8"/>
    <mergeCell ref="B5:B8"/>
    <mergeCell ref="C5:C8"/>
    <mergeCell ref="D5:D8"/>
    <mergeCell ref="E5:E8"/>
    <mergeCell ref="F5:F8"/>
    <mergeCell ref="G5:G8"/>
    <mergeCell ref="H5:H8"/>
  </mergeCells>
  <phoneticPr fontId="17" type="noConversion"/>
  <printOptions horizontalCentered="1"/>
  <pageMargins left="0.37" right="0.2" top="0.56000000000000005" bottom="0.56000000000000005" header="0.48" footer="0.48"/>
  <pageSetup paperSize="9" scale="43" orientation="landscape" r:id="rId1"/>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55"/>
  <sheetViews>
    <sheetView showZeros="0" tabSelected="1" workbookViewId="0">
      <pane ySplit="1" topLeftCell="A2" activePane="bottomLeft" state="frozen"/>
      <selection pane="bottomLeft" activeCell="A7" sqref="A7"/>
    </sheetView>
  </sheetViews>
  <sheetFormatPr defaultColWidth="9.1796875" defaultRowHeight="12" customHeight="1"/>
  <cols>
    <col min="1" max="1" width="18.08984375" style="1" customWidth="1"/>
    <col min="2" max="2" width="26.54296875" style="1" customWidth="1"/>
    <col min="3" max="3" width="10.1796875" style="1" customWidth="1"/>
    <col min="4" max="4" width="14" style="1" customWidth="1"/>
    <col min="5" max="5" width="17.7265625" style="1" customWidth="1"/>
    <col min="6" max="6" width="6.08984375" style="1" customWidth="1"/>
    <col min="7" max="7" width="15.1796875" style="1" customWidth="1"/>
    <col min="8" max="8" width="7.81640625" style="1" customWidth="1"/>
    <col min="9" max="9" width="9.36328125" style="1" customWidth="1"/>
    <col min="10" max="10" width="37.36328125" style="1" customWidth="1"/>
    <col min="11" max="16384" width="9.1796875" style="1"/>
  </cols>
  <sheetData>
    <row r="1" spans="1:10" ht="12" customHeight="1">
      <c r="A1" s="2"/>
      <c r="B1" s="2"/>
      <c r="C1" s="2"/>
      <c r="D1" s="2"/>
      <c r="E1" s="2"/>
      <c r="F1" s="2"/>
      <c r="G1" s="2"/>
      <c r="H1" s="2"/>
      <c r="I1" s="2"/>
      <c r="J1" s="2"/>
    </row>
    <row r="2" spans="1:10" ht="18" customHeight="1">
      <c r="J2" s="4" t="s">
        <v>167</v>
      </c>
    </row>
    <row r="3" spans="1:10" ht="39.75" customHeight="1">
      <c r="A3" s="230" t="str">
        <f>"2025"&amp;"年部门项目支出绩效目标表"</f>
        <v>2025年部门项目支出绩效目标表</v>
      </c>
      <c r="B3" s="231"/>
      <c r="C3" s="231"/>
      <c r="D3" s="231"/>
      <c r="E3" s="231"/>
      <c r="F3" s="232"/>
      <c r="G3" s="231"/>
      <c r="H3" s="232"/>
      <c r="I3" s="232"/>
      <c r="J3" s="231"/>
    </row>
    <row r="4" spans="1:10" ht="17.25" customHeight="1">
      <c r="A4" s="233" t="s">
        <v>217</v>
      </c>
      <c r="B4" s="136"/>
      <c r="C4" s="136"/>
      <c r="D4" s="136"/>
      <c r="E4" s="136"/>
      <c r="F4" s="136"/>
      <c r="G4" s="136"/>
      <c r="H4" s="136"/>
    </row>
    <row r="5" spans="1:10" ht="44.25" customHeight="1">
      <c r="A5" s="29" t="s">
        <v>145</v>
      </c>
      <c r="B5" s="29" t="s">
        <v>168</v>
      </c>
      <c r="C5" s="29" t="s">
        <v>169</v>
      </c>
      <c r="D5" s="29" t="s">
        <v>170</v>
      </c>
      <c r="E5" s="29" t="s">
        <v>171</v>
      </c>
      <c r="F5" s="30" t="s">
        <v>172</v>
      </c>
      <c r="G5" s="29" t="s">
        <v>173</v>
      </c>
      <c r="H5" s="30" t="s">
        <v>174</v>
      </c>
      <c r="I5" s="30" t="s">
        <v>175</v>
      </c>
      <c r="J5" s="29" t="s">
        <v>176</v>
      </c>
    </row>
    <row r="6" spans="1:10" ht="18.75" customHeight="1">
      <c r="A6" s="124">
        <v>1</v>
      </c>
      <c r="B6" s="124">
        <v>2</v>
      </c>
      <c r="C6" s="66">
        <v>3</v>
      </c>
      <c r="D6" s="66">
        <v>4</v>
      </c>
      <c r="E6" s="66">
        <v>5</v>
      </c>
      <c r="F6" s="18">
        <v>6</v>
      </c>
      <c r="G6" s="66">
        <v>7</v>
      </c>
      <c r="H6" s="18">
        <v>8</v>
      </c>
      <c r="I6" s="18">
        <v>9</v>
      </c>
      <c r="J6" s="66">
        <v>10</v>
      </c>
    </row>
    <row r="7" spans="1:10" s="122" customFormat="1" ht="23.5" customHeight="1">
      <c r="A7" s="296" t="s">
        <v>482</v>
      </c>
      <c r="B7" s="127"/>
      <c r="C7" s="126"/>
      <c r="D7" s="66"/>
      <c r="E7" s="66"/>
      <c r="F7" s="123"/>
      <c r="G7" s="66"/>
      <c r="H7" s="123"/>
      <c r="I7" s="123"/>
      <c r="J7" s="66"/>
    </row>
    <row r="8" spans="1:10" s="102" customFormat="1" ht="63" customHeight="1">
      <c r="A8" s="228" t="s">
        <v>400</v>
      </c>
      <c r="B8" s="229" t="s">
        <v>468</v>
      </c>
      <c r="C8" s="125" t="s">
        <v>264</v>
      </c>
      <c r="D8" s="125" t="s">
        <v>228</v>
      </c>
      <c r="E8" s="125" t="s">
        <v>402</v>
      </c>
      <c r="F8" s="125" t="s">
        <v>239</v>
      </c>
      <c r="G8" s="125" t="s">
        <v>403</v>
      </c>
      <c r="H8" s="125" t="s">
        <v>235</v>
      </c>
      <c r="I8" s="125" t="s">
        <v>233</v>
      </c>
      <c r="J8" s="125" t="s">
        <v>471</v>
      </c>
    </row>
    <row r="9" spans="1:10" s="102" customFormat="1" ht="64" customHeight="1">
      <c r="A9" s="228" t="s">
        <v>400</v>
      </c>
      <c r="B9" s="229" t="s">
        <v>401</v>
      </c>
      <c r="C9" s="125" t="s">
        <v>264</v>
      </c>
      <c r="D9" s="125" t="s">
        <v>228</v>
      </c>
      <c r="E9" s="125" t="s">
        <v>404</v>
      </c>
      <c r="F9" s="125" t="s">
        <v>239</v>
      </c>
      <c r="G9" s="125" t="s">
        <v>405</v>
      </c>
      <c r="H9" s="125" t="s">
        <v>235</v>
      </c>
      <c r="I9" s="125" t="s">
        <v>233</v>
      </c>
      <c r="J9" s="125" t="s">
        <v>470</v>
      </c>
    </row>
    <row r="10" spans="1:10" s="102" customFormat="1" ht="51.5" customHeight="1">
      <c r="A10" s="228" t="s">
        <v>400</v>
      </c>
      <c r="B10" s="229" t="s">
        <v>401</v>
      </c>
      <c r="C10" s="125" t="s">
        <v>264</v>
      </c>
      <c r="D10" s="125" t="s">
        <v>228</v>
      </c>
      <c r="E10" s="125" t="s">
        <v>406</v>
      </c>
      <c r="F10" s="125" t="s">
        <v>239</v>
      </c>
      <c r="G10" s="125" t="s">
        <v>407</v>
      </c>
      <c r="H10" s="125" t="s">
        <v>235</v>
      </c>
      <c r="I10" s="125" t="s">
        <v>233</v>
      </c>
      <c r="J10" s="125" t="s">
        <v>472</v>
      </c>
    </row>
    <row r="11" spans="1:10" s="102" customFormat="1" ht="60" customHeight="1">
      <c r="A11" s="228" t="s">
        <v>400</v>
      </c>
      <c r="B11" s="229" t="s">
        <v>401</v>
      </c>
      <c r="C11" s="125" t="s">
        <v>264</v>
      </c>
      <c r="D11" s="125" t="s">
        <v>228</v>
      </c>
      <c r="E11" s="125" t="s">
        <v>408</v>
      </c>
      <c r="F11" s="125" t="s">
        <v>239</v>
      </c>
      <c r="G11" s="125" t="s">
        <v>409</v>
      </c>
      <c r="H11" s="125" t="s">
        <v>235</v>
      </c>
      <c r="I11" s="125" t="s">
        <v>233</v>
      </c>
      <c r="J11" s="125" t="s">
        <v>473</v>
      </c>
    </row>
    <row r="12" spans="1:10" s="102" customFormat="1" ht="30" customHeight="1">
      <c r="A12" s="228" t="s">
        <v>400</v>
      </c>
      <c r="B12" s="229" t="s">
        <v>401</v>
      </c>
      <c r="C12" s="125" t="s">
        <v>264</v>
      </c>
      <c r="D12" s="125" t="s">
        <v>236</v>
      </c>
      <c r="E12" s="125" t="s">
        <v>410</v>
      </c>
      <c r="F12" s="125" t="s">
        <v>230</v>
      </c>
      <c r="G12" s="125" t="s">
        <v>411</v>
      </c>
      <c r="H12" s="125" t="s">
        <v>232</v>
      </c>
      <c r="I12" s="125" t="s">
        <v>233</v>
      </c>
      <c r="J12" s="125" t="s">
        <v>412</v>
      </c>
    </row>
    <row r="13" spans="1:10" s="102" customFormat="1" ht="30" customHeight="1">
      <c r="A13" s="228" t="s">
        <v>400</v>
      </c>
      <c r="B13" s="229" t="s">
        <v>401</v>
      </c>
      <c r="C13" s="125" t="s">
        <v>264</v>
      </c>
      <c r="D13" s="125" t="s">
        <v>238</v>
      </c>
      <c r="E13" s="125" t="s">
        <v>261</v>
      </c>
      <c r="F13" s="125" t="s">
        <v>230</v>
      </c>
      <c r="G13" s="125" t="s">
        <v>231</v>
      </c>
      <c r="H13" s="125" t="s">
        <v>232</v>
      </c>
      <c r="I13" s="125" t="s">
        <v>233</v>
      </c>
      <c r="J13" s="125" t="s">
        <v>271</v>
      </c>
    </row>
    <row r="14" spans="1:10" s="102" customFormat="1" ht="37" customHeight="1">
      <c r="A14" s="228" t="s">
        <v>400</v>
      </c>
      <c r="B14" s="229" t="s">
        <v>401</v>
      </c>
      <c r="C14" s="125" t="s">
        <v>264</v>
      </c>
      <c r="D14" s="125" t="s">
        <v>238</v>
      </c>
      <c r="E14" s="125" t="s">
        <v>270</v>
      </c>
      <c r="F14" s="125" t="s">
        <v>230</v>
      </c>
      <c r="G14" s="125" t="s">
        <v>411</v>
      </c>
      <c r="H14" s="125" t="s">
        <v>232</v>
      </c>
      <c r="I14" s="125" t="s">
        <v>233</v>
      </c>
      <c r="J14" s="125" t="s">
        <v>413</v>
      </c>
    </row>
    <row r="15" spans="1:10" s="102" customFormat="1" ht="30" customHeight="1">
      <c r="A15" s="228" t="s">
        <v>400</v>
      </c>
      <c r="B15" s="229" t="s">
        <v>401</v>
      </c>
      <c r="C15" s="125" t="s">
        <v>268</v>
      </c>
      <c r="D15" s="125" t="s">
        <v>269</v>
      </c>
      <c r="E15" s="125" t="s">
        <v>256</v>
      </c>
      <c r="F15" s="125" t="s">
        <v>230</v>
      </c>
      <c r="G15" s="125" t="s">
        <v>231</v>
      </c>
      <c r="H15" s="125" t="s">
        <v>232</v>
      </c>
      <c r="I15" s="125" t="s">
        <v>233</v>
      </c>
      <c r="J15" s="125" t="s">
        <v>273</v>
      </c>
    </row>
    <row r="16" spans="1:10" s="102" customFormat="1" ht="30" customHeight="1">
      <c r="A16" s="228" t="s">
        <v>400</v>
      </c>
      <c r="B16" s="229" t="s">
        <v>401</v>
      </c>
      <c r="C16" s="125" t="s">
        <v>268</v>
      </c>
      <c r="D16" s="125" t="s">
        <v>269</v>
      </c>
      <c r="E16" s="125" t="s">
        <v>254</v>
      </c>
      <c r="F16" s="125" t="s">
        <v>239</v>
      </c>
      <c r="G16" s="125" t="s">
        <v>414</v>
      </c>
      <c r="H16" s="125" t="s">
        <v>232</v>
      </c>
      <c r="I16" s="125" t="s">
        <v>233</v>
      </c>
      <c r="J16" s="125" t="s">
        <v>272</v>
      </c>
    </row>
    <row r="17" spans="1:10" s="102" customFormat="1" ht="30" customHeight="1">
      <c r="A17" s="228" t="s">
        <v>400</v>
      </c>
      <c r="B17" s="229" t="s">
        <v>401</v>
      </c>
      <c r="C17" s="125" t="s">
        <v>266</v>
      </c>
      <c r="D17" s="125" t="s">
        <v>267</v>
      </c>
      <c r="E17" s="125" t="s">
        <v>274</v>
      </c>
      <c r="F17" s="125" t="s">
        <v>239</v>
      </c>
      <c r="G17" s="125" t="s">
        <v>243</v>
      </c>
      <c r="H17" s="125" t="s">
        <v>232</v>
      </c>
      <c r="I17" s="125" t="s">
        <v>233</v>
      </c>
      <c r="J17" s="125" t="s">
        <v>415</v>
      </c>
    </row>
    <row r="18" spans="1:10" s="102" customFormat="1" ht="30" customHeight="1">
      <c r="A18" s="228" t="s">
        <v>400</v>
      </c>
      <c r="B18" s="229" t="s">
        <v>401</v>
      </c>
      <c r="C18" s="125" t="s">
        <v>266</v>
      </c>
      <c r="D18" s="125" t="s">
        <v>267</v>
      </c>
      <c r="E18" s="125" t="s">
        <v>258</v>
      </c>
      <c r="F18" s="125" t="s">
        <v>239</v>
      </c>
      <c r="G18" s="125" t="s">
        <v>243</v>
      </c>
      <c r="H18" s="125" t="s">
        <v>232</v>
      </c>
      <c r="I18" s="125" t="s">
        <v>233</v>
      </c>
      <c r="J18" s="125" t="s">
        <v>415</v>
      </c>
    </row>
    <row r="19" spans="1:10" s="102" customFormat="1" ht="30" customHeight="1">
      <c r="A19" s="228" t="s">
        <v>226</v>
      </c>
      <c r="B19" s="229" t="s">
        <v>457</v>
      </c>
      <c r="C19" s="125" t="s">
        <v>264</v>
      </c>
      <c r="D19" s="125" t="s">
        <v>228</v>
      </c>
      <c r="E19" s="125" t="s">
        <v>229</v>
      </c>
      <c r="F19" s="125" t="s">
        <v>230</v>
      </c>
      <c r="G19" s="125" t="s">
        <v>231</v>
      </c>
      <c r="H19" s="125" t="s">
        <v>232</v>
      </c>
      <c r="I19" s="125" t="s">
        <v>233</v>
      </c>
      <c r="J19" s="125" t="s">
        <v>229</v>
      </c>
    </row>
    <row r="20" spans="1:10" s="102" customFormat="1" ht="30" customHeight="1">
      <c r="A20" s="228" t="s">
        <v>226</v>
      </c>
      <c r="B20" s="229" t="s">
        <v>227</v>
      </c>
      <c r="C20" s="125" t="s">
        <v>264</v>
      </c>
      <c r="D20" s="125" t="s">
        <v>228</v>
      </c>
      <c r="E20" s="125" t="s">
        <v>416</v>
      </c>
      <c r="F20" s="125" t="s">
        <v>230</v>
      </c>
      <c r="G20" s="125" t="s">
        <v>93</v>
      </c>
      <c r="H20" s="125" t="s">
        <v>235</v>
      </c>
      <c r="I20" s="125" t="s">
        <v>233</v>
      </c>
      <c r="J20" s="125" t="s">
        <v>416</v>
      </c>
    </row>
    <row r="21" spans="1:10" s="102" customFormat="1" ht="30" customHeight="1">
      <c r="A21" s="228" t="s">
        <v>226</v>
      </c>
      <c r="B21" s="229" t="s">
        <v>227</v>
      </c>
      <c r="C21" s="125" t="s">
        <v>264</v>
      </c>
      <c r="D21" s="125" t="s">
        <v>228</v>
      </c>
      <c r="E21" s="125" t="s">
        <v>417</v>
      </c>
      <c r="F21" s="125" t="s">
        <v>230</v>
      </c>
      <c r="G21" s="125" t="s">
        <v>418</v>
      </c>
      <c r="H21" s="125" t="s">
        <v>241</v>
      </c>
      <c r="I21" s="125" t="s">
        <v>233</v>
      </c>
      <c r="J21" s="125" t="s">
        <v>419</v>
      </c>
    </row>
    <row r="22" spans="1:10" s="102" customFormat="1" ht="30" customHeight="1">
      <c r="A22" s="228" t="s">
        <v>226</v>
      </c>
      <c r="B22" s="229" t="s">
        <v>227</v>
      </c>
      <c r="C22" s="125" t="s">
        <v>264</v>
      </c>
      <c r="D22" s="125" t="s">
        <v>236</v>
      </c>
      <c r="E22" s="125" t="s">
        <v>237</v>
      </c>
      <c r="F22" s="125" t="s">
        <v>230</v>
      </c>
      <c r="G22" s="125" t="s">
        <v>231</v>
      </c>
      <c r="H22" s="125" t="s">
        <v>232</v>
      </c>
      <c r="I22" s="125" t="s">
        <v>233</v>
      </c>
      <c r="J22" s="125" t="s">
        <v>237</v>
      </c>
    </row>
    <row r="23" spans="1:10" s="102" customFormat="1" ht="30" customHeight="1">
      <c r="A23" s="228" t="s">
        <v>226</v>
      </c>
      <c r="B23" s="229" t="s">
        <v>227</v>
      </c>
      <c r="C23" s="125" t="s">
        <v>264</v>
      </c>
      <c r="D23" s="125" t="s">
        <v>236</v>
      </c>
      <c r="E23" s="125" t="s">
        <v>420</v>
      </c>
      <c r="F23" s="125" t="s">
        <v>230</v>
      </c>
      <c r="G23" s="125" t="s">
        <v>231</v>
      </c>
      <c r="H23" s="125" t="s">
        <v>232</v>
      </c>
      <c r="I23" s="125" t="s">
        <v>233</v>
      </c>
      <c r="J23" s="125" t="s">
        <v>420</v>
      </c>
    </row>
    <row r="24" spans="1:10" s="102" customFormat="1" ht="30" customHeight="1">
      <c r="A24" s="228" t="s">
        <v>226</v>
      </c>
      <c r="B24" s="229" t="s">
        <v>227</v>
      </c>
      <c r="C24" s="125" t="s">
        <v>264</v>
      </c>
      <c r="D24" s="125" t="s">
        <v>238</v>
      </c>
      <c r="E24" s="125" t="s">
        <v>261</v>
      </c>
      <c r="F24" s="125" t="s">
        <v>230</v>
      </c>
      <c r="G24" s="125" t="s">
        <v>231</v>
      </c>
      <c r="H24" s="125" t="s">
        <v>232</v>
      </c>
      <c r="I24" s="125" t="s">
        <v>233</v>
      </c>
      <c r="J24" s="125" t="s">
        <v>421</v>
      </c>
    </row>
    <row r="25" spans="1:10" s="102" customFormat="1" ht="30" customHeight="1">
      <c r="A25" s="228" t="s">
        <v>226</v>
      </c>
      <c r="B25" s="229" t="s">
        <v>227</v>
      </c>
      <c r="C25" s="125" t="s">
        <v>264</v>
      </c>
      <c r="D25" s="125" t="s">
        <v>238</v>
      </c>
      <c r="E25" s="125" t="s">
        <v>250</v>
      </c>
      <c r="F25" s="125" t="s">
        <v>239</v>
      </c>
      <c r="G25" s="125" t="s">
        <v>251</v>
      </c>
      <c r="H25" s="125" t="s">
        <v>252</v>
      </c>
      <c r="I25" s="125" t="s">
        <v>233</v>
      </c>
      <c r="J25" s="125" t="s">
        <v>422</v>
      </c>
    </row>
    <row r="26" spans="1:10" s="102" customFormat="1" ht="30" customHeight="1">
      <c r="A26" s="228" t="s">
        <v>226</v>
      </c>
      <c r="B26" s="229" t="s">
        <v>227</v>
      </c>
      <c r="C26" s="125" t="s">
        <v>268</v>
      </c>
      <c r="D26" s="125" t="s">
        <v>269</v>
      </c>
      <c r="E26" s="125" t="s">
        <v>242</v>
      </c>
      <c r="F26" s="125" t="s">
        <v>239</v>
      </c>
      <c r="G26" s="125" t="s">
        <v>243</v>
      </c>
      <c r="H26" s="125" t="s">
        <v>232</v>
      </c>
      <c r="I26" s="125" t="s">
        <v>233</v>
      </c>
      <c r="J26" s="125" t="s">
        <v>242</v>
      </c>
    </row>
    <row r="27" spans="1:10" s="102" customFormat="1" ht="30" customHeight="1">
      <c r="A27" s="228" t="s">
        <v>226</v>
      </c>
      <c r="B27" s="229" t="s">
        <v>227</v>
      </c>
      <c r="C27" s="125" t="s">
        <v>268</v>
      </c>
      <c r="D27" s="125" t="s">
        <v>423</v>
      </c>
      <c r="E27" s="125" t="s">
        <v>244</v>
      </c>
      <c r="F27" s="125" t="s">
        <v>230</v>
      </c>
      <c r="G27" s="125" t="s">
        <v>88</v>
      </c>
      <c r="H27" s="125" t="s">
        <v>245</v>
      </c>
      <c r="I27" s="125" t="s">
        <v>233</v>
      </c>
      <c r="J27" s="125" t="s">
        <v>244</v>
      </c>
    </row>
    <row r="28" spans="1:10" s="102" customFormat="1" ht="30" customHeight="1">
      <c r="A28" s="228" t="s">
        <v>226</v>
      </c>
      <c r="B28" s="229" t="s">
        <v>227</v>
      </c>
      <c r="C28" s="125" t="s">
        <v>266</v>
      </c>
      <c r="D28" s="125" t="s">
        <v>267</v>
      </c>
      <c r="E28" s="125" t="s">
        <v>246</v>
      </c>
      <c r="F28" s="125" t="s">
        <v>239</v>
      </c>
      <c r="G28" s="125" t="s">
        <v>255</v>
      </c>
      <c r="H28" s="125" t="s">
        <v>232</v>
      </c>
      <c r="I28" s="125" t="s">
        <v>233</v>
      </c>
      <c r="J28" s="125" t="s">
        <v>424</v>
      </c>
    </row>
    <row r="29" spans="1:10" s="102" customFormat="1" ht="30" customHeight="1">
      <c r="A29" s="228" t="s">
        <v>226</v>
      </c>
      <c r="B29" s="229" t="s">
        <v>227</v>
      </c>
      <c r="C29" s="125" t="s">
        <v>266</v>
      </c>
      <c r="D29" s="125" t="s">
        <v>267</v>
      </c>
      <c r="E29" s="125" t="s">
        <v>258</v>
      </c>
      <c r="F29" s="125" t="s">
        <v>239</v>
      </c>
      <c r="G29" s="125" t="s">
        <v>255</v>
      </c>
      <c r="H29" s="125" t="s">
        <v>232</v>
      </c>
      <c r="I29" s="125" t="s">
        <v>233</v>
      </c>
      <c r="J29" s="125" t="s">
        <v>425</v>
      </c>
    </row>
    <row r="30" spans="1:10" s="102" customFormat="1" ht="39" customHeight="1">
      <c r="A30" s="228" t="s">
        <v>220</v>
      </c>
      <c r="B30" s="229" t="s">
        <v>469</v>
      </c>
      <c r="C30" s="125" t="s">
        <v>264</v>
      </c>
      <c r="D30" s="125" t="s">
        <v>228</v>
      </c>
      <c r="E30" s="125" t="s">
        <v>427</v>
      </c>
      <c r="F30" s="125" t="s">
        <v>230</v>
      </c>
      <c r="G30" s="125" t="s">
        <v>428</v>
      </c>
      <c r="H30" s="125" t="s">
        <v>429</v>
      </c>
      <c r="I30" s="125" t="s">
        <v>233</v>
      </c>
      <c r="J30" s="125" t="s">
        <v>430</v>
      </c>
    </row>
    <row r="31" spans="1:10" s="102" customFormat="1" ht="59.5" customHeight="1">
      <c r="A31" s="228" t="s">
        <v>220</v>
      </c>
      <c r="B31" s="229" t="s">
        <v>426</v>
      </c>
      <c r="C31" s="125" t="s">
        <v>264</v>
      </c>
      <c r="D31" s="125" t="s">
        <v>236</v>
      </c>
      <c r="E31" s="125" t="s">
        <v>431</v>
      </c>
      <c r="F31" s="125" t="s">
        <v>230</v>
      </c>
      <c r="G31" s="125" t="s">
        <v>231</v>
      </c>
      <c r="H31" s="125" t="s">
        <v>232</v>
      </c>
      <c r="I31" s="125" t="s">
        <v>233</v>
      </c>
      <c r="J31" s="125" t="s">
        <v>432</v>
      </c>
    </row>
    <row r="32" spans="1:10" s="102" customFormat="1" ht="44" customHeight="1">
      <c r="A32" s="228" t="s">
        <v>220</v>
      </c>
      <c r="B32" s="229" t="s">
        <v>426</v>
      </c>
      <c r="C32" s="125" t="s">
        <v>264</v>
      </c>
      <c r="D32" s="125" t="s">
        <v>236</v>
      </c>
      <c r="E32" s="125" t="s">
        <v>259</v>
      </c>
      <c r="F32" s="125" t="s">
        <v>239</v>
      </c>
      <c r="G32" s="125" t="s">
        <v>231</v>
      </c>
      <c r="H32" s="125" t="s">
        <v>232</v>
      </c>
      <c r="I32" s="125" t="s">
        <v>233</v>
      </c>
      <c r="J32" s="125" t="s">
        <v>260</v>
      </c>
    </row>
    <row r="33" spans="1:10" s="102" customFormat="1" ht="51.5" customHeight="1">
      <c r="A33" s="228" t="s">
        <v>220</v>
      </c>
      <c r="B33" s="229" t="s">
        <v>426</v>
      </c>
      <c r="C33" s="125" t="s">
        <v>264</v>
      </c>
      <c r="D33" s="125" t="s">
        <v>238</v>
      </c>
      <c r="E33" s="125" t="s">
        <v>433</v>
      </c>
      <c r="F33" s="125" t="s">
        <v>230</v>
      </c>
      <c r="G33" s="125" t="s">
        <v>231</v>
      </c>
      <c r="H33" s="125" t="s">
        <v>232</v>
      </c>
      <c r="I33" s="125" t="s">
        <v>233</v>
      </c>
      <c r="J33" s="125" t="s">
        <v>434</v>
      </c>
    </row>
    <row r="34" spans="1:10" s="102" customFormat="1" ht="30" customHeight="1">
      <c r="A34" s="228" t="s">
        <v>220</v>
      </c>
      <c r="B34" s="229" t="s">
        <v>426</v>
      </c>
      <c r="C34" s="125" t="s">
        <v>268</v>
      </c>
      <c r="D34" s="125" t="s">
        <v>435</v>
      </c>
      <c r="E34" s="125" t="s">
        <v>436</v>
      </c>
      <c r="F34" s="125" t="s">
        <v>230</v>
      </c>
      <c r="G34" s="125" t="s">
        <v>437</v>
      </c>
      <c r="H34" s="125" t="s">
        <v>438</v>
      </c>
      <c r="I34" s="125" t="s">
        <v>233</v>
      </c>
      <c r="J34" s="125" t="s">
        <v>439</v>
      </c>
    </row>
    <row r="35" spans="1:10" s="102" customFormat="1" ht="30" customHeight="1">
      <c r="A35" s="228" t="s">
        <v>220</v>
      </c>
      <c r="B35" s="229" t="s">
        <v>426</v>
      </c>
      <c r="C35" s="125" t="s">
        <v>268</v>
      </c>
      <c r="D35" s="125" t="s">
        <v>435</v>
      </c>
      <c r="E35" s="125" t="s">
        <v>262</v>
      </c>
      <c r="F35" s="125" t="s">
        <v>230</v>
      </c>
      <c r="G35" s="125" t="s">
        <v>440</v>
      </c>
      <c r="H35" s="125" t="s">
        <v>438</v>
      </c>
      <c r="I35" s="125" t="s">
        <v>233</v>
      </c>
      <c r="J35" s="125" t="s">
        <v>439</v>
      </c>
    </row>
    <row r="36" spans="1:10" s="102" customFormat="1" ht="50" customHeight="1">
      <c r="A36" s="228" t="s">
        <v>220</v>
      </c>
      <c r="B36" s="229" t="s">
        <v>426</v>
      </c>
      <c r="C36" s="125" t="s">
        <v>268</v>
      </c>
      <c r="D36" s="125" t="s">
        <v>269</v>
      </c>
      <c r="E36" s="125" t="s">
        <v>441</v>
      </c>
      <c r="F36" s="125" t="s">
        <v>239</v>
      </c>
      <c r="G36" s="125" t="s">
        <v>243</v>
      </c>
      <c r="H36" s="125" t="s">
        <v>232</v>
      </c>
      <c r="I36" s="125" t="s">
        <v>233</v>
      </c>
      <c r="J36" s="125" t="s">
        <v>442</v>
      </c>
    </row>
    <row r="37" spans="1:10" s="102" customFormat="1" ht="37.5" customHeight="1">
      <c r="A37" s="228" t="s">
        <v>220</v>
      </c>
      <c r="B37" s="229" t="s">
        <v>426</v>
      </c>
      <c r="C37" s="125" t="s">
        <v>268</v>
      </c>
      <c r="D37" s="125" t="s">
        <v>423</v>
      </c>
      <c r="E37" s="125" t="s">
        <v>257</v>
      </c>
      <c r="F37" s="125" t="s">
        <v>230</v>
      </c>
      <c r="G37" s="125" t="s">
        <v>88</v>
      </c>
      <c r="H37" s="125" t="s">
        <v>245</v>
      </c>
      <c r="I37" s="125" t="s">
        <v>233</v>
      </c>
      <c r="J37" s="125" t="s">
        <v>430</v>
      </c>
    </row>
    <row r="38" spans="1:10" s="102" customFormat="1" ht="30" customHeight="1">
      <c r="A38" s="228" t="s">
        <v>220</v>
      </c>
      <c r="B38" s="229" t="s">
        <v>426</v>
      </c>
      <c r="C38" s="125" t="s">
        <v>266</v>
      </c>
      <c r="D38" s="125" t="s">
        <v>267</v>
      </c>
      <c r="E38" s="125" t="s">
        <v>263</v>
      </c>
      <c r="F38" s="125" t="s">
        <v>239</v>
      </c>
      <c r="G38" s="125" t="s">
        <v>243</v>
      </c>
      <c r="H38" s="125" t="s">
        <v>232</v>
      </c>
      <c r="I38" s="125" t="s">
        <v>233</v>
      </c>
      <c r="J38" s="125" t="s">
        <v>443</v>
      </c>
    </row>
    <row r="39" spans="1:10" s="102" customFormat="1" ht="30" customHeight="1">
      <c r="A39" s="228" t="s">
        <v>396</v>
      </c>
      <c r="B39" s="229" t="s">
        <v>474</v>
      </c>
      <c r="C39" s="125" t="s">
        <v>264</v>
      </c>
      <c r="D39" s="125" t="s">
        <v>228</v>
      </c>
      <c r="E39" s="125" t="s">
        <v>445</v>
      </c>
      <c r="F39" s="125" t="s">
        <v>230</v>
      </c>
      <c r="G39" s="125" t="s">
        <v>446</v>
      </c>
      <c r="H39" s="125" t="s">
        <v>235</v>
      </c>
      <c r="I39" s="125" t="s">
        <v>233</v>
      </c>
      <c r="J39" s="125" t="s">
        <v>447</v>
      </c>
    </row>
    <row r="40" spans="1:10" s="102" customFormat="1" ht="30" customHeight="1">
      <c r="A40" s="228" t="s">
        <v>396</v>
      </c>
      <c r="B40" s="229" t="s">
        <v>444</v>
      </c>
      <c r="C40" s="125" t="s">
        <v>264</v>
      </c>
      <c r="D40" s="125" t="s">
        <v>240</v>
      </c>
      <c r="E40" s="125" t="s">
        <v>265</v>
      </c>
      <c r="F40" s="125" t="s">
        <v>230</v>
      </c>
      <c r="G40" s="125" t="s">
        <v>448</v>
      </c>
      <c r="H40" s="125" t="s">
        <v>241</v>
      </c>
      <c r="I40" s="125" t="s">
        <v>233</v>
      </c>
      <c r="J40" s="125" t="s">
        <v>449</v>
      </c>
    </row>
    <row r="41" spans="1:10" s="102" customFormat="1" ht="39" customHeight="1">
      <c r="A41" s="228" t="s">
        <v>396</v>
      </c>
      <c r="B41" s="229" t="s">
        <v>444</v>
      </c>
      <c r="C41" s="125" t="s">
        <v>268</v>
      </c>
      <c r="D41" s="125" t="s">
        <v>269</v>
      </c>
      <c r="E41" s="125" t="s">
        <v>450</v>
      </c>
      <c r="F41" s="125" t="s">
        <v>230</v>
      </c>
      <c r="G41" s="125" t="s">
        <v>231</v>
      </c>
      <c r="H41" s="125" t="s">
        <v>232</v>
      </c>
      <c r="I41" s="125" t="s">
        <v>233</v>
      </c>
      <c r="J41" s="125" t="s">
        <v>451</v>
      </c>
    </row>
    <row r="42" spans="1:10" s="102" customFormat="1" ht="30" customHeight="1">
      <c r="A42" s="228" t="s">
        <v>396</v>
      </c>
      <c r="B42" s="229" t="s">
        <v>444</v>
      </c>
      <c r="C42" s="125" t="s">
        <v>266</v>
      </c>
      <c r="D42" s="125" t="s">
        <v>267</v>
      </c>
      <c r="E42" s="125" t="s">
        <v>452</v>
      </c>
      <c r="F42" s="125" t="s">
        <v>239</v>
      </c>
      <c r="G42" s="125" t="s">
        <v>247</v>
      </c>
      <c r="H42" s="125" t="s">
        <v>232</v>
      </c>
      <c r="I42" s="125" t="s">
        <v>233</v>
      </c>
      <c r="J42" s="125" t="s">
        <v>453</v>
      </c>
    </row>
    <row r="43" spans="1:10" s="102" customFormat="1" ht="30" customHeight="1">
      <c r="A43" s="228" t="s">
        <v>276</v>
      </c>
      <c r="B43" s="229" t="s">
        <v>475</v>
      </c>
      <c r="C43" s="125" t="s">
        <v>264</v>
      </c>
      <c r="D43" s="125" t="s">
        <v>228</v>
      </c>
      <c r="E43" s="125" t="s">
        <v>248</v>
      </c>
      <c r="F43" s="125" t="s">
        <v>230</v>
      </c>
      <c r="G43" s="125" t="s">
        <v>231</v>
      </c>
      <c r="H43" s="125" t="s">
        <v>232</v>
      </c>
      <c r="I43" s="125" t="s">
        <v>233</v>
      </c>
      <c r="J43" s="125" t="s">
        <v>248</v>
      </c>
    </row>
    <row r="44" spans="1:10" s="102" customFormat="1" ht="30" customHeight="1">
      <c r="A44" s="228" t="s">
        <v>276</v>
      </c>
      <c r="B44" s="229" t="s">
        <v>456</v>
      </c>
      <c r="C44" s="125" t="s">
        <v>264</v>
      </c>
      <c r="D44" s="125" t="s">
        <v>228</v>
      </c>
      <c r="E44" s="125" t="s">
        <v>234</v>
      </c>
      <c r="F44" s="125" t="s">
        <v>230</v>
      </c>
      <c r="G44" s="125" t="s">
        <v>454</v>
      </c>
      <c r="H44" s="125" t="s">
        <v>235</v>
      </c>
      <c r="I44" s="125" t="s">
        <v>233</v>
      </c>
      <c r="J44" s="125" t="s">
        <v>455</v>
      </c>
    </row>
    <row r="45" spans="1:10" s="102" customFormat="1" ht="30" customHeight="1">
      <c r="A45" s="228" t="s">
        <v>276</v>
      </c>
      <c r="B45" s="229" t="s">
        <v>456</v>
      </c>
      <c r="C45" s="125" t="s">
        <v>264</v>
      </c>
      <c r="D45" s="125" t="s">
        <v>236</v>
      </c>
      <c r="E45" s="125" t="s">
        <v>249</v>
      </c>
      <c r="F45" s="125" t="s">
        <v>239</v>
      </c>
      <c r="G45" s="125" t="s">
        <v>89</v>
      </c>
      <c r="H45" s="125" t="s">
        <v>232</v>
      </c>
      <c r="I45" s="125" t="s">
        <v>233</v>
      </c>
      <c r="J45" s="125" t="s">
        <v>249</v>
      </c>
    </row>
    <row r="46" spans="1:10" s="102" customFormat="1" ht="30" customHeight="1">
      <c r="A46" s="228" t="s">
        <v>276</v>
      </c>
      <c r="B46" s="229" t="s">
        <v>456</v>
      </c>
      <c r="C46" s="125" t="s">
        <v>264</v>
      </c>
      <c r="D46" s="125" t="s">
        <v>236</v>
      </c>
      <c r="E46" s="125" t="s">
        <v>420</v>
      </c>
      <c r="F46" s="125" t="s">
        <v>230</v>
      </c>
      <c r="G46" s="125" t="s">
        <v>231</v>
      </c>
      <c r="H46" s="125" t="s">
        <v>232</v>
      </c>
      <c r="I46" s="125" t="s">
        <v>233</v>
      </c>
      <c r="J46" s="125" t="s">
        <v>420</v>
      </c>
    </row>
    <row r="47" spans="1:10" s="102" customFormat="1" ht="30" customHeight="1">
      <c r="A47" s="228" t="s">
        <v>276</v>
      </c>
      <c r="B47" s="229" t="s">
        <v>456</v>
      </c>
      <c r="C47" s="125" t="s">
        <v>264</v>
      </c>
      <c r="D47" s="125" t="s">
        <v>238</v>
      </c>
      <c r="E47" s="125" t="s">
        <v>261</v>
      </c>
      <c r="F47" s="125" t="s">
        <v>230</v>
      </c>
      <c r="G47" s="125" t="s">
        <v>231</v>
      </c>
      <c r="H47" s="125" t="s">
        <v>232</v>
      </c>
      <c r="I47" s="125" t="s">
        <v>233</v>
      </c>
      <c r="J47" s="125" t="s">
        <v>253</v>
      </c>
    </row>
    <row r="48" spans="1:10" s="102" customFormat="1" ht="36.5" customHeight="1">
      <c r="A48" s="228" t="s">
        <v>276</v>
      </c>
      <c r="B48" s="229" t="s">
        <v>456</v>
      </c>
      <c r="C48" s="125" t="s">
        <v>264</v>
      </c>
      <c r="D48" s="125" t="s">
        <v>238</v>
      </c>
      <c r="E48" s="125" t="s">
        <v>250</v>
      </c>
      <c r="F48" s="125" t="s">
        <v>239</v>
      </c>
      <c r="G48" s="125" t="s">
        <v>251</v>
      </c>
      <c r="H48" s="125" t="s">
        <v>252</v>
      </c>
      <c r="I48" s="125" t="s">
        <v>233</v>
      </c>
      <c r="J48" s="125" t="s">
        <v>422</v>
      </c>
    </row>
    <row r="49" spans="1:10" s="102" customFormat="1" ht="30" customHeight="1">
      <c r="A49" s="228" t="s">
        <v>276</v>
      </c>
      <c r="B49" s="229" t="s">
        <v>456</v>
      </c>
      <c r="C49" s="125" t="s">
        <v>268</v>
      </c>
      <c r="D49" s="125" t="s">
        <v>269</v>
      </c>
      <c r="E49" s="125" t="s">
        <v>254</v>
      </c>
      <c r="F49" s="125" t="s">
        <v>239</v>
      </c>
      <c r="G49" s="125" t="s">
        <v>255</v>
      </c>
      <c r="H49" s="125" t="s">
        <v>232</v>
      </c>
      <c r="I49" s="125" t="s">
        <v>233</v>
      </c>
      <c r="J49" s="125" t="s">
        <v>254</v>
      </c>
    </row>
    <row r="50" spans="1:10" s="102" customFormat="1" ht="30" customHeight="1">
      <c r="A50" s="228" t="s">
        <v>276</v>
      </c>
      <c r="B50" s="229" t="s">
        <v>456</v>
      </c>
      <c r="C50" s="125" t="s">
        <v>268</v>
      </c>
      <c r="D50" s="125" t="s">
        <v>269</v>
      </c>
      <c r="E50" s="125" t="s">
        <v>256</v>
      </c>
      <c r="F50" s="125" t="s">
        <v>230</v>
      </c>
      <c r="G50" s="125" t="s">
        <v>231</v>
      </c>
      <c r="H50" s="125" t="s">
        <v>232</v>
      </c>
      <c r="I50" s="125" t="s">
        <v>233</v>
      </c>
      <c r="J50" s="125" t="s">
        <v>256</v>
      </c>
    </row>
    <row r="51" spans="1:10" s="102" customFormat="1" ht="30" customHeight="1">
      <c r="A51" s="228" t="s">
        <v>276</v>
      </c>
      <c r="B51" s="229" t="s">
        <v>456</v>
      </c>
      <c r="C51" s="125" t="s">
        <v>268</v>
      </c>
      <c r="D51" s="125" t="s">
        <v>423</v>
      </c>
      <c r="E51" s="125" t="s">
        <v>257</v>
      </c>
      <c r="F51" s="125" t="s">
        <v>230</v>
      </c>
      <c r="G51" s="125" t="s">
        <v>88</v>
      </c>
      <c r="H51" s="125" t="s">
        <v>245</v>
      </c>
      <c r="I51" s="125" t="s">
        <v>233</v>
      </c>
      <c r="J51" s="125" t="s">
        <v>257</v>
      </c>
    </row>
    <row r="52" spans="1:10" s="102" customFormat="1" ht="30" customHeight="1">
      <c r="A52" s="228" t="s">
        <v>276</v>
      </c>
      <c r="B52" s="229" t="s">
        <v>456</v>
      </c>
      <c r="C52" s="125" t="s">
        <v>266</v>
      </c>
      <c r="D52" s="125" t="s">
        <v>267</v>
      </c>
      <c r="E52" s="125" t="s">
        <v>246</v>
      </c>
      <c r="F52" s="125" t="s">
        <v>239</v>
      </c>
      <c r="G52" s="125" t="s">
        <v>255</v>
      </c>
      <c r="H52" s="125" t="s">
        <v>232</v>
      </c>
      <c r="I52" s="125" t="s">
        <v>233</v>
      </c>
      <c r="J52" s="125" t="s">
        <v>424</v>
      </c>
    </row>
    <row r="53" spans="1:10" s="102" customFormat="1" ht="30" customHeight="1">
      <c r="A53" s="228" t="s">
        <v>276</v>
      </c>
      <c r="B53" s="229" t="s">
        <v>456</v>
      </c>
      <c r="C53" s="125" t="s">
        <v>266</v>
      </c>
      <c r="D53" s="125" t="s">
        <v>267</v>
      </c>
      <c r="E53" s="125" t="s">
        <v>258</v>
      </c>
      <c r="F53" s="125" t="s">
        <v>239</v>
      </c>
      <c r="G53" s="125" t="s">
        <v>255</v>
      </c>
      <c r="H53" s="125" t="s">
        <v>232</v>
      </c>
      <c r="I53" s="125" t="s">
        <v>233</v>
      </c>
      <c r="J53" s="125" t="s">
        <v>425</v>
      </c>
    </row>
    <row r="55" spans="1:10" ht="12" customHeight="1">
      <c r="B55" s="128"/>
    </row>
  </sheetData>
  <mergeCells count="12">
    <mergeCell ref="A43:A53"/>
    <mergeCell ref="B43:B53"/>
    <mergeCell ref="A3:J3"/>
    <mergeCell ref="A4:H4"/>
    <mergeCell ref="A30:A38"/>
    <mergeCell ref="B30:B38"/>
    <mergeCell ref="A39:A42"/>
    <mergeCell ref="B39:B42"/>
    <mergeCell ref="A8:A18"/>
    <mergeCell ref="B8:B18"/>
    <mergeCell ref="A19:A29"/>
    <mergeCell ref="B19:B29"/>
  </mergeCells>
  <phoneticPr fontId="17" type="noConversion"/>
  <printOptions horizontalCentered="1"/>
  <pageMargins left="0.41" right="0.27" top="0.47244094488188981" bottom="0.27559055118110237" header="0" footer="0"/>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17</vt:i4>
      </vt:variant>
    </vt:vector>
  </HeadingPairs>
  <TitlesOfParts>
    <vt:vector size="34"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'部门财务收支预算总表01-1'!Print_Titles</vt:lpstr>
      <vt:lpstr>'部门财政拨款收支预算总表02-1'!Print_Titles</vt:lpstr>
      <vt:lpstr>部门基本支出预算表04!Print_Titles</vt:lpstr>
      <vt:lpstr>'部门收入预算表01-2'!Print_Titles</vt:lpstr>
      <vt:lpstr>'部门项目支出绩效目标表05-2'!Print_Titles</vt:lpstr>
      <vt:lpstr>'部门项目支出预算表05-1'!Print_Titles</vt:lpstr>
      <vt:lpstr>部门项目中期规划预算表12!Print_Titles</vt:lpstr>
      <vt:lpstr>部门政府采购预算表07!Print_Titles</vt:lpstr>
      <vt:lpstr>部门政府购买服务预算表08!Print_Titles</vt:lpstr>
      <vt:lpstr>部门政府性基金预算支出预算表06!Print_Titles</vt:lpstr>
      <vt:lpstr>'部门支出预算表01-3'!Print_Titles</vt:lpstr>
      <vt:lpstr>'对下转移支付绩效目标表09-2'!Print_Titles</vt:lpstr>
      <vt:lpstr>'对下转移支付预算表09-1'!Print_Titles</vt:lpstr>
      <vt:lpstr>上级转移支付补助项目支出预算表11!Print_Titles</vt:lpstr>
      <vt:lpstr>新增资产配置表10!Print_Titles</vt:lpstr>
      <vt:lpstr>一般公共预算“三公”经费支出预算表03!Print_Titles</vt:lpstr>
      <vt:lpstr>'一般公共预算支出预算表02-2'!Print_Titles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昆明市西山区福海中学</cp:lastModifiedBy>
  <cp:lastPrinted>2025-02-25T02:31:04Z</cp:lastPrinted>
  <dcterms:created xsi:type="dcterms:W3CDTF">2025-02-06T07:09:00Z</dcterms:created>
  <dcterms:modified xsi:type="dcterms:W3CDTF">2025-04-03T01:26:16Z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2052-12.1.0.19302</vt:lpwstr>
  </property>
</Properties>
</file>