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'部门项目支出绩效目标表05-2'!$A$5:$J$68</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<sst xmlns="http://schemas.openxmlformats.org/spreadsheetml/2006/main" count="1305" uniqueCount="510">
  <si>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</si>
  <si>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</si>
  <si>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</si>
  <si>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</si>
  <si>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</si>
  <si>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</si>
  <si>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</si>
  <si>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</si>
  <si>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</si>
  <si>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</si>
  <si>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</si>
  <si>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</si>
  <si>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</si>
  <si>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</si>
  <si>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</si>
  <si>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</si>
  <si>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</si>
  <si>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</si>
  <si>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</si>
  <si>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</si>
  <si>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</si>
  <si>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</si>
  <si>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</si>
  <si>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</si>
  <si>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</si>
  <si>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</si>
  <si>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</si>
  <si>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</si>
  <si>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</si>
  <si>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</si>
  <si>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</si>
  <si>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</si>
  <si>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</si>
  <si>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</si>
  <si>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</si>
  <si>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</si>
  <si>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</si>
  <si>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</si>
  <si>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</si>
  <si>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</si>
  <si>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</si>
  <si>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</si>
  <si>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</si>
  <si>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</si>
  <si>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</si>
  <si>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</si>
  <si>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</si>
  <si>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</si>
  <si>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</si>
  <si>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</si>
  <si>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</si>
  <si>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</si>
  <si>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</si>
  <si>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</si>
  <si>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</si>
  <si>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</si>
  <si>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</si>
  <si>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</si>
  <si>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</si>
  <si>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</si>
  <si>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</si>
  <si>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</si>
  <si>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</si>
  <si>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</si>
  <si>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</si>
  <si>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</si>
  <si>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</si>
  <si>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</si>
  <si>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</si>
  <si>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昆明市西山区医疗保障局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</si>
  <si>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</si>
  <si>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</si>
  <si>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</si>
  <si>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</si>
  <si>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</si>
  <si>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</si>
  <si>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</si>
  <si>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</si>
  <si>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</si>
  <si>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</si>
  <si>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</si>
  <si>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</si>
  <si>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</si>
  <si>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</si>
  <si>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</si>
  <si>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</si>
  <si>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</si>
  <si>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</si>
  <si>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</si>
  <si>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</si>
  <si>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</si>
  <si>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</si>
  <si>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</si>
  <si>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</si>
  <si>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</si>
  <si>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</si>
  <si>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</si>
  <si>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</si>
  <si>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20604</t>
  </si>
  <si>
    <t>技术研究与开发</t>
  </si>
  <si>
    <t>2060499</t>
  </si>
  <si>
    <t>其他技术研究与开发支出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</si>
  <si>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</si>
  <si>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</si>
  <si>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</si>
  <si>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</si>
  <si>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</si>
  <si>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</si>
  <si>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</si>
  <si>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</si>
  <si>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</si>
  <si>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</si>
  <si>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</si>
  <si>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</si>
  <si>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</si>
  <si>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</si>
  <si>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</si>
  <si>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</si>
  <si>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</si>
  <si>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</si>
  <si>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21015</t>
  </si>
  <si>
    <t>医疗保障管理事务</t>
  </si>
  <si>
    <t>2101501</t>
  </si>
  <si>
    <t>行政运行</t>
  </si>
  <si>
    <t>2101504</t>
  </si>
  <si>
    <t>信息化建设</t>
  </si>
  <si>
    <t>2101505</t>
  </si>
  <si>
    <t>医疗保障政策管理</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</si>
  <si>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</si>
  <si>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</si>
  <si>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</si>
  <si>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</si>
  <si>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</si>
  <si>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</si>
  <si>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</si>
  <si>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</si>
  <si>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</si>
  <si>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</si>
  <si>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</si>
  <si>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</si>
  <si>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</si>
  <si>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</si>
  <si>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</si>
  <si>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</si>
  <si>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</si>
  <si>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</si>
  <si>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</si>
  <si>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</si>
  <si>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</si>
  <si>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</si>
  <si>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</si>
  <si>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</si>
  <si>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</si>
  <si>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</si>
  <si>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</si>
  <si>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</si>
  <si>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</si>
  <si>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</si>
  <si>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</si>
  <si>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</si>
  <si>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</si>
  <si>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</si>
  <si>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</si>
  <si>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</si>
  <si>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</si>
  <si>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</si>
  <si>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</si>
  <si>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</si>
  <si>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</si>
  <si>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</si>
  <si>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</si>
  <si>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</si>
  <si>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</si>
  <si>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</si>
  <si>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</si>
  <si>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</si>
  <si>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</si>
  <si>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</si>
  <si>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</si>
  <si>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</si>
  <si>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空表说明：我部门一般公共预算“三公”经费支出预算，此表无数据。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</si>
  <si>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</si>
  <si>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</si>
  <si>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</si>
  <si>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</si>
  <si>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</si>
  <si>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</si>
  <si>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</si>
  <si>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</si>
  <si>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</si>
  <si>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</si>
  <si>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</si>
  <si>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</si>
  <si>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</si>
  <si>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</si>
  <si>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</si>
  <si>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</si>
  <si>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</si>
  <si>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</si>
  <si>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</si>
  <si>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530112241100002202682</t>
  </si>
  <si>
    <t>编外聘用人员支出</t>
  </si>
  <si>
    <t>30199</t>
  </si>
  <si>
    <t>其他工资福利支出</t>
  </si>
  <si>
    <t>530112210000000003438</t>
  </si>
  <si>
    <t>其他公用经费支出</t>
  </si>
  <si>
    <t>30201</t>
  </si>
  <si>
    <t>办公费</t>
  </si>
  <si>
    <t>530112210000000003436</t>
  </si>
  <si>
    <t>公务交通补贴</t>
  </si>
  <si>
    <t>30239</t>
  </si>
  <si>
    <t>其他交通费用</t>
  </si>
  <si>
    <t>530112210000000003432</t>
  </si>
  <si>
    <t>社会保障缴费</t>
  </si>
  <si>
    <t>30108</t>
  </si>
  <si>
    <t>机关事业单位基本养老保险缴费</t>
  </si>
  <si>
    <t>30110</t>
  </si>
  <si>
    <t>职工基本医疗保险缴费</t>
  </si>
  <si>
    <t>30111</t>
  </si>
  <si>
    <t>公务员医疗补助缴费</t>
  </si>
  <si>
    <t>30112</t>
  </si>
  <si>
    <t>其他社会保障缴费</t>
  </si>
  <si>
    <t>530112210000000003439</t>
  </si>
  <si>
    <t>一般公用经费支出</t>
  </si>
  <si>
    <t>30202</t>
  </si>
  <si>
    <t>印刷费</t>
  </si>
  <si>
    <t>30205</t>
  </si>
  <si>
    <t>水费</t>
  </si>
  <si>
    <t>30206</t>
  </si>
  <si>
    <t>电费</t>
  </si>
  <si>
    <t>30207</t>
  </si>
  <si>
    <t>邮电费</t>
  </si>
  <si>
    <t>30211</t>
  </si>
  <si>
    <t>差旅费</t>
  </si>
  <si>
    <t>30229</t>
  </si>
  <si>
    <t>福利费</t>
  </si>
  <si>
    <t>30215</t>
  </si>
  <si>
    <t>会议费</t>
  </si>
  <si>
    <t>30216</t>
  </si>
  <si>
    <t>培训费</t>
  </si>
  <si>
    <t>30213</t>
  </si>
  <si>
    <t>维修（护）费</t>
  </si>
  <si>
    <t>530112210000000003430</t>
  </si>
  <si>
    <t>行政人员工资支出</t>
  </si>
  <si>
    <t>30101</t>
  </si>
  <si>
    <t>基本工资</t>
  </si>
  <si>
    <t>30102</t>
  </si>
  <si>
    <t>津贴补贴</t>
  </si>
  <si>
    <t>30103</t>
  </si>
  <si>
    <t>奖金</t>
  </si>
  <si>
    <t>530112210000000003433</t>
  </si>
  <si>
    <t>30113</t>
  </si>
  <si>
    <t>530112251100003718869</t>
  </si>
  <si>
    <t>残疾人保障金</t>
  </si>
  <si>
    <t>30299</t>
  </si>
  <si>
    <t>其他商品和服务支出</t>
  </si>
  <si>
    <t>530112231100001257510</t>
  </si>
  <si>
    <t>离退休人员支出</t>
  </si>
  <si>
    <t>30305</t>
  </si>
  <si>
    <t>生活补助</t>
  </si>
  <si>
    <t>530112231100001438923</t>
  </si>
  <si>
    <t>行政人员绩效奖励</t>
  </si>
  <si>
    <t>530112231100001438905</t>
  </si>
  <si>
    <t>离退休人员福利费</t>
  </si>
  <si>
    <t>530112210000000003437</t>
  </si>
  <si>
    <t>工会经费</t>
  </si>
  <si>
    <t>30228</t>
  </si>
  <si>
    <t>预算05-1表</t>
  </si>
  <si>
    <t>项目分类</t>
  </si>
  <si>
    <t>项目单位</t>
  </si>
  <si>
    <t>经济科目编码</t>
  </si>
  <si>
    <t>经济科目名称</t>
  </si>
  <si>
    <t>本年拨款</t>
  </si>
  <si>
    <t>其中：本次下达</t>
  </si>
  <si>
    <t>专项业务类</t>
  </si>
  <si>
    <t>530112210000000004267</t>
  </si>
  <si>
    <t>度假区职能划转聘请第三方中介机构进行基金风险评估及法律顾问保障经费</t>
  </si>
  <si>
    <t>30227</t>
  </si>
  <si>
    <t>委托业务费</t>
  </si>
  <si>
    <t>530112210000000004634</t>
  </si>
  <si>
    <t>度假区职能划转城乡居民基本医疗保险社区经办点网络系统维护使用经费</t>
  </si>
  <si>
    <t>530112210000000004784</t>
  </si>
  <si>
    <t>度假区职能划转大病保险公司协助医保管理两定机构经费</t>
  </si>
  <si>
    <t>530112221100000614718</t>
  </si>
  <si>
    <t>度假区职能划转聘请第三方机构医疗保险审核服务经费</t>
  </si>
  <si>
    <t>530112231100001640554</t>
  </si>
  <si>
    <t>医保信息系统租用及信息系统VPDN线路接入租用经费</t>
  </si>
  <si>
    <t>530112231100001645419</t>
  </si>
  <si>
    <t>度假区职能划转聘请第三方机构医疗保险稽核服务资金</t>
  </si>
  <si>
    <t>预算05-2表</t>
  </si>
  <si>
    <t>项目年度绩效目标</t>
  </si>
  <si>
    <t>一级指标</t>
  </si>
  <si>
    <t>二级指标</t>
  </si>
  <si>
    <t>三级指标</t>
  </si>
  <si>
    <t>指标性质</t>
  </si>
  <si>
    <t>指标值</t>
  </si>
  <si>
    <t>度量单位</t>
  </si>
  <si>
    <t>指标属性</t>
  </si>
  <si>
    <t>指标内容</t>
  </si>
  <si>
    <t>1.社会保险基金安全评估是加强基金风险防控，强化监督管理，促进完善政策制度，规范经办服务，提高精细化管理水平，提升基金安全程度的一项重要举措。从2020年起将社保基金安全评估工作作为一项常态工作逐年开展。2.建立本系统内法律顾问，实现法律专业人才资源共享，确保法制审核工作有机构承担，执法有效，严厉打击欺诈骗保行为，确保基金安全。
该项目经费3万元。</t>
  </si>
  <si>
    <t>产出指标</t>
  </si>
  <si>
    <t>数量指标</t>
  </si>
  <si>
    <t>风险评估的基金种类</t>
  </si>
  <si>
    <t>=</t>
  </si>
  <si>
    <t>项</t>
  </si>
  <si>
    <t>定量指标</t>
  </si>
  <si>
    <t>对城镇职工和城乡居民医疗保险基金以及医疗救助三项基金进行风险评估</t>
  </si>
  <si>
    <t>质量指标</t>
  </si>
  <si>
    <t>风险评估覆盖率</t>
  </si>
  <si>
    <t>&gt;=</t>
  </si>
  <si>
    <t>100</t>
  </si>
  <si>
    <t>%</t>
  </si>
  <si>
    <t>基金风险评估报告合格率</t>
  </si>
  <si>
    <t>对城镇职工和城乡居民医疗保险基金以及医疗救助三项基金进行风险评估报告</t>
  </si>
  <si>
    <t>时效指标</t>
  </si>
  <si>
    <t>审查工作及时率</t>
  </si>
  <si>
    <t>成本指标</t>
  </si>
  <si>
    <t>经济成本指标</t>
  </si>
  <si>
    <t>30000</t>
  </si>
  <si>
    <t>元/年</t>
  </si>
  <si>
    <t>1.进行基金风险评估的基金种类3项 ；2.城镇职工和城乡居民医疗保险基金监管评估服务费3万元。</t>
  </si>
  <si>
    <t>效益指标</t>
  </si>
  <si>
    <t>社会效益</t>
  </si>
  <si>
    <t>基金运行风险预防提升情况</t>
  </si>
  <si>
    <t>有效提升</t>
  </si>
  <si>
    <t>定性指标</t>
  </si>
  <si>
    <t>1.定期聘请第三方机构对经办机构进行风险评估，筑牢基金监管内控防线；2.建立本系统内法律顾问，实现法律专业人才资源共享，确保法制审核工作有机构承担，执法有效，严厉打击欺诈骗保行为，确保基金安全。</t>
  </si>
  <si>
    <t>满意度指标</t>
  </si>
  <si>
    <t>服务对象满意度</t>
  </si>
  <si>
    <t>参保群众满意度</t>
  </si>
  <si>
    <t>95</t>
  </si>
  <si>
    <t>保障医保基金运行安全提升服务满意度</t>
  </si>
  <si>
    <t>1.克服医保自身监管力量不足，缺乏专业化手段等困难，充分发挥第三方机构的专业优势和稽核服务能力，破解医保监管的广度、深度和可持续性问题。
2.充分发挥第三方机构的专业优势和稽核服务能力，通过提供数据筛查分析、财务审计、定点医药机构巡查、医药学专业评审等医保稽核服务，尽力发现定点医药机构的违法违规和欺诈骗保行为，追回损失医保基金。
3.保证基本医疗保险基金安全，保障广大参保人员医疗待遇，确保各项医疗保险政策准确执行。
4.社会公众投诉次数大幅度减少，有效案件投诉减少。
5.强化监管，巩固打击欺诈骗保的高压态势，努力构建“不敢骗、不能骗、不想骗”的良好的社会氛围。
6.巡查定点机构及零星药店376家、稽核工作人员投入人次752人。</t>
  </si>
  <si>
    <t>定点机构及零星药店巡查数量</t>
  </si>
  <si>
    <t>376</t>
  </si>
  <si>
    <t>家</t>
  </si>
  <si>
    <t>与我局签订了服务及管理协议的定点机构。</t>
  </si>
  <si>
    <t>稽核工作人员投入人次</t>
  </si>
  <si>
    <t>752</t>
  </si>
  <si>
    <t>人</t>
  </si>
  <si>
    <t>问题整改率</t>
  </si>
  <si>
    <t>尽力发现定点医药机构的违法违规及欺诈骗保行为，实施精准稽核，控制医疗费用不合理增长，避免或减少医保基金流失，提高医保基金使用效率。</t>
  </si>
  <si>
    <t>巡查工作开展及时性</t>
  </si>
  <si>
    <t>2025年12月底之前完成</t>
  </si>
  <si>
    <t>年-月-日</t>
  </si>
  <si>
    <t>年内不间断完成稽核任务。</t>
  </si>
  <si>
    <t>380000</t>
  </si>
  <si>
    <t>元</t>
  </si>
  <si>
    <t xml:space="preserve">1.巡查定点机构及零星药店376家；2.稽核工作人员投入人次752人 ；3.专项巡查费11万元；4.日常巡查费10.5万元；5.处理投诉举报 案件及重大案件核查打包价1.5万元；6.财务审计15万元    </t>
  </si>
  <si>
    <t>巡检问题数量减少情况</t>
  </si>
  <si>
    <t>逐年减少</t>
  </si>
  <si>
    <t>减少</t>
  </si>
  <si>
    <t>关注每年巡检问题数量的减少情况</t>
  </si>
  <si>
    <t>投诉次数减少情况</t>
  </si>
  <si>
    <t>有效减少</t>
  </si>
  <si>
    <t>相较上年度投诉次数减少情况</t>
  </si>
  <si>
    <t>全区参保人满意度</t>
  </si>
  <si>
    <t>社会公众投诉次数大幅度减少，有效案件投诉减少，参保人待遇得到有效保障</t>
  </si>
  <si>
    <t>西山区医疗保险中心信息系统2024年电信VPDN线路接入、租用与网络维护费是由昆明市劳动社会保障信息中心统一招标确定的云南省通信产业服务有限公司提供，由各县区支付网络租用与维护费用。按照要求，云南省通信产业服务有限公司将确保西山区辖区各社区医保经办点网络系统的正常使用，并定期巡查；及时进行现场维护服务。根据《昆明市人民政府关于印发昆明市城乡居民基本医疗保险实施办法的通知》（昆政发〔2012〕65号）文件要求，各社区经办点需开通联网经办平台，满足参保群众就近就便在社区办理医疗业务的需求。按照预算管理制度申报项目资金；为保障我区城镇职工、城乡居民、离退休人员和伤残军人医疗保险工作的顺利开展，确保高效的完成好各项医疗保险业务，更好的对参保数据及硬件设备进行维护管理，我局需要租用电信线路接入市医保信息系统，并由专业机构对医疗保险网络和硬件设备进行维护，及时处理发生的故障，以保障我中心各项业务的正常开展。</t>
  </si>
  <si>
    <t>社区经办点信息系统线路维护数量</t>
  </si>
  <si>
    <t>135</t>
  </si>
  <si>
    <t>条</t>
  </si>
  <si>
    <t>社区经办点信息系统线路数量</t>
  </si>
  <si>
    <t>医疗保险网络及设备维护数量</t>
  </si>
  <si>
    <t>处</t>
  </si>
  <si>
    <t>医疗保险网络维护及设备</t>
  </si>
  <si>
    <t>线路畅通率</t>
  </si>
  <si>
    <t>维护保障电信VPND线路畅通100%</t>
  </si>
  <si>
    <t>故障率</t>
  </si>
  <si>
    <t>&lt;=</t>
  </si>
  <si>
    <t>0</t>
  </si>
  <si>
    <t>网路出现故障及时排除率100%</t>
  </si>
  <si>
    <t>设备故常排除及时性</t>
  </si>
  <si>
    <t>小时</t>
  </si>
  <si>
    <t>设备故常排除2小时内</t>
  </si>
  <si>
    <t>网络设备及硬件设备日常维护保养</t>
  </si>
  <si>
    <t>1.00</t>
  </si>
  <si>
    <t>年</t>
  </si>
  <si>
    <t>网络设备及硬件设备日常维护保养1年</t>
  </si>
  <si>
    <t>网路出现故障及时排除及时性</t>
  </si>
  <si>
    <t>4小时内上门服务</t>
  </si>
  <si>
    <t>信息维护费支付时间</t>
  </si>
  <si>
    <t>250000</t>
  </si>
  <si>
    <t>1.各社区网络维护150000每年；
2.医疗保障局医保信息系统线路接入及维护100000每年。</t>
  </si>
  <si>
    <t>系统安全运行天数</t>
  </si>
  <si>
    <t>365</t>
  </si>
  <si>
    <t>天</t>
  </si>
  <si>
    <t>提供更高效的医保服务</t>
  </si>
  <si>
    <t>参保人员的信息安全保障情况</t>
  </si>
  <si>
    <t>有效保障</t>
  </si>
  <si>
    <t>考察参保人员的信息安全情况</t>
  </si>
  <si>
    <t>社会公众服务满意率</t>
  </si>
  <si>
    <t>90</t>
  </si>
  <si>
    <t>服务机构满意率</t>
  </si>
  <si>
    <t>西山区医疗保险中心信息系统电信VPDN线路接入、租用与网络维护费是由昆明市劳动社会保障信息中心统一招标确定的云南省通信产业服务有限公司提供，由各县区支付网络租用与维护费用。按照要求，云南省通信产业服务有限公司将确保西山区辖区各社区医保经办点网络系统的正常使用，并定期巡查；及时进行现场维护服务。
医疗保险网络维护及设备10处，1140元/处。</t>
  </si>
  <si>
    <t>《西山区医疗保险中心医保信息系统线路接入、租用与网络系统维护合同》</t>
  </si>
  <si>
    <t>信息系统软件功能完善</t>
  </si>
  <si>
    <t>保障医疗信息系统正常运行</t>
  </si>
  <si>
    <t>设备故常排除响应时间</t>
  </si>
  <si>
    <t>网络及设备维护期限</t>
  </si>
  <si>
    <t>维修维护及运行费拨付时间</t>
  </si>
  <si>
    <t>按合同并结合预算进度执行</t>
  </si>
  <si>
    <t>天/月</t>
  </si>
  <si>
    <t>11400</t>
  </si>
  <si>
    <t>维修维护及运行支付的费用</t>
  </si>
  <si>
    <t>保障医保工作正常顺利开展更好的服务社会大众。</t>
  </si>
  <si>
    <t>保障参保人员的信息安全</t>
  </si>
  <si>
    <t>提高医保服务，保障参保人员信息安全。让参保人满意。</t>
  </si>
  <si>
    <t>提高医保服务，保障参保人员信息安全。让服务机构及民众满意。</t>
  </si>
  <si>
    <t>委托第三方协助审核度假区划拨到西山区的两定机构病历，通过委托第三方协助审核费用，可减少一定的工作量，保证了审核任务完成，识别异地医疗费用的真实性，有利于提高工作质量，提升医疗保险服务管理水平。
该项目住院病例审核成本240000元、智能审核成本100000元慢性病处方抽审成本60000元、门诊病列审核价格80000元</t>
  </si>
  <si>
    <t>审核住院定点机构</t>
  </si>
  <si>
    <t>41</t>
  </si>
  <si>
    <t>户</t>
  </si>
  <si>
    <t>西山区辖区内管理的两定机构</t>
  </si>
  <si>
    <t>审核门诊定点机构</t>
  </si>
  <si>
    <t>237</t>
  </si>
  <si>
    <t>审核定点药店</t>
  </si>
  <si>
    <t>140</t>
  </si>
  <si>
    <t>审核定点双通道药店</t>
  </si>
  <si>
    <t>44</t>
  </si>
  <si>
    <t>实地审核两定机构</t>
  </si>
  <si>
    <t>377</t>
  </si>
  <si>
    <t>审核本地、异地住院病例</t>
  </si>
  <si>
    <t>15000</t>
  </si>
  <si>
    <t>份</t>
  </si>
  <si>
    <t>智能审核数量</t>
  </si>
  <si>
    <t>20000</t>
  </si>
  <si>
    <t>本地异地门诊及双通道处方抽审</t>
  </si>
  <si>
    <t>审核结果验收通过率</t>
  </si>
  <si>
    <t>项目完成质量情况</t>
  </si>
  <si>
    <t>工作完成及时率</t>
  </si>
  <si>
    <t>项目审核时限1年</t>
  </si>
  <si>
    <t>480000</t>
  </si>
  <si>
    <t>1.审核本地、异地住院病例15000份、单价16元/份；2.智能审核数量20000条、2元/条；3.本地异地门诊及双通道处方抽审20000份、10元/份；</t>
  </si>
  <si>
    <t>提升医疗保险服务管理水平</t>
  </si>
  <si>
    <t>《国家医疗保障局 关于做好2019年医疗保障基金监管工作的通知》（医保发[2019]14号）、《云南省人民政府办公厅关于印发云南省深化医药卫生体制改革2018年下半年重点工作任务的通知》（云政办发[2018]87号）、《云南省医疗保障局 关于转发《医疗保障基金监管飞行检查规程》的通知》（云医保[2019]93号）</t>
  </si>
  <si>
    <t>群众满意率</t>
  </si>
  <si>
    <t>85</t>
  </si>
  <si>
    <t>委托第三方协助审核度假区划拨到西山区的两定机构病历，通过委托第三方协助审核费用，可减少一定的工作量，保证了审核任务完成，识别异地医疗费用的真实性，有利于提高工作质量，提升医疗保险服务管理水平。该项目20户。</t>
  </si>
  <si>
    <t>审核定点医疗机构</t>
  </si>
  <si>
    <t>20</t>
  </si>
  <si>
    <t xml:space="preserve">审核定点医疗机构:20户。抽审病历数量3000份、单价16元/份 ，抽审门诊处方5000份，单价10元/份。     </t>
  </si>
  <si>
    <t>50</t>
  </si>
  <si>
    <t xml:space="preserve">实地审核两定机构：50户。实地审核费用 ：46000元。      </t>
  </si>
  <si>
    <t>审核两定机构家数</t>
  </si>
  <si>
    <t>审核定点零售药店：30户。其中双通道药店2户。智能审核数据5000条，单价2元/条 。</t>
  </si>
  <si>
    <t>高效按质按量完成审核要求</t>
  </si>
  <si>
    <t>98</t>
  </si>
  <si>
    <t>病例审核时限</t>
  </si>
  <si>
    <t>审核病例费用支付时间</t>
  </si>
  <si>
    <t>依据合同签订及预算进度执行</t>
  </si>
  <si>
    <t>154000</t>
  </si>
  <si>
    <t>该项目使用的经费</t>
  </si>
  <si>
    <t>有效杜绝套保、骗保的行为发生，提高工作质量</t>
  </si>
  <si>
    <t>可持续影响</t>
  </si>
  <si>
    <t>部门日常工作的服务对象满意率</t>
  </si>
  <si>
    <t>预算06表</t>
  </si>
  <si>
    <t>政府性基金预算支出预算表</t>
  </si>
  <si>
    <t>单位名称：昆明市发展和改革委员会</t>
  </si>
  <si>
    <t>政府性基金预算支出</t>
  </si>
  <si>
    <t>空表说明：本部门无政府性基金预算，此表无数据。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</si>
  <si>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</si>
  <si>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</si>
  <si>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</si>
  <si>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</si>
  <si>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</si>
  <si>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</si>
  <si>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</si>
  <si>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</si>
  <si>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</si>
  <si>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</si>
  <si>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</si>
  <si>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印刷和出版服务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</si>
  <si>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</si>
  <si>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</si>
  <si>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</si>
  <si>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</si>
  <si>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</si>
  <si>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</si>
  <si>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</si>
  <si>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</si>
  <si>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空表说明：本部门无政府购买服务预算，此表无数据。</t>
  </si>
  <si>
    <t>预算09-1表</t>
  </si>
  <si>
    <t>单位名称（项目）</t>
  </si>
  <si>
    <t>地区</t>
  </si>
  <si>
    <t>空表说明：本部门无对下转移支付预算，此表无数据。</t>
  </si>
  <si>
    <t>预算09-2表</t>
  </si>
  <si>
    <t>空表说明：本部门无对下转移支付绩效，此表无数据。</t>
  </si>
  <si>
    <t xml:space="preserve">预算10表
</t>
  </si>
  <si>
    <t>资产类别</t>
  </si>
  <si>
    <t>资产分类代码.名称</t>
  </si>
  <si>
    <t>资产名称</t>
  </si>
  <si>
    <t>计量单位</t>
  </si>
  <si>
    <t>财政部门批复数（元）</t>
  </si>
  <si>
    <t>单价</t>
  </si>
  <si>
    <t>金额</t>
  </si>
  <si>
    <t>空表说明：本部门无新增资产配置，此表无数据。</t>
  </si>
  <si>
    <t>预算11表</t>
  </si>
  <si>
    <t>上级补助</t>
  </si>
  <si>
    <t>空表说明：本部门无上级转移支付补助项目支出预算，此表无数据。</t>
  </si>
  <si>
    <t>预算12表</t>
  </si>
  <si>
    <t>项目级次</t>
  </si>
  <si>
    <t>311 专项业务类</t>
  </si>
  <si>
    <t>本级</t>
  </si>
  <si>
    <t>312 专项业务类</t>
  </si>
  <si>
    <t>313 专项业务类</t>
  </si>
  <si>
    <t>314 专项业务类</t>
  </si>
  <si>
    <t>315 专项业务类</t>
  </si>
  <si>
    <t>316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</si>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</sst>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indexed="8"/>
      <name val="宋体"/>
      <charset val="134"/>
    </font>
    <font>
      <b/>
      <sz val="18"/>
      <color rgb="FF000000"/>
      <name val="宋体"/>
      <charset val="134"/>
    </font>
    <font>
      <sz val="12"/>
      <color rgb="FF000000"/>
      <name val="Times New Roman"/>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79" fontId="36" fillId="0" borderId="7">
      <alignment horizontal="right" vertical="center"/>
    </xf>
    <xf numFmtId="10" fontId="36" fillId="0" borderId="7">
      <alignment horizontal="right" vertical="center"/>
    </xf>
    <xf numFmtId="49" fontId="36" fillId="0" borderId="7">
      <alignment horizontal="left" vertical="center" wrapText="1"/>
    </xf>
    <xf numFmtId="180" fontId="36" fillId="0" borderId="7">
      <alignment horizontal="right" vertical="center"/>
    </xf>
  </cellStyleXfs>
  <cellXfs count="220">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43" fontId="1" fillId="0" borderId="7" xfId="1"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2" applyNumberFormat="1" applyFont="1">
      <alignment horizontal="right" vertical="center"/>
    </xf>
    <xf numFmtId="0" fontId="0" fillId="0" borderId="0" xfId="0" applyAlignment="1">
      <alignment horizontal="center"/>
    </xf>
    <xf numFmtId="0" fontId="2" fillId="0" borderId="0" xfId="0" applyFont="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0" borderId="0" xfId="0" applyFont="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0" borderId="0" xfId="0" applyFont="1" applyAlignment="1" applyProtection="1">
      <alignment horizontal="left" vertical="center" wrapText="1"/>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2" fillId="0" borderId="7" xfId="0" applyFont="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0" borderId="7" xfId="0" applyFont="1" applyBorder="1" applyAlignment="1" applyProtection="1">
      <alignment horizontal="center" vertical="center" wrapText="1"/>
      <protection locked="0"/>
    </xf>
    <xf numFmtId="3" fontId="2" fillId="0" borderId="7"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0" borderId="7" xfId="0" applyFont="1" applyBorder="1" applyAlignment="1">
      <alignment horizontal="right" vertical="center"/>
    </xf>
    <xf numFmtId="0" fontId="2" fillId="0" borderId="0" xfId="0" applyFont="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pplyProtection="1">
      <alignment horizontal="center" vertical="center"/>
      <protection locked="0"/>
    </xf>
    <xf numFmtId="179" fontId="5" fillId="0" borderId="7" xfId="0" applyNumberFormat="1" applyFont="1" applyBorder="1" applyAlignment="1">
      <alignment horizontal="right" vertical="center"/>
    </xf>
    <xf numFmtId="4" fontId="0" fillId="0" borderId="0" xfId="0" applyNumberFormat="1"/>
    <xf numFmtId="0" fontId="0" fillId="0" borderId="0" xfId="0" applyAlignment="1">
      <alignment wrapText="1"/>
    </xf>
    <xf numFmtId="0" fontId="1" fillId="0" borderId="0" xfId="0" applyFont="1" applyAlignment="1">
      <alignment wrapText="1"/>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2" fillId="2" borderId="12" xfId="0" applyFont="1" applyFill="1" applyBorder="1" applyAlignment="1">
      <alignment horizontal="left" vertical="center"/>
    </xf>
    <xf numFmtId="0" fontId="2" fillId="0" borderId="0" xfId="0" applyFont="1" applyAlignment="1" applyProtection="1">
      <alignment horizontal="right" wrapTex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2" fillId="0" borderId="0" xfId="0" applyFont="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8" fontId="5" fillId="0" borderId="7" xfId="51" applyFont="1" applyAlignment="1">
      <alignment horizontal="center" vertical="center"/>
    </xf>
    <xf numFmtId="178" fontId="5" fillId="0" borderId="7" xfId="0" applyNumberFormat="1" applyFont="1" applyBorder="1" applyAlignment="1">
      <alignment horizontal="center" vertical="center"/>
    </xf>
    <xf numFmtId="0" fontId="2" fillId="0" borderId="12" xfId="0" applyFont="1" applyBorder="1" applyAlignment="1">
      <alignment horizontal="center" vertical="center" wrapText="1"/>
    </xf>
    <xf numFmtId="3" fontId="2" fillId="0" borderId="12" xfId="0" applyNumberFormat="1" applyFont="1" applyBorder="1" applyAlignment="1">
      <alignment horizontal="center" vertical="center"/>
    </xf>
    <xf numFmtId="43" fontId="5" fillId="0" borderId="7" xfId="1" applyFont="1" applyBorder="1" applyAlignment="1">
      <alignment horizontal="center" vertical="center"/>
    </xf>
    <xf numFmtId="0" fontId="2" fillId="2" borderId="12" xfId="0" applyFont="1" applyFill="1" applyBorder="1" applyAlignment="1">
      <alignment horizontal="right" vertical="center"/>
    </xf>
    <xf numFmtId="0" fontId="2" fillId="2" borderId="0" xfId="0" applyFont="1" applyFill="1" applyAlignment="1">
      <alignment horizontal="left" vertical="center"/>
    </xf>
    <xf numFmtId="179" fontId="5" fillId="0" borderId="0" xfId="0" applyNumberFormat="1" applyFont="1" applyAlignment="1">
      <alignment horizontal="left" vertical="center"/>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0" xfId="0" applyFont="1" applyAlignment="1">
      <alignment horizontal="right"/>
    </xf>
    <xf numFmtId="0" fontId="4" fillId="0" borderId="4" xfId="0" applyFont="1" applyBorder="1" applyAlignment="1" applyProtection="1">
      <alignment horizontal="center" vertical="center"/>
      <protection locked="0"/>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lignment horizontal="left"/>
    </xf>
    <xf numFmtId="0" fontId="0" fillId="0" borderId="0" xfId="0" applyAlignment="1">
      <alignment horizontal="left" vertical="center"/>
    </xf>
    <xf numFmtId="0" fontId="4" fillId="0" borderId="7"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horizontal="center" vertical="center" wrapText="1"/>
    </xf>
    <xf numFmtId="0" fontId="4" fillId="0" borderId="1" xfId="0" applyFont="1" applyBorder="1" applyAlignment="1">
      <alignment horizontal="left" vertical="center" wrapText="1"/>
    </xf>
    <xf numFmtId="49" fontId="11" fillId="0" borderId="1" xfId="0" applyNumberFormat="1" applyFont="1" applyBorder="1" applyAlignment="1">
      <alignment horizontal="left" vertical="center" wrapText="1" indent="1"/>
    </xf>
    <xf numFmtId="49" fontId="11" fillId="0" borderId="1" xfId="0" applyNumberFormat="1" applyFont="1" applyBorder="1" applyAlignment="1">
      <alignment horizontal="left" vertical="center" wrapText="1"/>
    </xf>
    <xf numFmtId="49" fontId="11" fillId="0" borderId="7" xfId="0" applyNumberFormat="1" applyFont="1" applyBorder="1" applyAlignment="1">
      <alignment horizontal="left" vertical="center" wrapText="1"/>
    </xf>
    <xf numFmtId="49" fontId="11" fillId="0" borderId="5" xfId="0" applyNumberFormat="1" applyFont="1" applyBorder="1" applyAlignment="1">
      <alignment horizontal="left" vertical="center" wrapText="1" indent="1"/>
    </xf>
    <xf numFmtId="49" fontId="11" fillId="0" borderId="5" xfId="0" applyNumberFormat="1" applyFont="1" applyBorder="1" applyAlignment="1">
      <alignment horizontal="left" vertical="center" wrapText="1"/>
    </xf>
    <xf numFmtId="49" fontId="11" fillId="0" borderId="6" xfId="0" applyNumberFormat="1" applyFont="1" applyBorder="1" applyAlignment="1">
      <alignment horizontal="left" vertical="center" wrapText="1" indent="1"/>
    </xf>
    <xf numFmtId="49" fontId="11" fillId="0" borderId="6" xfId="0" applyNumberFormat="1" applyFont="1" applyBorder="1" applyAlignment="1">
      <alignment horizontal="left" vertical="center" wrapText="1"/>
    </xf>
    <xf numFmtId="0" fontId="1" fillId="0" borderId="0" xfId="0" applyFont="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43" fontId="1" fillId="0" borderId="7" xfId="1" applyFont="1" applyFill="1" applyBorder="1" applyAlignment="1">
      <alignment horizontal="center" vertical="center"/>
    </xf>
    <xf numFmtId="43" fontId="1" fillId="0" borderId="7" xfId="0" applyNumberFormat="1"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49" fontId="1" fillId="0" borderId="0" xfId="0" applyNumberFormat="1" applyFont="1" applyAlignment="1" applyProtection="1">
      <alignment horizontal="left"/>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lignment horizontal="left" vertical="center"/>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3" fontId="1" fillId="0" borderId="7" xfId="1" applyFont="1" applyBorder="1" applyAlignment="1" applyProtection="1">
      <alignment horizontal="center" vertical="center"/>
      <protection locked="0"/>
    </xf>
    <xf numFmtId="0" fontId="2" fillId="0" borderId="0" xfId="0" applyFont="1" applyAlignment="1">
      <alignment horizontal="right" vertical="center" wrapText="1"/>
    </xf>
    <xf numFmtId="0" fontId="12" fillId="0" borderId="0" xfId="0" applyFont="1" applyAlignment="1">
      <alignment horizontal="center" vertical="center"/>
    </xf>
    <xf numFmtId="0" fontId="1" fillId="0" borderId="0" xfId="0" applyFont="1" applyAlignment="1" applyProtection="1">
      <alignment horizontal="left" vertical="center" wrapText="1"/>
      <protection locked="0"/>
    </xf>
    <xf numFmtId="0" fontId="6" fillId="0" borderId="7" xfId="0" applyFont="1" applyBorder="1" applyAlignment="1" applyProtection="1">
      <alignment vertical="top" wrapText="1"/>
      <protection locked="0"/>
    </xf>
    <xf numFmtId="0" fontId="0" fillId="0" borderId="0" xfId="0" applyFont="1" applyAlignment="1">
      <alignment horizontal="lef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9" fontId="13" fillId="0" borderId="7" xfId="0" applyNumberFormat="1" applyFont="1" applyBorder="1" applyAlignment="1">
      <alignment horizontal="left" vertical="center"/>
    </xf>
    <xf numFmtId="49" fontId="4" fillId="0" borderId="7" xfId="0" applyNumberFormat="1" applyFont="1" applyBorder="1" applyAlignment="1">
      <alignment horizontal="left" vertical="center"/>
    </xf>
    <xf numFmtId="43" fontId="13" fillId="0" borderId="7" xfId="1" applyFont="1" applyBorder="1" applyAlignment="1">
      <alignment horizontal="center" vertical="center"/>
    </xf>
    <xf numFmtId="0" fontId="1" fillId="0" borderId="4" xfId="0" applyFont="1" applyBorder="1" applyAlignment="1">
      <alignment horizontal="center" vertical="center"/>
    </xf>
    <xf numFmtId="0" fontId="6" fillId="0" borderId="0" xfId="0" applyFont="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9" fontId="16" fillId="0" borderId="7" xfId="0" applyNumberFormat="1" applyFont="1" applyBorder="1" applyAlignment="1">
      <alignment horizontal="right" vertical="center"/>
    </xf>
    <xf numFmtId="0" fontId="14" fillId="0" borderId="1"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6"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43" fontId="4" fillId="0" borderId="7" xfId="1" applyFont="1" applyBorder="1" applyAlignment="1">
      <alignment horizontal="center" vertical="center"/>
    </xf>
    <xf numFmtId="0" fontId="2"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horizontal="right" vertical="center"/>
    </xf>
    <xf numFmtId="0" fontId="2" fillId="0" borderId="7" xfId="0" applyFont="1" applyBorder="1" applyAlignment="1" applyProtection="1">
      <alignment horizontal="left" vertical="center" wrapText="1" inden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D31" sqref="D31"/>
    </sheetView>
  </sheetViews>
  <sheetFormatPr defaultColWidth="8.6" defaultRowHeight="12.75" customHeight="1" outlineLevelCol="3"/>
  <cols>
    <col min="1" max="4" width="41" customWidth="1"/>
  </cols>
  <sheetData>
    <row r="1" customHeight="1" spans="1:4">
      <c r="A1" s="1"/>
      <c r="B1" s="1"/>
      <c r="C1" s="1"/>
      <c r="D1" s="1"/>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tr">
        <f>"单位名称："&amp;"昆明市西山区医疗保障局"</f>
        <v>单位名称：昆明市西山区医疗保障局</v>
      </c>
      <c r="B4" s="185"/>
      <c r="D4" s="154" t="s">
        <v>1</v>
      </c>
    </row>
    <row r="5" ht="23.25" customHeight="1" spans="1:4">
      <c r="A5" s="186" t="s">
        <v>2</v>
      </c>
      <c r="B5" s="187"/>
      <c r="C5" s="186" t="s">
        <v>3</v>
      </c>
      <c r="D5" s="187"/>
    </row>
    <row r="6" ht="24" customHeight="1" spans="1:4">
      <c r="A6" s="186" t="s">
        <v>4</v>
      </c>
      <c r="B6" s="186" t="s">
        <v>5</v>
      </c>
      <c r="C6" s="186" t="s">
        <v>6</v>
      </c>
      <c r="D6" s="186" t="s">
        <v>5</v>
      </c>
    </row>
    <row r="7" ht="17.25" customHeight="1" spans="1:4">
      <c r="A7" s="188" t="s">
        <v>7</v>
      </c>
      <c r="B7" s="76">
        <v>10041547.68</v>
      </c>
      <c r="C7" s="188" t="s">
        <v>8</v>
      </c>
      <c r="D7" s="76"/>
    </row>
    <row r="8" ht="17.25" customHeight="1" spans="1:4">
      <c r="A8" s="188" t="s">
        <v>9</v>
      </c>
      <c r="B8" s="76"/>
      <c r="C8" s="188" t="s">
        <v>10</v>
      </c>
      <c r="D8" s="76"/>
    </row>
    <row r="9" ht="17.25" customHeight="1" spans="1:4">
      <c r="A9" s="188" t="s">
        <v>11</v>
      </c>
      <c r="B9" s="76"/>
      <c r="C9" s="219" t="s">
        <v>12</v>
      </c>
      <c r="D9" s="76"/>
    </row>
    <row r="10" ht="17.25" customHeight="1" spans="1:4">
      <c r="A10" s="188" t="s">
        <v>13</v>
      </c>
      <c r="B10" s="76"/>
      <c r="C10" s="219" t="s">
        <v>14</v>
      </c>
      <c r="D10" s="76"/>
    </row>
    <row r="11" ht="17.25" customHeight="1" spans="1:4">
      <c r="A11" s="188" t="s">
        <v>15</v>
      </c>
      <c r="B11" s="76"/>
      <c r="C11" s="219" t="s">
        <v>16</v>
      </c>
      <c r="D11" s="76"/>
    </row>
    <row r="12" ht="17.25" customHeight="1" spans="1:4">
      <c r="A12" s="188" t="s">
        <v>17</v>
      </c>
      <c r="B12" s="76"/>
      <c r="C12" s="219" t="s">
        <v>18</v>
      </c>
      <c r="D12" s="76">
        <v>250000</v>
      </c>
    </row>
    <row r="13" ht="17.25" customHeight="1" spans="1:4">
      <c r="A13" s="188" t="s">
        <v>19</v>
      </c>
      <c r="B13" s="76"/>
      <c r="C13" s="28" t="s">
        <v>20</v>
      </c>
      <c r="D13" s="76"/>
    </row>
    <row r="14" ht="17.25" customHeight="1" spans="1:4">
      <c r="A14" s="188" t="s">
        <v>21</v>
      </c>
      <c r="B14" s="76"/>
      <c r="C14" s="28" t="s">
        <v>22</v>
      </c>
      <c r="D14" s="76">
        <v>884625</v>
      </c>
    </row>
    <row r="15" ht="17.25" customHeight="1" spans="1:4">
      <c r="A15" s="188" t="s">
        <v>23</v>
      </c>
      <c r="B15" s="76"/>
      <c r="C15" s="28" t="s">
        <v>24</v>
      </c>
      <c r="D15" s="76">
        <v>8288670.68</v>
      </c>
    </row>
    <row r="16" ht="17.25" customHeight="1" spans="1:4">
      <c r="A16" s="188" t="s">
        <v>25</v>
      </c>
      <c r="B16" s="76"/>
      <c r="C16" s="28" t="s">
        <v>26</v>
      </c>
      <c r="D16" s="76"/>
    </row>
    <row r="17" ht="17.25" customHeight="1" spans="1:4">
      <c r="A17" s="189"/>
      <c r="B17" s="76"/>
      <c r="C17" s="28" t="s">
        <v>27</v>
      </c>
      <c r="D17" s="76"/>
    </row>
    <row r="18" ht="17.25" customHeight="1" spans="1:4">
      <c r="A18" s="190"/>
      <c r="B18" s="76"/>
      <c r="C18" s="28" t="s">
        <v>28</v>
      </c>
      <c r="D18" s="76"/>
    </row>
    <row r="19" ht="17.25" customHeight="1" spans="1:4">
      <c r="A19" s="190"/>
      <c r="B19" s="76"/>
      <c r="C19" s="28" t="s">
        <v>29</v>
      </c>
      <c r="D19" s="76"/>
    </row>
    <row r="20" ht="17.25" customHeight="1" spans="1:4">
      <c r="A20" s="190"/>
      <c r="B20" s="76"/>
      <c r="C20" s="28" t="s">
        <v>30</v>
      </c>
      <c r="D20" s="76"/>
    </row>
    <row r="21" ht="17.25" customHeight="1" spans="1:4">
      <c r="A21" s="190"/>
      <c r="B21" s="76"/>
      <c r="C21" s="28" t="s">
        <v>31</v>
      </c>
      <c r="D21" s="76"/>
    </row>
    <row r="22" ht="17.25" customHeight="1" spans="1:4">
      <c r="A22" s="190"/>
      <c r="B22" s="76"/>
      <c r="C22" s="28" t="s">
        <v>32</v>
      </c>
      <c r="D22" s="76"/>
    </row>
    <row r="23" ht="17.25" customHeight="1" spans="1:4">
      <c r="A23" s="190"/>
      <c r="B23" s="76"/>
      <c r="C23" s="28" t="s">
        <v>33</v>
      </c>
      <c r="D23" s="76"/>
    </row>
    <row r="24" ht="17.25" customHeight="1" spans="1:4">
      <c r="A24" s="190"/>
      <c r="B24" s="76"/>
      <c r="C24" s="28" t="s">
        <v>34</v>
      </c>
      <c r="D24" s="76"/>
    </row>
    <row r="25" ht="17.25" customHeight="1" spans="1:4">
      <c r="A25" s="190"/>
      <c r="B25" s="76"/>
      <c r="C25" s="28" t="s">
        <v>35</v>
      </c>
      <c r="D25" s="76">
        <v>618252</v>
      </c>
    </row>
    <row r="26" ht="17.25" customHeight="1" spans="1:4">
      <c r="A26" s="190"/>
      <c r="B26" s="76"/>
      <c r="C26" s="28" t="s">
        <v>36</v>
      </c>
      <c r="D26" s="76"/>
    </row>
    <row r="27" ht="17.25" customHeight="1" spans="1:4">
      <c r="A27" s="190"/>
      <c r="B27" s="76"/>
      <c r="C27" s="189" t="s">
        <v>37</v>
      </c>
      <c r="D27" s="76"/>
    </row>
    <row r="28" ht="17.25" customHeight="1" spans="1:4">
      <c r="A28" s="190"/>
      <c r="B28" s="76"/>
      <c r="C28" s="28" t="s">
        <v>38</v>
      </c>
      <c r="D28" s="76"/>
    </row>
    <row r="29" ht="16.5" customHeight="1" spans="1:4">
      <c r="A29" s="190"/>
      <c r="B29" s="76"/>
      <c r="C29" s="28" t="s">
        <v>39</v>
      </c>
      <c r="D29" s="76"/>
    </row>
    <row r="30" ht="16.5" customHeight="1" spans="1:4">
      <c r="A30" s="190"/>
      <c r="B30" s="76"/>
      <c r="C30" s="189" t="s">
        <v>40</v>
      </c>
      <c r="D30" s="76"/>
    </row>
    <row r="31" ht="17.25" customHeight="1" spans="1:4">
      <c r="A31" s="190"/>
      <c r="B31" s="76"/>
      <c r="C31" s="189" t="s">
        <v>41</v>
      </c>
      <c r="D31" s="76"/>
    </row>
    <row r="32" ht="17.25" customHeight="1" spans="1:4">
      <c r="A32" s="190"/>
      <c r="B32" s="76"/>
      <c r="C32" s="28" t="s">
        <v>42</v>
      </c>
      <c r="D32" s="76"/>
    </row>
    <row r="33" ht="16.5" customHeight="1" spans="1:4">
      <c r="A33" s="190" t="s">
        <v>43</v>
      </c>
      <c r="B33" s="76">
        <f>SUM(B7:B32)</f>
        <v>10041547.68</v>
      </c>
      <c r="C33" s="190" t="s">
        <v>44</v>
      </c>
      <c r="D33" s="76">
        <f>SUM(D7:D32)</f>
        <v>10041547.68</v>
      </c>
    </row>
    <row r="34" ht="16.5" customHeight="1" spans="1:4">
      <c r="A34" s="189" t="s">
        <v>45</v>
      </c>
      <c r="B34" s="76"/>
      <c r="C34" s="189" t="s">
        <v>46</v>
      </c>
      <c r="D34" s="76"/>
    </row>
    <row r="35" ht="16.5" customHeight="1" spans="1:4">
      <c r="A35" s="28" t="s">
        <v>47</v>
      </c>
      <c r="B35" s="76"/>
      <c r="C35" s="28" t="s">
        <v>47</v>
      </c>
      <c r="D35" s="76"/>
    </row>
    <row r="36" ht="16.5" customHeight="1" spans="1:4">
      <c r="A36" s="28" t="s">
        <v>48</v>
      </c>
      <c r="B36" s="76"/>
      <c r="C36" s="28" t="s">
        <v>49</v>
      </c>
      <c r="D36" s="76"/>
    </row>
    <row r="37" ht="16.5" customHeight="1" spans="1:4">
      <c r="A37" s="191" t="s">
        <v>50</v>
      </c>
      <c r="B37" s="76">
        <f>B33</f>
        <v>10041547.68</v>
      </c>
      <c r="C37" s="191" t="s">
        <v>51</v>
      </c>
      <c r="D37" s="76">
        <f>D33</f>
        <v>10041547.68</v>
      </c>
    </row>
  </sheetData>
  <mergeCells count="4">
    <mergeCell ref="A3:D3"/>
    <mergeCell ref="A4:B4"/>
    <mergeCell ref="A5:B5"/>
    <mergeCell ref="C5:D5"/>
  </mergeCells>
  <printOptions horizontalCentered="1"/>
  <pageMargins left="0.369444444444444" right="0.369444444444444" top="0.326388888888889" bottom="0.326388888888889" header="0" footer="0"/>
  <pageSetup paperSize="9" scale="69" orientation="landscape" horizontalDpi="600"/>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18" sqref="E18"/>
    </sheetView>
  </sheetViews>
  <sheetFormatPr defaultColWidth="9.13333333333333" defaultRowHeight="14.25" customHeight="1" outlineLevelCol="5"/>
  <cols>
    <col min="1" max="1" width="32.1333333333333" customWidth="1"/>
    <col min="2" max="2" width="20.7333333333333" customWidth="1"/>
    <col min="3" max="3" width="32.1333333333333" customWidth="1"/>
    <col min="4" max="4" width="27.7333333333333" customWidth="1"/>
    <col min="5" max="6" width="36.7333333333333" customWidth="1"/>
  </cols>
  <sheetData>
    <row r="1" customHeight="1" spans="1:6">
      <c r="A1" s="1"/>
      <c r="B1" s="1"/>
      <c r="C1" s="1"/>
      <c r="D1" s="1"/>
      <c r="E1" s="1"/>
      <c r="F1" s="1"/>
    </row>
    <row r="2" ht="12" customHeight="1" spans="1:6">
      <c r="A2" s="120"/>
      <c r="B2" s="121"/>
      <c r="C2" s="120"/>
      <c r="D2" s="122"/>
      <c r="E2" s="122"/>
      <c r="F2" s="118" t="s">
        <v>456</v>
      </c>
    </row>
    <row r="3" ht="42" customHeight="1" spans="1:6">
      <c r="A3" s="123" t="str">
        <f>"2025"&amp;"年部门政府性基金预算支出预算表"</f>
        <v>2025年部门政府性基金预算支出预算表</v>
      </c>
      <c r="B3" s="123" t="s">
        <v>457</v>
      </c>
      <c r="C3" s="124"/>
      <c r="D3" s="125"/>
      <c r="E3" s="125"/>
      <c r="F3" s="125"/>
    </row>
    <row r="4" ht="13.5" customHeight="1" spans="1:6">
      <c r="A4" s="5" t="str">
        <f>"单位名称："&amp;"昆明市西山区医疗保障局"</f>
        <v>单位名称：昆明市西山区医疗保障局</v>
      </c>
      <c r="B4" s="5" t="s">
        <v>458</v>
      </c>
      <c r="C4" s="120"/>
      <c r="D4" s="122"/>
      <c r="E4" s="122"/>
      <c r="F4" s="118" t="s">
        <v>1</v>
      </c>
    </row>
    <row r="5" ht="19.5" customHeight="1" spans="1:6">
      <c r="A5" s="126" t="s">
        <v>183</v>
      </c>
      <c r="B5" s="127" t="s">
        <v>71</v>
      </c>
      <c r="C5" s="126" t="s">
        <v>72</v>
      </c>
      <c r="D5" s="11" t="s">
        <v>459</v>
      </c>
      <c r="E5" s="12"/>
      <c r="F5" s="13"/>
    </row>
    <row r="6" ht="18.75" customHeight="1" spans="1:6">
      <c r="A6" s="128"/>
      <c r="B6" s="129"/>
      <c r="C6" s="128"/>
      <c r="D6" s="16" t="s">
        <v>55</v>
      </c>
      <c r="E6" s="11" t="s">
        <v>74</v>
      </c>
      <c r="F6" s="16" t="s">
        <v>75</v>
      </c>
    </row>
    <row r="7" ht="18.75" customHeight="1" spans="1:6">
      <c r="A7" s="64">
        <v>1</v>
      </c>
      <c r="B7" s="130" t="s">
        <v>82</v>
      </c>
      <c r="C7" s="64">
        <v>3</v>
      </c>
      <c r="D7" s="131">
        <v>4</v>
      </c>
      <c r="E7" s="131">
        <v>5</v>
      </c>
      <c r="F7" s="131">
        <v>6</v>
      </c>
    </row>
    <row r="8" ht="21" customHeight="1" spans="1:6">
      <c r="A8" s="28"/>
      <c r="B8" s="28"/>
      <c r="C8" s="28"/>
      <c r="D8" s="76"/>
      <c r="E8" s="76"/>
      <c r="F8" s="76"/>
    </row>
    <row r="9" ht="21" customHeight="1" spans="1:6">
      <c r="A9" s="28"/>
      <c r="B9" s="28"/>
      <c r="C9" s="28"/>
      <c r="D9" s="76"/>
      <c r="E9" s="76"/>
      <c r="F9" s="76"/>
    </row>
    <row r="10" ht="18.75" customHeight="1" spans="1:6">
      <c r="A10" s="132" t="s">
        <v>172</v>
      </c>
      <c r="B10" s="132" t="s">
        <v>172</v>
      </c>
      <c r="C10" s="133" t="s">
        <v>172</v>
      </c>
      <c r="D10" s="76"/>
      <c r="E10" s="76"/>
      <c r="F10" s="76"/>
    </row>
    <row r="11" customHeight="1" spans="1:1">
      <c r="A11" t="s">
        <v>460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zoomScale="80" zoomScaleNormal="80" topLeftCell="E1" workbookViewId="0">
      <pane ySplit="1" topLeftCell="A2" activePane="bottomLeft" state="frozen"/>
      <selection/>
      <selection pane="bottomLeft" activeCell="J22" sqref="J22"/>
    </sheetView>
  </sheetViews>
  <sheetFormatPr defaultColWidth="9.13333333333333" defaultRowHeight="14.25" customHeight="1"/>
  <cols>
    <col min="1" max="1" width="19.9916666666667" customWidth="1"/>
    <col min="2" max="2" width="18.75" customWidth="1"/>
    <col min="3" max="3" width="13.75" customWidth="1"/>
    <col min="4" max="4" width="13.6" customWidth="1"/>
    <col min="5" max="5" width="14.8416666666667" customWidth="1"/>
    <col min="6" max="6" width="7.73333333333333" customWidth="1"/>
    <col min="7" max="7" width="11.1333333333333" customWidth="1"/>
    <col min="8" max="8" width="13.2666666666667" customWidth="1"/>
    <col min="9" max="19" width="10.7833333333333" customWidth="1"/>
  </cols>
  <sheetData>
    <row r="1" customHeight="1" spans="1:19">
      <c r="A1" s="1"/>
      <c r="B1" s="1"/>
      <c r="C1" s="1"/>
      <c r="D1" s="1"/>
      <c r="E1" s="1"/>
      <c r="F1" s="1"/>
      <c r="G1" s="1"/>
      <c r="H1" s="1"/>
      <c r="I1" s="1"/>
      <c r="J1" s="1"/>
      <c r="K1" s="1"/>
      <c r="L1" s="1"/>
      <c r="M1" s="1"/>
      <c r="N1" s="1"/>
      <c r="O1" s="1"/>
      <c r="P1" s="1"/>
      <c r="Q1" s="1"/>
      <c r="R1" s="1"/>
      <c r="S1" s="1"/>
    </row>
    <row r="2" ht="15.75" customHeight="1" spans="2:19">
      <c r="B2" s="80"/>
      <c r="C2" s="80"/>
      <c r="R2" s="3"/>
      <c r="S2" s="3" t="s">
        <v>461</v>
      </c>
    </row>
    <row r="3" ht="41.25" customHeight="1" spans="1:19">
      <c r="A3" s="68" t="str">
        <f>"2025"&amp;"年部门政府采购预算表"</f>
        <v>2025年部门政府采购预算表</v>
      </c>
      <c r="B3" s="62"/>
      <c r="C3" s="62"/>
      <c r="D3" s="4"/>
      <c r="E3" s="4"/>
      <c r="F3" s="4"/>
      <c r="G3" s="4"/>
      <c r="H3" s="4"/>
      <c r="I3" s="4"/>
      <c r="J3" s="4"/>
      <c r="K3" s="4"/>
      <c r="L3" s="4"/>
      <c r="M3" s="62"/>
      <c r="N3" s="4"/>
      <c r="O3" s="4"/>
      <c r="P3" s="62"/>
      <c r="Q3" s="4"/>
      <c r="R3" s="62"/>
      <c r="S3" s="62"/>
    </row>
    <row r="4" ht="18.75" customHeight="1" spans="1:19">
      <c r="A4" s="105" t="str">
        <f>"单位名称："&amp;"昆明市西山区医疗保障局"</f>
        <v>单位名称：昆明市西山区医疗保障局</v>
      </c>
      <c r="B4" s="82"/>
      <c r="C4" s="82"/>
      <c r="D4" s="7"/>
      <c r="E4" s="7"/>
      <c r="F4" s="7"/>
      <c r="G4" s="7"/>
      <c r="H4" s="7"/>
      <c r="I4" s="7"/>
      <c r="J4" s="7"/>
      <c r="K4" s="7"/>
      <c r="L4" s="7"/>
      <c r="R4" s="8"/>
      <c r="S4" s="118" t="s">
        <v>1</v>
      </c>
    </row>
    <row r="5" ht="15.75" customHeight="1" spans="1:19">
      <c r="A5" s="10" t="s">
        <v>182</v>
      </c>
      <c r="B5" s="106" t="s">
        <v>183</v>
      </c>
      <c r="C5" s="106" t="s">
        <v>462</v>
      </c>
      <c r="D5" s="84" t="s">
        <v>463</v>
      </c>
      <c r="E5" s="84" t="s">
        <v>464</v>
      </c>
      <c r="F5" s="84" t="s">
        <v>465</v>
      </c>
      <c r="G5" s="84" t="s">
        <v>466</v>
      </c>
      <c r="H5" s="84" t="s">
        <v>467</v>
      </c>
      <c r="I5" s="98" t="s">
        <v>190</v>
      </c>
      <c r="J5" s="98"/>
      <c r="K5" s="98"/>
      <c r="L5" s="98"/>
      <c r="M5" s="99"/>
      <c r="N5" s="98"/>
      <c r="O5" s="98"/>
      <c r="P5" s="116"/>
      <c r="Q5" s="98"/>
      <c r="R5" s="99"/>
      <c r="S5" s="119"/>
    </row>
    <row r="6" ht="17.25" customHeight="1" spans="1:19">
      <c r="A6" s="15"/>
      <c r="B6" s="107"/>
      <c r="C6" s="107"/>
      <c r="D6" s="86"/>
      <c r="E6" s="86"/>
      <c r="F6" s="86"/>
      <c r="G6" s="86"/>
      <c r="H6" s="86"/>
      <c r="I6" s="86" t="s">
        <v>55</v>
      </c>
      <c r="J6" s="86" t="s">
        <v>58</v>
      </c>
      <c r="K6" s="86" t="s">
        <v>468</v>
      </c>
      <c r="L6" s="86" t="s">
        <v>469</v>
      </c>
      <c r="M6" s="85" t="s">
        <v>470</v>
      </c>
      <c r="N6" s="100" t="s">
        <v>471</v>
      </c>
      <c r="O6" s="100"/>
      <c r="P6" s="117"/>
      <c r="Q6" s="100"/>
      <c r="R6" s="104"/>
      <c r="S6" s="89"/>
    </row>
    <row r="7" ht="54" customHeight="1" spans="1:19">
      <c r="A7" s="18"/>
      <c r="B7" s="89"/>
      <c r="C7" s="89"/>
      <c r="D7" s="88"/>
      <c r="E7" s="88"/>
      <c r="F7" s="88"/>
      <c r="G7" s="88"/>
      <c r="H7" s="88"/>
      <c r="I7" s="88"/>
      <c r="J7" s="88" t="s">
        <v>57</v>
      </c>
      <c r="K7" s="88"/>
      <c r="L7" s="88"/>
      <c r="M7" s="87"/>
      <c r="N7" s="88" t="s">
        <v>57</v>
      </c>
      <c r="O7" s="88" t="s">
        <v>64</v>
      </c>
      <c r="P7" s="89" t="s">
        <v>65</v>
      </c>
      <c r="Q7" s="88" t="s">
        <v>66</v>
      </c>
      <c r="R7" s="87" t="s">
        <v>67</v>
      </c>
      <c r="S7" s="89" t="s">
        <v>68</v>
      </c>
    </row>
    <row r="8" ht="18" customHeight="1" spans="1:19">
      <c r="A8" s="108">
        <v>1</v>
      </c>
      <c r="B8" s="108" t="s">
        <v>82</v>
      </c>
      <c r="C8" s="109">
        <v>3</v>
      </c>
      <c r="D8" s="109">
        <v>4</v>
      </c>
      <c r="E8" s="108">
        <v>5</v>
      </c>
      <c r="F8" s="108">
        <v>6</v>
      </c>
      <c r="G8" s="108">
        <v>7</v>
      </c>
      <c r="H8" s="108">
        <v>8</v>
      </c>
      <c r="I8" s="108">
        <v>9</v>
      </c>
      <c r="J8" s="108">
        <v>10</v>
      </c>
      <c r="K8" s="108">
        <v>11</v>
      </c>
      <c r="L8" s="108">
        <v>12</v>
      </c>
      <c r="M8" s="108">
        <v>13</v>
      </c>
      <c r="N8" s="108">
        <v>14</v>
      </c>
      <c r="O8" s="108">
        <v>15</v>
      </c>
      <c r="P8" s="108">
        <v>16</v>
      </c>
      <c r="Q8" s="108">
        <v>17</v>
      </c>
      <c r="R8" s="108">
        <v>18</v>
      </c>
      <c r="S8" s="108">
        <v>19</v>
      </c>
    </row>
    <row r="9" ht="21" customHeight="1" spans="1:19">
      <c r="A9" s="90" t="s">
        <v>69</v>
      </c>
      <c r="B9" s="91" t="s">
        <v>69</v>
      </c>
      <c r="C9" s="91" t="s">
        <v>223</v>
      </c>
      <c r="D9" s="92" t="s">
        <v>225</v>
      </c>
      <c r="E9" s="92" t="s">
        <v>472</v>
      </c>
      <c r="F9" s="110" t="s">
        <v>304</v>
      </c>
      <c r="G9" s="111">
        <v>1</v>
      </c>
      <c r="H9" s="112">
        <v>20000</v>
      </c>
      <c r="I9" s="76">
        <v>20000</v>
      </c>
      <c r="J9" s="76">
        <v>20000</v>
      </c>
      <c r="K9" s="76"/>
      <c r="L9" s="76"/>
      <c r="M9" s="76"/>
      <c r="N9" s="76"/>
      <c r="O9" s="76"/>
      <c r="P9" s="76"/>
      <c r="Q9" s="76"/>
      <c r="R9" s="76"/>
      <c r="S9" s="76"/>
    </row>
    <row r="10" ht="21" customHeight="1" spans="1:19">
      <c r="A10" s="93" t="s">
        <v>172</v>
      </c>
      <c r="B10" s="94"/>
      <c r="C10" s="94"/>
      <c r="D10" s="95"/>
      <c r="E10" s="95"/>
      <c r="F10" s="95"/>
      <c r="G10" s="113"/>
      <c r="H10" s="76">
        <f>SUM(H9)</f>
        <v>20000</v>
      </c>
      <c r="I10" s="76">
        <f t="shared" ref="I10:J10" si="0">SUM(I9)</f>
        <v>20000</v>
      </c>
      <c r="J10" s="76">
        <f t="shared" si="0"/>
        <v>20000</v>
      </c>
      <c r="K10" s="76"/>
      <c r="L10" s="76"/>
      <c r="M10" s="76"/>
      <c r="N10" s="76"/>
      <c r="O10" s="76"/>
      <c r="P10" s="76"/>
      <c r="Q10" s="76"/>
      <c r="R10" s="76"/>
      <c r="S10" s="76"/>
    </row>
    <row r="11" ht="21" customHeight="1" spans="1:19">
      <c r="A11" s="105" t="s">
        <v>473</v>
      </c>
      <c r="B11" s="5"/>
      <c r="C11" s="5"/>
      <c r="D11" s="105"/>
      <c r="E11" s="105"/>
      <c r="F11" s="105"/>
      <c r="G11" s="114"/>
      <c r="H11" s="115"/>
      <c r="I11" s="115"/>
      <c r="J11" s="115"/>
      <c r="K11" s="115"/>
      <c r="L11" s="115"/>
      <c r="M11" s="115"/>
      <c r="N11" s="115"/>
      <c r="O11" s="115"/>
      <c r="P11" s="115"/>
      <c r="Q11" s="115"/>
      <c r="R11" s="115"/>
      <c r="S11" s="115"/>
    </row>
    <row r="12" customHeight="1" spans="4:4">
      <c r="D12" s="77"/>
    </row>
    <row r="13" customHeight="1" spans="4:4">
      <c r="D13" s="77"/>
    </row>
    <row r="14" customHeight="1" spans="4:4">
      <c r="D14" s="7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369444444444444" right="0.369444444444444" top="0.326388888888889" bottom="0.326388888888889" header="0" footer="0"/>
  <pageSetup paperSize="9" scale="5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L23" sqref="L23"/>
    </sheetView>
  </sheetViews>
  <sheetFormatPr defaultColWidth="12.875" defaultRowHeight="14.25" customHeight="1"/>
  <cols>
    <col min="1" max="16384" width="12.8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0"/>
      <c r="C2" s="80"/>
      <c r="D2" s="80"/>
      <c r="E2" s="80"/>
      <c r="F2" s="80"/>
      <c r="G2" s="80"/>
      <c r="H2" s="79"/>
      <c r="I2" s="79"/>
      <c r="J2" s="79"/>
      <c r="K2" s="79"/>
      <c r="L2" s="79"/>
      <c r="M2" s="79"/>
      <c r="N2" s="96"/>
      <c r="O2" s="79"/>
      <c r="P2" s="79"/>
      <c r="Q2" s="80"/>
      <c r="R2" s="79"/>
      <c r="S2" s="60"/>
      <c r="T2" s="60" t="s">
        <v>474</v>
      </c>
    </row>
    <row r="3" ht="41.25" customHeight="1" spans="1:20">
      <c r="A3" s="68" t="str">
        <f>"2025"&amp;"年部门政府购买服务预算表"</f>
        <v>2025年部门政府购买服务预算表</v>
      </c>
      <c r="B3" s="62"/>
      <c r="C3" s="62"/>
      <c r="D3" s="62"/>
      <c r="E3" s="62"/>
      <c r="F3" s="62"/>
      <c r="G3" s="62"/>
      <c r="H3" s="81"/>
      <c r="I3" s="81"/>
      <c r="J3" s="81"/>
      <c r="K3" s="81"/>
      <c r="L3" s="81"/>
      <c r="M3" s="81"/>
      <c r="N3" s="97"/>
      <c r="O3" s="81"/>
      <c r="P3" s="81"/>
      <c r="Q3" s="62"/>
      <c r="R3" s="81"/>
      <c r="S3" s="97"/>
      <c r="T3" s="62"/>
    </row>
    <row r="4" ht="22.5" customHeight="1" spans="1:20">
      <c r="A4" s="69" t="str">
        <f>"单位名称："&amp;"昆明市西山区医疗保障局"</f>
        <v>单位名称：昆明市西山区医疗保障局</v>
      </c>
      <c r="B4" s="82"/>
      <c r="C4" s="82"/>
      <c r="D4" s="82"/>
      <c r="E4" s="82"/>
      <c r="F4" s="82"/>
      <c r="G4" s="82"/>
      <c r="H4" s="70"/>
      <c r="I4" s="70"/>
      <c r="J4" s="70"/>
      <c r="K4" s="70"/>
      <c r="L4" s="70"/>
      <c r="M4" s="70"/>
      <c r="N4" s="96"/>
      <c r="O4" s="79"/>
      <c r="P4" s="79"/>
      <c r="Q4" s="80"/>
      <c r="R4" s="79"/>
      <c r="S4" s="102"/>
      <c r="T4" s="60" t="s">
        <v>1</v>
      </c>
    </row>
    <row r="5" s="78" customFormat="1" ht="24" customHeight="1" spans="1:20">
      <c r="A5" s="10" t="s">
        <v>182</v>
      </c>
      <c r="B5" s="83" t="s">
        <v>183</v>
      </c>
      <c r="C5" s="83" t="s">
        <v>462</v>
      </c>
      <c r="D5" s="83" t="s">
        <v>475</v>
      </c>
      <c r="E5" s="83" t="s">
        <v>476</v>
      </c>
      <c r="F5" s="83" t="s">
        <v>477</v>
      </c>
      <c r="G5" s="83" t="s">
        <v>478</v>
      </c>
      <c r="H5" s="84" t="s">
        <v>479</v>
      </c>
      <c r="I5" s="84" t="s">
        <v>480</v>
      </c>
      <c r="J5" s="98" t="s">
        <v>190</v>
      </c>
      <c r="K5" s="98"/>
      <c r="L5" s="98"/>
      <c r="M5" s="98"/>
      <c r="N5" s="99"/>
      <c r="O5" s="98"/>
      <c r="P5" s="98"/>
      <c r="Q5" s="99"/>
      <c r="R5" s="98"/>
      <c r="S5" s="99"/>
      <c r="T5" s="103"/>
    </row>
    <row r="6" s="78" customFormat="1" ht="24" customHeight="1" spans="1:20">
      <c r="A6" s="15"/>
      <c r="B6" s="85"/>
      <c r="C6" s="85"/>
      <c r="D6" s="85"/>
      <c r="E6" s="85"/>
      <c r="F6" s="85"/>
      <c r="G6" s="85"/>
      <c r="H6" s="86"/>
      <c r="I6" s="86"/>
      <c r="J6" s="86" t="s">
        <v>55</v>
      </c>
      <c r="K6" s="86" t="s">
        <v>58</v>
      </c>
      <c r="L6" s="86" t="s">
        <v>468</v>
      </c>
      <c r="M6" s="86" t="s">
        <v>469</v>
      </c>
      <c r="N6" s="85" t="s">
        <v>470</v>
      </c>
      <c r="O6" s="100" t="s">
        <v>471</v>
      </c>
      <c r="P6" s="100"/>
      <c r="Q6" s="104"/>
      <c r="R6" s="100"/>
      <c r="S6" s="104"/>
      <c r="T6" s="87"/>
    </row>
    <row r="7" s="78" customFormat="1" ht="54" customHeight="1" spans="1:20">
      <c r="A7" s="18"/>
      <c r="B7" s="87"/>
      <c r="C7" s="87"/>
      <c r="D7" s="87"/>
      <c r="E7" s="87"/>
      <c r="F7" s="87"/>
      <c r="G7" s="87"/>
      <c r="H7" s="88"/>
      <c r="I7" s="88"/>
      <c r="J7" s="88"/>
      <c r="K7" s="88" t="s">
        <v>57</v>
      </c>
      <c r="L7" s="88"/>
      <c r="M7" s="88"/>
      <c r="N7" s="87"/>
      <c r="O7" s="88" t="s">
        <v>57</v>
      </c>
      <c r="P7" s="88" t="s">
        <v>64</v>
      </c>
      <c r="Q7" s="87" t="s">
        <v>65</v>
      </c>
      <c r="R7" s="88" t="s">
        <v>66</v>
      </c>
      <c r="S7" s="87" t="s">
        <v>67</v>
      </c>
      <c r="T7" s="87" t="s">
        <v>68</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0"/>
      <c r="B9" s="91"/>
      <c r="C9" s="91"/>
      <c r="D9" s="91"/>
      <c r="E9" s="91"/>
      <c r="F9" s="91"/>
      <c r="G9" s="91"/>
      <c r="H9" s="92"/>
      <c r="I9" s="92"/>
      <c r="J9" s="76"/>
      <c r="K9" s="76"/>
      <c r="L9" s="76"/>
      <c r="M9" s="76"/>
      <c r="N9" s="76"/>
      <c r="O9" s="76"/>
      <c r="P9" s="76"/>
      <c r="Q9" s="76"/>
      <c r="R9" s="76"/>
      <c r="S9" s="76"/>
      <c r="T9" s="76"/>
    </row>
    <row r="10" ht="21" customHeight="1" spans="1:20">
      <c r="A10" s="93" t="s">
        <v>172</v>
      </c>
      <c r="B10" s="94"/>
      <c r="C10" s="94"/>
      <c r="D10" s="94"/>
      <c r="E10" s="94"/>
      <c r="F10" s="94"/>
      <c r="G10" s="94"/>
      <c r="H10" s="95"/>
      <c r="I10" s="101"/>
      <c r="J10" s="76"/>
      <c r="K10" s="76"/>
      <c r="L10" s="76"/>
      <c r="M10" s="76"/>
      <c r="N10" s="76"/>
      <c r="O10" s="76"/>
      <c r="P10" s="76"/>
      <c r="Q10" s="76"/>
      <c r="R10" s="76"/>
      <c r="S10" s="76"/>
      <c r="T10" s="76"/>
    </row>
    <row r="11" customHeight="1" spans="1:1">
      <c r="A11" t="s">
        <v>481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22"/>
  <sheetViews>
    <sheetView showZeros="0" workbookViewId="0">
      <pane ySplit="1" topLeftCell="A2" activePane="bottomLeft" state="frozen"/>
      <selection/>
      <selection pane="bottomLeft" activeCell="G13" sqref="G13"/>
    </sheetView>
  </sheetViews>
  <sheetFormatPr defaultColWidth="9.13333333333333" defaultRowHeight="14.25" customHeight="1" outlineLevelCol="4"/>
  <cols>
    <col min="1" max="1" width="37.7333333333333" customWidth="1"/>
    <col min="2" max="5" width="20" customWidth="1"/>
  </cols>
  <sheetData>
    <row r="1" customHeight="1" spans="1:5">
      <c r="A1" s="1"/>
      <c r="B1" s="1"/>
      <c r="C1" s="1"/>
      <c r="D1" s="1"/>
      <c r="E1" s="1"/>
    </row>
    <row r="2" ht="17.25" customHeight="1" spans="4:5">
      <c r="D2" s="67"/>
      <c r="E2" s="3" t="s">
        <v>482</v>
      </c>
    </row>
    <row r="3" ht="41.25" customHeight="1" spans="1:5">
      <c r="A3" s="68" t="str">
        <f>"2025"&amp;"年对下转移支付预算表"</f>
        <v>2025年对下转移支付预算表</v>
      </c>
      <c r="B3" s="4"/>
      <c r="C3" s="4"/>
      <c r="D3" s="4"/>
      <c r="E3" s="62"/>
    </row>
    <row r="4" ht="18" customHeight="1" spans="1:5">
      <c r="A4" s="69" t="str">
        <f>"单位名称："&amp;"昆明市西山区医疗保障局"</f>
        <v>单位名称：昆明市西山区医疗保障局</v>
      </c>
      <c r="B4" s="70"/>
      <c r="C4" s="70"/>
      <c r="D4" s="71"/>
      <c r="E4" s="8" t="s">
        <v>1</v>
      </c>
    </row>
    <row r="5" ht="19.5" customHeight="1" spans="1:5">
      <c r="A5" s="16" t="s">
        <v>483</v>
      </c>
      <c r="B5" s="11" t="s">
        <v>190</v>
      </c>
      <c r="C5" s="12"/>
      <c r="D5" s="12"/>
      <c r="E5" s="72" t="s">
        <v>484</v>
      </c>
    </row>
    <row r="6" ht="40.5" customHeight="1" spans="1:5">
      <c r="A6" s="19"/>
      <c r="B6" s="26" t="s">
        <v>55</v>
      </c>
      <c r="C6" s="10" t="s">
        <v>58</v>
      </c>
      <c r="D6" s="73" t="s">
        <v>468</v>
      </c>
      <c r="E6" s="72"/>
    </row>
    <row r="7" ht="19.5" customHeight="1" spans="1:5">
      <c r="A7" s="20">
        <v>1</v>
      </c>
      <c r="B7" s="20">
        <v>2</v>
      </c>
      <c r="C7" s="20">
        <v>3</v>
      </c>
      <c r="D7" s="74">
        <v>4</v>
      </c>
      <c r="E7" s="75">
        <v>5</v>
      </c>
    </row>
    <row r="8" ht="19.5" customHeight="1" spans="1:5">
      <c r="A8" s="27"/>
      <c r="B8" s="76"/>
      <c r="C8" s="76"/>
      <c r="D8" s="76"/>
      <c r="E8" s="76"/>
    </row>
    <row r="9" ht="19.5" customHeight="1" spans="1:5">
      <c r="A9" s="65"/>
      <c r="B9" s="76"/>
      <c r="C9" s="76"/>
      <c r="D9" s="76"/>
      <c r="E9" s="76"/>
    </row>
    <row r="10" customHeight="1" spans="1:1">
      <c r="A10" t="s">
        <v>485</v>
      </c>
    </row>
    <row r="13" customHeight="1" spans="5:5">
      <c r="E13" s="77"/>
    </row>
    <row r="14" customHeight="1" spans="5:5">
      <c r="E14" s="77"/>
    </row>
    <row r="15" customHeight="1" spans="5:5">
      <c r="E15" s="77"/>
    </row>
    <row r="16" customHeight="1" spans="5:5">
      <c r="E16" s="77"/>
    </row>
    <row r="17" customHeight="1" spans="5:5">
      <c r="E17" s="77"/>
    </row>
    <row r="18" customHeight="1" spans="5:5">
      <c r="E18" s="77"/>
    </row>
    <row r="19" customHeight="1" spans="5:5">
      <c r="E19" s="77"/>
    </row>
    <row r="20" customHeight="1" spans="5:5">
      <c r="E20" s="77"/>
    </row>
    <row r="21" customHeight="1" spans="5:5">
      <c r="E21" s="77"/>
    </row>
    <row r="22" customHeight="1" spans="5:5">
      <c r="E22" s="77"/>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9.13333333333333" defaultRowHeight="12" customHeight="1"/>
  <cols>
    <col min="1" max="1" width="34.2666666666667" customWidth="1"/>
    <col min="2" max="2" width="29" customWidth="1"/>
    <col min="3" max="5" width="23.6" customWidth="1"/>
    <col min="6" max="6" width="11.2666666666667" customWidth="1"/>
    <col min="7" max="7" width="25.1333333333333" customWidth="1"/>
    <col min="8" max="8" width="15.6" customWidth="1"/>
    <col min="9" max="9" width="13.4" customWidth="1"/>
    <col min="10" max="10" width="18.8666666666667" customWidth="1"/>
  </cols>
  <sheetData>
    <row r="1" customHeight="1" spans="1:10">
      <c r="A1" s="1"/>
      <c r="B1" s="1"/>
      <c r="C1" s="1"/>
      <c r="D1" s="1"/>
      <c r="E1" s="1"/>
      <c r="F1" s="1"/>
      <c r="G1" s="1"/>
      <c r="H1" s="1"/>
      <c r="I1" s="1"/>
      <c r="J1" s="1"/>
    </row>
    <row r="2" ht="16.5" customHeight="1" spans="10:10">
      <c r="J2" s="3" t="s">
        <v>486</v>
      </c>
    </row>
    <row r="3" ht="41.25" customHeight="1" spans="1:10">
      <c r="A3" s="61" t="str">
        <f>"2025"&amp;"年对下转移支付绩效目标表"</f>
        <v>2025年对下转移支付绩效目标表</v>
      </c>
      <c r="B3" s="4"/>
      <c r="C3" s="4"/>
      <c r="D3" s="4"/>
      <c r="E3" s="4"/>
      <c r="F3" s="62"/>
      <c r="G3" s="4"/>
      <c r="H3" s="62"/>
      <c r="I3" s="62"/>
      <c r="J3" s="4"/>
    </row>
    <row r="4" ht="17.25" customHeight="1" spans="1:10">
      <c r="A4" s="5" t="str">
        <f>"单位名称："&amp;"昆明市西山区医疗保障局"</f>
        <v>单位名称：昆明市西山区医疗保障局</v>
      </c>
      <c r="J4" t="s">
        <v>1</v>
      </c>
    </row>
    <row r="5" ht="44.25" customHeight="1" spans="1:10">
      <c r="A5" s="63" t="s">
        <v>483</v>
      </c>
      <c r="B5" s="63" t="s">
        <v>290</v>
      </c>
      <c r="C5" s="63" t="s">
        <v>291</v>
      </c>
      <c r="D5" s="63" t="s">
        <v>292</v>
      </c>
      <c r="E5" s="63" t="s">
        <v>293</v>
      </c>
      <c r="F5" s="64" t="s">
        <v>294</v>
      </c>
      <c r="G5" s="63" t="s">
        <v>295</v>
      </c>
      <c r="H5" s="64" t="s">
        <v>296</v>
      </c>
      <c r="I5" s="64" t="s">
        <v>297</v>
      </c>
      <c r="J5" s="63" t="s">
        <v>298</v>
      </c>
    </row>
    <row r="6" ht="14.25" customHeight="1" spans="1:10">
      <c r="A6" s="63">
        <v>1</v>
      </c>
      <c r="B6" s="63">
        <v>2</v>
      </c>
      <c r="C6" s="63">
        <v>3</v>
      </c>
      <c r="D6" s="63">
        <v>4</v>
      </c>
      <c r="E6" s="63">
        <v>5</v>
      </c>
      <c r="F6" s="64">
        <v>6</v>
      </c>
      <c r="G6" s="63">
        <v>7</v>
      </c>
      <c r="H6" s="64">
        <v>8</v>
      </c>
      <c r="I6" s="64">
        <v>9</v>
      </c>
      <c r="J6" s="63">
        <v>10</v>
      </c>
    </row>
    <row r="7" ht="42" customHeight="1" spans="1:10">
      <c r="A7" s="27"/>
      <c r="B7" s="65"/>
      <c r="C7" s="65"/>
      <c r="D7" s="65"/>
      <c r="E7" s="49"/>
      <c r="F7" s="66"/>
      <c r="G7" s="49"/>
      <c r="H7" s="66"/>
      <c r="I7" s="66"/>
      <c r="J7" s="49"/>
    </row>
    <row r="8" ht="42" customHeight="1" spans="1:10">
      <c r="A8" s="27"/>
      <c r="B8" s="28"/>
      <c r="C8" s="28"/>
      <c r="D8" s="28"/>
      <c r="E8" s="27"/>
      <c r="F8" s="28"/>
      <c r="G8" s="27"/>
      <c r="H8" s="28"/>
      <c r="I8" s="28"/>
      <c r="J8" s="27"/>
    </row>
    <row r="9" customHeight="1" spans="1:1">
      <c r="A9" t="s">
        <v>487</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17" sqref="D17"/>
    </sheetView>
  </sheetViews>
  <sheetFormatPr defaultColWidth="26" defaultRowHeight="14.25" customHeight="1"/>
  <cols>
    <col min="1" max="16384" width="26" customWidth="1"/>
  </cols>
  <sheetData>
    <row r="1" customHeight="1" spans="1:9">
      <c r="A1" s="1"/>
      <c r="B1" s="1"/>
      <c r="C1" s="1"/>
      <c r="D1" s="1"/>
      <c r="E1" s="1"/>
      <c r="F1" s="1"/>
      <c r="G1" s="1"/>
      <c r="H1" s="1"/>
      <c r="I1" s="1"/>
    </row>
    <row r="2" customHeight="1" spans="1:9">
      <c r="A2" s="37" t="s">
        <v>488</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"单位名称："&amp;"昆明市西山区医疗保障局"</f>
        <v>单位名称：昆明市西山区医疗保障局</v>
      </c>
      <c r="B4" s="44"/>
      <c r="C4" s="44"/>
      <c r="D4" s="45"/>
      <c r="F4" s="42"/>
      <c r="G4" s="41"/>
      <c r="H4" s="41"/>
      <c r="I4" s="60" t="s">
        <v>1</v>
      </c>
    </row>
    <row r="5" ht="28.5" customHeight="1" spans="1:9">
      <c r="A5" s="46" t="s">
        <v>182</v>
      </c>
      <c r="B5" s="34" t="s">
        <v>183</v>
      </c>
      <c r="C5" s="46" t="s">
        <v>489</v>
      </c>
      <c r="D5" s="46" t="s">
        <v>490</v>
      </c>
      <c r="E5" s="46" t="s">
        <v>491</v>
      </c>
      <c r="F5" s="46" t="s">
        <v>492</v>
      </c>
      <c r="G5" s="34" t="s">
        <v>493</v>
      </c>
      <c r="H5" s="34"/>
      <c r="I5" s="46"/>
    </row>
    <row r="6" ht="21" customHeight="1" spans="1:9">
      <c r="A6" s="46"/>
      <c r="B6" s="47"/>
      <c r="C6" s="47"/>
      <c r="D6" s="48"/>
      <c r="E6" s="47"/>
      <c r="F6" s="47"/>
      <c r="G6" s="34" t="s">
        <v>466</v>
      </c>
      <c r="H6" s="34" t="s">
        <v>494</v>
      </c>
      <c r="I6" s="34" t="s">
        <v>495</v>
      </c>
    </row>
    <row r="7" s="36" customFormat="1" ht="33" customHeight="1" spans="1:9">
      <c r="A7" s="49" t="s">
        <v>81</v>
      </c>
      <c r="B7" s="50"/>
      <c r="C7" s="51" t="s">
        <v>82</v>
      </c>
      <c r="D7" s="49" t="s">
        <v>83</v>
      </c>
      <c r="E7" s="52" t="s">
        <v>84</v>
      </c>
      <c r="F7" s="49" t="s">
        <v>85</v>
      </c>
      <c r="G7" s="51" t="s">
        <v>86</v>
      </c>
      <c r="H7" s="53" t="s">
        <v>87</v>
      </c>
      <c r="I7" s="52" t="s">
        <v>88</v>
      </c>
    </row>
    <row r="8" ht="33" customHeight="1" spans="1:9">
      <c r="A8" s="27"/>
      <c r="B8" s="28"/>
      <c r="C8" s="28"/>
      <c r="D8" s="27"/>
      <c r="E8" s="28"/>
      <c r="F8" s="53"/>
      <c r="G8" s="54"/>
      <c r="H8" s="55"/>
      <c r="I8" s="55"/>
    </row>
    <row r="9" ht="33" customHeight="1" spans="1:9">
      <c r="A9" s="56" t="s">
        <v>55</v>
      </c>
      <c r="B9" s="57"/>
      <c r="C9" s="57"/>
      <c r="D9" s="58"/>
      <c r="E9" s="59"/>
      <c r="F9" s="59"/>
      <c r="G9" s="54"/>
      <c r="H9" s="55"/>
      <c r="I9" s="55"/>
    </row>
    <row r="10" customHeight="1" spans="1:1">
      <c r="A10" t="s">
        <v>496</v>
      </c>
    </row>
  </sheetData>
  <mergeCells count="11">
    <mergeCell ref="A2:I2"/>
    <mergeCell ref="A3:I3"/>
    <mergeCell ref="A4:C4"/>
    <mergeCell ref="G5:I5"/>
    <mergeCell ref="A9:F9"/>
    <mergeCell ref="A5:A6"/>
    <mergeCell ref="B5:B6"/>
    <mergeCell ref="C5:C6"/>
    <mergeCell ref="D5:D6"/>
    <mergeCell ref="E5:E6"/>
    <mergeCell ref="F5:F6"/>
  </mergeCells>
  <printOptions horizontalCentered="1"/>
  <pageMargins left="0.66875" right="0.66875" top="0.720138888888889" bottom="0.720138888888889" header="0.279166666666667" footer="0.279166666666667"/>
  <pageSetup paperSize="9" scale="51"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zoomScale="70" zoomScaleNormal="70" workbookViewId="0">
      <pane ySplit="1" topLeftCell="A2" activePane="bottomLeft" state="frozen"/>
      <selection/>
      <selection pane="bottomLeft" activeCell="I21" sqref="I21"/>
    </sheetView>
  </sheetViews>
  <sheetFormatPr defaultColWidth="9.13333333333333" defaultRowHeight="14.25" customHeight="1"/>
  <cols>
    <col min="1" max="1" width="19.2666666666667" customWidth="1"/>
    <col min="2" max="2" width="33.8666666666667" customWidth="1"/>
    <col min="3" max="3" width="23.8666666666667" customWidth="1"/>
    <col min="4" max="4" width="11.1333333333333" customWidth="1"/>
    <col min="5" max="5" width="17.7333333333333" customWidth="1"/>
    <col min="6" max="6" width="9.86666666666667" customWidth="1"/>
    <col min="7" max="7" width="17.7333333333333" customWidth="1"/>
    <col min="8" max="11" width="23.1333333333333" customWidth="1"/>
  </cols>
  <sheetData>
    <row r="1" customHeight="1" spans="1:11">
      <c r="A1" s="1"/>
      <c r="B1" s="1"/>
      <c r="C1" s="1"/>
      <c r="D1" s="1"/>
      <c r="E1" s="1"/>
      <c r="F1" s="1"/>
      <c r="G1" s="1"/>
      <c r="H1" s="1"/>
      <c r="I1" s="1"/>
      <c r="J1" s="1"/>
      <c r="K1" s="1"/>
    </row>
    <row r="2" customHeight="1" spans="4:11">
      <c r="D2" s="2"/>
      <c r="E2" s="2"/>
      <c r="F2" s="2"/>
      <c r="G2" s="2"/>
      <c r="K2" s="3" t="s">
        <v>497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"单位名称："&amp;"昆明市西山区医疗保障局"</f>
        <v>单位名称：昆明市西山区医疗保障局</v>
      </c>
      <c r="B4" s="6"/>
      <c r="C4" s="6"/>
      <c r="D4" s="6"/>
      <c r="E4" s="6"/>
      <c r="F4" s="6"/>
      <c r="G4" s="6"/>
      <c r="H4" s="7"/>
      <c r="I4" s="7"/>
      <c r="J4" s="7"/>
      <c r="K4" s="8" t="s">
        <v>1</v>
      </c>
    </row>
    <row r="5" ht="21.75" customHeight="1" spans="1:11">
      <c r="A5" s="9" t="s">
        <v>268</v>
      </c>
      <c r="B5" s="9" t="s">
        <v>185</v>
      </c>
      <c r="C5" s="9" t="s">
        <v>269</v>
      </c>
      <c r="D5" s="10" t="s">
        <v>186</v>
      </c>
      <c r="E5" s="10" t="s">
        <v>187</v>
      </c>
      <c r="F5" s="10" t="s">
        <v>270</v>
      </c>
      <c r="G5" s="10" t="s">
        <v>271</v>
      </c>
      <c r="H5" s="16" t="s">
        <v>55</v>
      </c>
      <c r="I5" s="11" t="s">
        <v>498</v>
      </c>
      <c r="J5" s="12"/>
      <c r="K5" s="13"/>
    </row>
    <row r="6" ht="21.75" customHeight="1" spans="1:11">
      <c r="A6" s="14"/>
      <c r="B6" s="14"/>
      <c r="C6" s="14"/>
      <c r="D6" s="15"/>
      <c r="E6" s="15"/>
      <c r="F6" s="15"/>
      <c r="G6" s="15"/>
      <c r="H6" s="26"/>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4">
        <v>10</v>
      </c>
      <c r="K8" s="34">
        <v>11</v>
      </c>
    </row>
    <row r="9" ht="18.75" customHeight="1" spans="1:11">
      <c r="A9" s="27"/>
      <c r="B9" s="28"/>
      <c r="C9" s="27"/>
      <c r="D9" s="27"/>
      <c r="E9" s="27"/>
      <c r="F9" s="27"/>
      <c r="G9" s="27"/>
      <c r="H9" s="29"/>
      <c r="I9" s="35"/>
      <c r="J9" s="35"/>
      <c r="K9" s="29"/>
    </row>
    <row r="10" ht="18.75" customHeight="1" spans="1:11">
      <c r="A10" s="28"/>
      <c r="B10" s="28"/>
      <c r="C10" s="28"/>
      <c r="D10" s="28"/>
      <c r="E10" s="28"/>
      <c r="F10" s="28"/>
      <c r="G10" s="28"/>
      <c r="H10" s="30"/>
      <c r="I10" s="30"/>
      <c r="J10" s="30"/>
      <c r="K10" s="29"/>
    </row>
    <row r="11" ht="18.75" customHeight="1" spans="1:11">
      <c r="A11" s="31" t="s">
        <v>172</v>
      </c>
      <c r="B11" s="32"/>
      <c r="C11" s="32"/>
      <c r="D11" s="32"/>
      <c r="E11" s="32"/>
      <c r="F11" s="32"/>
      <c r="G11" s="33"/>
      <c r="H11" s="30"/>
      <c r="I11" s="30"/>
      <c r="J11" s="30"/>
      <c r="K11" s="29"/>
    </row>
    <row r="12" customHeight="1" spans="1:1">
      <c r="A12" t="s">
        <v>499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C25" sqref="C25"/>
    </sheetView>
  </sheetViews>
  <sheetFormatPr defaultColWidth="9.13333333333333" defaultRowHeight="14.25" customHeight="1" outlineLevelCol="6"/>
  <cols>
    <col min="1" max="1" width="20.25" customWidth="1"/>
    <col min="2" max="2" width="13.375" customWidth="1"/>
    <col min="3" max="3" width="60" customWidth="1"/>
    <col min="4" max="4" width="8.125" customWidth="1"/>
    <col min="5" max="7" width="14" customWidth="1"/>
  </cols>
  <sheetData>
    <row r="1" customHeight="1" spans="1:7">
      <c r="A1" s="1"/>
      <c r="B1" s="1"/>
      <c r="C1" s="1"/>
      <c r="D1" s="1"/>
      <c r="E1" s="1"/>
      <c r="F1" s="1"/>
      <c r="G1" s="1"/>
    </row>
    <row r="2" ht="13.5" customHeight="1" spans="4:7">
      <c r="D2" s="2"/>
      <c r="G2" s="3" t="s">
        <v>500</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"单位名称："&amp;"昆明市西山区医疗保障局"</f>
        <v>单位名称：昆明市西山区医疗保障局</v>
      </c>
      <c r="B4" s="6"/>
      <c r="C4" s="6"/>
      <c r="D4" s="6"/>
      <c r="E4" s="7"/>
      <c r="F4" s="7"/>
      <c r="G4" s="8" t="s">
        <v>1</v>
      </c>
    </row>
    <row r="5" ht="21.75" customHeight="1" spans="1:7">
      <c r="A5" s="9" t="s">
        <v>269</v>
      </c>
      <c r="B5" s="9" t="s">
        <v>268</v>
      </c>
      <c r="C5" s="9" t="s">
        <v>185</v>
      </c>
      <c r="D5" s="10" t="s">
        <v>501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5" customHeight="1" spans="1:7">
      <c r="A9" s="20" t="s">
        <v>69</v>
      </c>
      <c r="B9" s="20" t="s">
        <v>502</v>
      </c>
      <c r="C9" s="21" t="s">
        <v>276</v>
      </c>
      <c r="D9" s="20" t="s">
        <v>503</v>
      </c>
      <c r="E9" s="22">
        <v>30000</v>
      </c>
      <c r="F9" s="22">
        <v>30000</v>
      </c>
      <c r="G9" s="22">
        <v>30000</v>
      </c>
    </row>
    <row r="10" ht="15" customHeight="1" spans="1:7">
      <c r="A10" s="20" t="s">
        <v>69</v>
      </c>
      <c r="B10" s="20" t="s">
        <v>504</v>
      </c>
      <c r="C10" s="21" t="s">
        <v>280</v>
      </c>
      <c r="D10" s="20" t="s">
        <v>503</v>
      </c>
      <c r="E10" s="22">
        <v>10000</v>
      </c>
      <c r="F10" s="22">
        <v>11400</v>
      </c>
      <c r="G10" s="22">
        <v>11400</v>
      </c>
    </row>
    <row r="11" ht="15" customHeight="1" spans="1:7">
      <c r="A11" s="20" t="s">
        <v>69</v>
      </c>
      <c r="B11" s="20" t="s">
        <v>505</v>
      </c>
      <c r="C11" s="21" t="s">
        <v>282</v>
      </c>
      <c r="D11" s="20" t="s">
        <v>503</v>
      </c>
      <c r="E11" s="22">
        <v>150000</v>
      </c>
      <c r="F11" s="22">
        <v>154000</v>
      </c>
      <c r="G11" s="22">
        <v>154000</v>
      </c>
    </row>
    <row r="12" ht="15" customHeight="1" spans="1:7">
      <c r="A12" s="20" t="s">
        <v>69</v>
      </c>
      <c r="B12" s="20" t="s">
        <v>506</v>
      </c>
      <c r="C12" s="21" t="s">
        <v>284</v>
      </c>
      <c r="D12" s="20" t="s">
        <v>503</v>
      </c>
      <c r="E12" s="22">
        <v>480000</v>
      </c>
      <c r="F12" s="22">
        <v>480000</v>
      </c>
      <c r="G12" s="22">
        <v>480000</v>
      </c>
    </row>
    <row r="13" ht="15" customHeight="1" spans="1:7">
      <c r="A13" s="20" t="s">
        <v>69</v>
      </c>
      <c r="B13" s="20" t="s">
        <v>507</v>
      </c>
      <c r="C13" s="21" t="s">
        <v>286</v>
      </c>
      <c r="D13" s="20" t="s">
        <v>503</v>
      </c>
      <c r="E13" s="22">
        <v>250000</v>
      </c>
      <c r="F13" s="22">
        <v>250000</v>
      </c>
      <c r="G13" s="22">
        <v>250000</v>
      </c>
    </row>
    <row r="14" ht="15" customHeight="1" spans="1:7">
      <c r="A14" s="20" t="s">
        <v>69</v>
      </c>
      <c r="B14" s="20" t="s">
        <v>508</v>
      </c>
      <c r="C14" s="21" t="s">
        <v>288</v>
      </c>
      <c r="D14" s="20" t="s">
        <v>503</v>
      </c>
      <c r="E14" s="22">
        <v>380000</v>
      </c>
      <c r="F14" s="22">
        <v>300000</v>
      </c>
      <c r="G14" s="22">
        <v>300000</v>
      </c>
    </row>
    <row r="15" ht="18.75" customHeight="1" spans="1:7">
      <c r="A15" s="23" t="s">
        <v>55</v>
      </c>
      <c r="B15" s="24" t="s">
        <v>509</v>
      </c>
      <c r="C15" s="24"/>
      <c r="D15" s="25"/>
      <c r="E15" s="22">
        <f>SUM(E9:E14)</f>
        <v>1300000</v>
      </c>
      <c r="F15" s="22">
        <f>SUM(F9:F14)</f>
        <v>1225400</v>
      </c>
      <c r="G15" s="22">
        <f>SUM(G9:G14)</f>
        <v>1225400</v>
      </c>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G13" sqref="G13"/>
    </sheetView>
  </sheetViews>
  <sheetFormatPr defaultColWidth="8.6" defaultRowHeight="12.75" customHeight="1"/>
  <cols>
    <col min="1" max="1" width="13.625" customWidth="1"/>
    <col min="2" max="2" width="17.125" customWidth="1"/>
    <col min="3" max="5" width="11.25" customWidth="1"/>
    <col min="6" max="6" width="12" customWidth="1"/>
    <col min="7" max="8" width="13.625" customWidth="1"/>
    <col min="9" max="9" width="4.375" customWidth="1"/>
    <col min="10" max="10" width="7.125" customWidth="1"/>
    <col min="11" max="11" width="13.625" customWidth="1"/>
    <col min="12" max="12" width="10.375" customWidth="1"/>
    <col min="13" max="13" width="13.625" customWidth="1"/>
    <col min="14" max="14" width="7.125" customWidth="1"/>
    <col min="15" max="15" width="3.875" customWidth="1"/>
    <col min="16" max="16" width="10.375" customWidth="1"/>
    <col min="17" max="17" width="12" customWidth="1"/>
    <col min="18" max="18" width="13.625" customWidth="1"/>
    <col min="19" max="19" width="15.25" customWidth="1"/>
  </cols>
  <sheetData>
    <row r="1" customHeight="1" spans="1:19">
      <c r="A1" s="1"/>
      <c r="B1" s="1"/>
      <c r="C1" s="1"/>
      <c r="D1" s="1"/>
      <c r="E1" s="1"/>
      <c r="F1" s="1"/>
      <c r="G1" s="1"/>
      <c r="H1" s="1"/>
      <c r="I1" s="1"/>
      <c r="J1" s="1"/>
      <c r="K1" s="1"/>
      <c r="L1" s="1"/>
      <c r="M1" s="1"/>
      <c r="N1" s="1"/>
      <c r="O1" s="1"/>
      <c r="P1" s="1"/>
      <c r="Q1" s="1"/>
      <c r="R1" s="1"/>
      <c r="S1" s="1"/>
    </row>
    <row r="2" ht="17.25" customHeight="1" spans="1:1">
      <c r="A2" s="60" t="s">
        <v>52</v>
      </c>
    </row>
    <row r="3" ht="41.25" customHeight="1" spans="1:1">
      <c r="A3" s="40" t="str">
        <f>"2025"&amp;"年部门收入预算表"</f>
        <v>2025年部门收入预算表</v>
      </c>
    </row>
    <row r="4" ht="17.25" customHeight="1" spans="1:19">
      <c r="A4" s="43" t="str">
        <f>"单位名称："&amp;"昆明市西山区医疗保障局"</f>
        <v>单位名称：昆明市西山区医疗保障局</v>
      </c>
      <c r="S4" s="45" t="s">
        <v>1</v>
      </c>
    </row>
    <row r="5" ht="21.75" customHeight="1" spans="1:19">
      <c r="A5" s="205" t="s">
        <v>53</v>
      </c>
      <c r="B5" s="206" t="s">
        <v>54</v>
      </c>
      <c r="C5" s="206" t="s">
        <v>55</v>
      </c>
      <c r="D5" s="207" t="s">
        <v>56</v>
      </c>
      <c r="E5" s="207"/>
      <c r="F5" s="207"/>
      <c r="G5" s="207"/>
      <c r="H5" s="207"/>
      <c r="I5" s="132"/>
      <c r="J5" s="207"/>
      <c r="K5" s="207"/>
      <c r="L5" s="207"/>
      <c r="M5" s="207"/>
      <c r="N5" s="214"/>
      <c r="O5" s="207" t="s">
        <v>45</v>
      </c>
      <c r="P5" s="207"/>
      <c r="Q5" s="207"/>
      <c r="R5" s="207"/>
      <c r="S5" s="214"/>
    </row>
    <row r="6" ht="27" customHeight="1" spans="1:19">
      <c r="A6" s="208"/>
      <c r="B6" s="209"/>
      <c r="C6" s="209"/>
      <c r="D6" s="209" t="s">
        <v>57</v>
      </c>
      <c r="E6" s="209" t="s">
        <v>58</v>
      </c>
      <c r="F6" s="209" t="s">
        <v>59</v>
      </c>
      <c r="G6" s="209" t="s">
        <v>60</v>
      </c>
      <c r="H6" s="209" t="s">
        <v>61</v>
      </c>
      <c r="I6" s="215" t="s">
        <v>62</v>
      </c>
      <c r="J6" s="216"/>
      <c r="K6" s="216"/>
      <c r="L6" s="216"/>
      <c r="M6" s="216"/>
      <c r="N6" s="217"/>
      <c r="O6" s="209" t="s">
        <v>57</v>
      </c>
      <c r="P6" s="209" t="s">
        <v>58</v>
      </c>
      <c r="Q6" s="209" t="s">
        <v>59</v>
      </c>
      <c r="R6" s="209" t="s">
        <v>60</v>
      </c>
      <c r="S6" s="209" t="s">
        <v>63</v>
      </c>
    </row>
    <row r="7" ht="30" customHeight="1" spans="1:19">
      <c r="A7" s="210"/>
      <c r="B7" s="211"/>
      <c r="C7" s="212"/>
      <c r="D7" s="212"/>
      <c r="E7" s="212"/>
      <c r="F7" s="212"/>
      <c r="G7" s="212"/>
      <c r="H7" s="212"/>
      <c r="I7" s="66" t="s">
        <v>57</v>
      </c>
      <c r="J7" s="217" t="s">
        <v>64</v>
      </c>
      <c r="K7" s="217" t="s">
        <v>65</v>
      </c>
      <c r="L7" s="217" t="s">
        <v>66</v>
      </c>
      <c r="M7" s="217" t="s">
        <v>67</v>
      </c>
      <c r="N7" s="217" t="s">
        <v>68</v>
      </c>
      <c r="O7" s="218"/>
      <c r="P7" s="218"/>
      <c r="Q7" s="218"/>
      <c r="R7" s="218"/>
      <c r="S7" s="212"/>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28">
        <v>377001</v>
      </c>
      <c r="B9" s="28" t="s">
        <v>69</v>
      </c>
      <c r="C9" s="76">
        <v>10041547.68</v>
      </c>
      <c r="D9" s="76">
        <v>10041547.68</v>
      </c>
      <c r="E9" s="76">
        <v>10041547.68</v>
      </c>
      <c r="F9" s="76"/>
      <c r="G9" s="76"/>
      <c r="H9" s="76"/>
      <c r="I9" s="76"/>
      <c r="J9" s="76"/>
      <c r="K9" s="76"/>
      <c r="L9" s="76"/>
      <c r="M9" s="76"/>
      <c r="N9" s="76"/>
      <c r="O9" s="76"/>
      <c r="P9" s="76"/>
      <c r="Q9" s="76"/>
      <c r="R9" s="76"/>
      <c r="S9" s="76"/>
    </row>
    <row r="10" ht="18" customHeight="1" spans="1:19">
      <c r="A10" s="213"/>
      <c r="B10" s="213"/>
      <c r="C10" s="76"/>
      <c r="D10" s="76"/>
      <c r="E10" s="76"/>
      <c r="F10" s="76"/>
      <c r="G10" s="76"/>
      <c r="H10" s="76"/>
      <c r="I10" s="76"/>
      <c r="J10" s="76"/>
      <c r="K10" s="76"/>
      <c r="L10" s="76"/>
      <c r="M10" s="76"/>
      <c r="N10" s="76"/>
      <c r="O10" s="76"/>
      <c r="P10" s="76"/>
      <c r="Q10" s="76"/>
      <c r="R10" s="76"/>
      <c r="S10" s="76"/>
    </row>
    <row r="11" ht="18" customHeight="1" spans="1:19">
      <c r="A11" s="213"/>
      <c r="B11" s="213"/>
      <c r="C11" s="76"/>
      <c r="D11" s="76"/>
      <c r="E11" s="76"/>
      <c r="F11" s="76"/>
      <c r="G11" s="76"/>
      <c r="H11" s="76"/>
      <c r="I11" s="76"/>
      <c r="J11" s="76"/>
      <c r="K11" s="76"/>
      <c r="L11" s="76"/>
      <c r="M11" s="76"/>
      <c r="N11" s="76"/>
      <c r="O11" s="76"/>
      <c r="P11" s="76"/>
      <c r="Q11" s="76"/>
      <c r="R11" s="76"/>
      <c r="S11" s="76"/>
    </row>
    <row r="12" ht="18" customHeight="1" spans="1:19">
      <c r="A12" s="213"/>
      <c r="B12" s="213"/>
      <c r="C12" s="76"/>
      <c r="D12" s="76"/>
      <c r="E12" s="76"/>
      <c r="F12" s="76"/>
      <c r="G12" s="76"/>
      <c r="H12" s="76"/>
      <c r="I12" s="76"/>
      <c r="J12" s="76"/>
      <c r="K12" s="76"/>
      <c r="L12" s="76"/>
      <c r="M12" s="76"/>
      <c r="N12" s="76"/>
      <c r="O12" s="76"/>
      <c r="P12" s="76"/>
      <c r="Q12" s="76"/>
      <c r="R12" s="76"/>
      <c r="S12" s="76"/>
    </row>
    <row r="13" ht="18" customHeight="1" spans="1:19">
      <c r="A13" s="46" t="s">
        <v>55</v>
      </c>
      <c r="B13" s="176"/>
      <c r="C13" s="76">
        <f>SUM(C9:C12)</f>
        <v>10041547.68</v>
      </c>
      <c r="D13" s="76">
        <f t="shared" ref="D13:E13" si="0">SUM(D9:D12)</f>
        <v>10041547.68</v>
      </c>
      <c r="E13" s="76">
        <f t="shared" si="0"/>
        <v>10041547.68</v>
      </c>
      <c r="F13" s="76"/>
      <c r="G13" s="76"/>
      <c r="H13" s="76"/>
      <c r="I13" s="76"/>
      <c r="J13" s="76"/>
      <c r="K13" s="76"/>
      <c r="L13" s="76"/>
      <c r="M13" s="76"/>
      <c r="N13" s="76"/>
      <c r="O13" s="76"/>
      <c r="P13" s="76"/>
      <c r="Q13" s="76"/>
      <c r="R13" s="76"/>
      <c r="S13" s="76"/>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69444444444444" right="0.369444444444444" top="0.326388888888889" bottom="0.326388888888889" header="0" footer="0"/>
  <pageSetup paperSize="9" scale="62" orientation="landscape" horizontalDpi="600"/>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2" activePane="bottomLeft" state="frozen"/>
      <selection/>
      <selection pane="bottomLeft" activeCell="E13" sqref="E13"/>
    </sheetView>
  </sheetViews>
  <sheetFormatPr defaultColWidth="8.6" defaultRowHeight="12.75" customHeight="1"/>
  <cols>
    <col min="1" max="1" width="8.375" customWidth="1"/>
    <col min="2" max="2" width="33.75" customWidth="1"/>
    <col min="3" max="4" width="17.125" customWidth="1"/>
    <col min="5" max="6" width="16" customWidth="1"/>
    <col min="7" max="7" width="13.125" customWidth="1"/>
    <col min="8" max="8" width="14.875" customWidth="1"/>
    <col min="9" max="9" width="16.625" customWidth="1"/>
    <col min="10" max="10" width="4.625" customWidth="1"/>
    <col min="11" max="11" width="7.125" customWidth="1"/>
    <col min="12" max="12" width="13.625" customWidth="1"/>
    <col min="13" max="13" width="10.375" customWidth="1"/>
    <col min="14" max="14" width="13.625" customWidth="1"/>
    <col min="15" max="15" width="7.125" customWidth="1"/>
  </cols>
  <sheetData>
    <row r="1" customHeight="1" spans="1:15">
      <c r="A1" s="1"/>
      <c r="B1" s="1"/>
      <c r="C1" s="1"/>
      <c r="D1" s="1"/>
      <c r="E1" s="1"/>
      <c r="F1" s="1"/>
      <c r="G1" s="1"/>
      <c r="H1" s="1"/>
      <c r="I1" s="1"/>
      <c r="J1" s="1"/>
      <c r="K1" s="1"/>
      <c r="L1" s="1"/>
      <c r="M1" s="1"/>
      <c r="N1" s="1"/>
      <c r="O1" s="1"/>
    </row>
    <row r="2" ht="17.25" customHeight="1" spans="1:1">
      <c r="A2" s="45" t="s">
        <v>70</v>
      </c>
    </row>
    <row r="3" ht="41.25" customHeight="1" spans="1:1">
      <c r="A3" s="40" t="str">
        <f>"2025"&amp;"年部门支出预算表"</f>
        <v>2025年部门支出预算表</v>
      </c>
    </row>
    <row r="4" ht="17.25" customHeight="1" spans="1:15">
      <c r="A4" s="43" t="str">
        <f>"单位名称："&amp;"昆明市西山区医疗保障局"</f>
        <v>单位名称：昆明市西山区医疗保障局</v>
      </c>
      <c r="O4" s="45" t="s">
        <v>1</v>
      </c>
    </row>
    <row r="5" ht="27" customHeight="1" spans="1:15">
      <c r="A5" s="193" t="s">
        <v>71</v>
      </c>
      <c r="B5" s="193" t="s">
        <v>72</v>
      </c>
      <c r="C5" s="193" t="s">
        <v>55</v>
      </c>
      <c r="D5" s="194" t="s">
        <v>58</v>
      </c>
      <c r="E5" s="195"/>
      <c r="F5" s="196"/>
      <c r="G5" s="197" t="s">
        <v>59</v>
      </c>
      <c r="H5" s="197" t="s">
        <v>60</v>
      </c>
      <c r="I5" s="197" t="s">
        <v>73</v>
      </c>
      <c r="J5" s="194" t="s">
        <v>62</v>
      </c>
      <c r="K5" s="195"/>
      <c r="L5" s="195"/>
      <c r="M5" s="195"/>
      <c r="N5" s="203"/>
      <c r="O5" s="204"/>
    </row>
    <row r="6" ht="42" customHeight="1" spans="1:15">
      <c r="A6" s="198"/>
      <c r="B6" s="198"/>
      <c r="C6" s="199"/>
      <c r="D6" s="200" t="s">
        <v>57</v>
      </c>
      <c r="E6" s="200" t="s">
        <v>74</v>
      </c>
      <c r="F6" s="200" t="s">
        <v>75</v>
      </c>
      <c r="G6" s="199"/>
      <c r="H6" s="199"/>
      <c r="I6" s="198"/>
      <c r="J6" s="200" t="s">
        <v>57</v>
      </c>
      <c r="K6" s="186" t="s">
        <v>76</v>
      </c>
      <c r="L6" s="186" t="s">
        <v>77</v>
      </c>
      <c r="M6" s="186" t="s">
        <v>78</v>
      </c>
      <c r="N6" s="186" t="s">
        <v>79</v>
      </c>
      <c r="O6" s="186" t="s">
        <v>80</v>
      </c>
    </row>
    <row r="7" ht="18" customHeight="1" spans="1:15">
      <c r="A7" s="49" t="s">
        <v>81</v>
      </c>
      <c r="B7" s="49" t="s">
        <v>82</v>
      </c>
      <c r="C7" s="49" t="s">
        <v>83</v>
      </c>
      <c r="D7" s="53" t="s">
        <v>84</v>
      </c>
      <c r="E7" s="53" t="s">
        <v>85</v>
      </c>
      <c r="F7" s="53" t="s">
        <v>86</v>
      </c>
      <c r="G7" s="53" t="s">
        <v>87</v>
      </c>
      <c r="H7" s="53" t="s">
        <v>88</v>
      </c>
      <c r="I7" s="53" t="s">
        <v>89</v>
      </c>
      <c r="J7" s="53" t="s">
        <v>90</v>
      </c>
      <c r="K7" s="53" t="s">
        <v>91</v>
      </c>
      <c r="L7" s="53" t="s">
        <v>92</v>
      </c>
      <c r="M7" s="53" t="s">
        <v>93</v>
      </c>
      <c r="N7" s="49" t="s">
        <v>94</v>
      </c>
      <c r="O7" s="53" t="s">
        <v>95</v>
      </c>
    </row>
    <row r="8" ht="27.4" customHeight="1" spans="1:15">
      <c r="A8" s="131" t="s">
        <v>96</v>
      </c>
      <c r="B8" s="131" t="s">
        <v>97</v>
      </c>
      <c r="C8" s="201">
        <v>250000</v>
      </c>
      <c r="D8" s="201">
        <v>250000</v>
      </c>
      <c r="E8" s="201"/>
      <c r="F8" s="201">
        <v>250000</v>
      </c>
      <c r="G8" s="131"/>
      <c r="H8" s="64"/>
      <c r="I8" s="64"/>
      <c r="J8" s="64"/>
      <c r="K8" s="64"/>
      <c r="L8" s="64"/>
      <c r="M8" s="64"/>
      <c r="N8" s="64"/>
      <c r="O8" s="131"/>
    </row>
    <row r="9" ht="27.4" customHeight="1" spans="1:15">
      <c r="A9" s="131" t="s">
        <v>98</v>
      </c>
      <c r="B9" s="131" t="s">
        <v>99</v>
      </c>
      <c r="C9" s="201">
        <v>250000</v>
      </c>
      <c r="D9" s="201">
        <v>250000</v>
      </c>
      <c r="E9" s="201"/>
      <c r="F9" s="201">
        <v>250000</v>
      </c>
      <c r="G9" s="131"/>
      <c r="H9" s="64"/>
      <c r="I9" s="64"/>
      <c r="J9" s="64"/>
      <c r="K9" s="64"/>
      <c r="L9" s="64"/>
      <c r="M9" s="64"/>
      <c r="N9" s="64"/>
      <c r="O9" s="131"/>
    </row>
    <row r="10" ht="27.4" customHeight="1" spans="1:15">
      <c r="A10" s="131" t="s">
        <v>100</v>
      </c>
      <c r="B10" s="131" t="s">
        <v>101</v>
      </c>
      <c r="C10" s="201">
        <v>250000</v>
      </c>
      <c r="D10" s="201">
        <v>250000</v>
      </c>
      <c r="E10" s="201"/>
      <c r="F10" s="201">
        <v>250000</v>
      </c>
      <c r="G10" s="131"/>
      <c r="H10" s="64"/>
      <c r="I10" s="64"/>
      <c r="J10" s="64"/>
      <c r="K10" s="64"/>
      <c r="L10" s="64"/>
      <c r="M10" s="64"/>
      <c r="N10" s="64"/>
      <c r="O10" s="131"/>
    </row>
    <row r="11" ht="27.4" customHeight="1" spans="1:15">
      <c r="A11" s="131" t="s">
        <v>102</v>
      </c>
      <c r="B11" s="131" t="s">
        <v>103</v>
      </c>
      <c r="C11" s="201">
        <v>884625</v>
      </c>
      <c r="D11" s="201">
        <v>884625</v>
      </c>
      <c r="E11" s="201">
        <v>884625</v>
      </c>
      <c r="F11" s="201"/>
      <c r="G11" s="131"/>
      <c r="H11" s="64"/>
      <c r="I11" s="64"/>
      <c r="J11" s="64"/>
      <c r="K11" s="64"/>
      <c r="L11" s="64"/>
      <c r="M11" s="64"/>
      <c r="N11" s="64"/>
      <c r="O11" s="131"/>
    </row>
    <row r="12" ht="27.4" customHeight="1" spans="1:15">
      <c r="A12" s="131" t="s">
        <v>104</v>
      </c>
      <c r="B12" s="131" t="s">
        <v>105</v>
      </c>
      <c r="C12" s="201">
        <v>884625</v>
      </c>
      <c r="D12" s="201">
        <v>884625</v>
      </c>
      <c r="E12" s="201">
        <v>884625</v>
      </c>
      <c r="F12" s="201"/>
      <c r="G12" s="131"/>
      <c r="H12" s="64"/>
      <c r="I12" s="64"/>
      <c r="J12" s="64"/>
      <c r="K12" s="64"/>
      <c r="L12" s="64"/>
      <c r="M12" s="64"/>
      <c r="N12" s="64"/>
      <c r="O12" s="131"/>
    </row>
    <row r="13" ht="27.4" customHeight="1" spans="1:15">
      <c r="A13" s="131" t="s">
        <v>106</v>
      </c>
      <c r="B13" s="131" t="s">
        <v>107</v>
      </c>
      <c r="C13" s="201">
        <v>708225</v>
      </c>
      <c r="D13" s="201">
        <v>708225</v>
      </c>
      <c r="E13" s="201">
        <v>708225</v>
      </c>
      <c r="F13" s="201"/>
      <c r="G13" s="131"/>
      <c r="H13" s="64"/>
      <c r="I13" s="64"/>
      <c r="J13" s="64"/>
      <c r="K13" s="64"/>
      <c r="L13" s="64"/>
      <c r="M13" s="64"/>
      <c r="N13" s="64"/>
      <c r="O13" s="131"/>
    </row>
    <row r="14" ht="27.4" customHeight="1" spans="1:15">
      <c r="A14" s="131" t="s">
        <v>108</v>
      </c>
      <c r="B14" s="131" t="s">
        <v>109</v>
      </c>
      <c r="C14" s="201">
        <v>176400</v>
      </c>
      <c r="D14" s="201">
        <v>176400</v>
      </c>
      <c r="E14" s="201">
        <v>176400</v>
      </c>
      <c r="F14" s="201"/>
      <c r="G14" s="131"/>
      <c r="H14" s="64"/>
      <c r="I14" s="64"/>
      <c r="J14" s="64"/>
      <c r="K14" s="64"/>
      <c r="L14" s="64"/>
      <c r="M14" s="64"/>
      <c r="N14" s="64"/>
      <c r="O14" s="131"/>
    </row>
    <row r="15" ht="27.4" customHeight="1" spans="1:15">
      <c r="A15" s="131" t="s">
        <v>110</v>
      </c>
      <c r="B15" s="131" t="s">
        <v>111</v>
      </c>
      <c r="C15" s="201">
        <v>8288670.68</v>
      </c>
      <c r="D15" s="201">
        <v>8288670.68</v>
      </c>
      <c r="E15" s="201">
        <v>7238670.68</v>
      </c>
      <c r="F15" s="201">
        <v>1050000</v>
      </c>
      <c r="G15" s="131"/>
      <c r="H15" s="64"/>
      <c r="I15" s="64"/>
      <c r="J15" s="64"/>
      <c r="K15" s="64"/>
      <c r="L15" s="64"/>
      <c r="M15" s="64"/>
      <c r="N15" s="64"/>
      <c r="O15" s="131"/>
    </row>
    <row r="16" ht="27.4" customHeight="1" spans="1:15">
      <c r="A16" s="131" t="s">
        <v>112</v>
      </c>
      <c r="B16" s="131" t="s">
        <v>113</v>
      </c>
      <c r="C16" s="201">
        <v>541616.36</v>
      </c>
      <c r="D16" s="201">
        <v>541616.36</v>
      </c>
      <c r="E16" s="201">
        <v>541616.36</v>
      </c>
      <c r="F16" s="201"/>
      <c r="G16" s="131"/>
      <c r="H16" s="64"/>
      <c r="I16" s="64"/>
      <c r="J16" s="64"/>
      <c r="K16" s="64"/>
      <c r="L16" s="64"/>
      <c r="M16" s="64"/>
      <c r="N16" s="64"/>
      <c r="O16" s="131"/>
    </row>
    <row r="17" ht="27.4" customHeight="1" spans="1:15">
      <c r="A17" s="131" t="s">
        <v>114</v>
      </c>
      <c r="B17" s="131" t="s">
        <v>115</v>
      </c>
      <c r="C17" s="201">
        <v>304745</v>
      </c>
      <c r="D17" s="201">
        <v>304745</v>
      </c>
      <c r="E17" s="201">
        <v>304745</v>
      </c>
      <c r="F17" s="201"/>
      <c r="G17" s="131"/>
      <c r="H17" s="64"/>
      <c r="I17" s="64"/>
      <c r="J17" s="64"/>
      <c r="K17" s="64"/>
      <c r="L17" s="64"/>
      <c r="M17" s="64"/>
      <c r="N17" s="64"/>
      <c r="O17" s="131"/>
    </row>
    <row r="18" ht="27.4" customHeight="1" spans="1:15">
      <c r="A18" s="131" t="s">
        <v>116</v>
      </c>
      <c r="B18" s="131" t="s">
        <v>117</v>
      </c>
      <c r="C18" s="201">
        <v>208614</v>
      </c>
      <c r="D18" s="201">
        <v>208614</v>
      </c>
      <c r="E18" s="201">
        <v>208614</v>
      </c>
      <c r="F18" s="201"/>
      <c r="G18" s="131"/>
      <c r="H18" s="64"/>
      <c r="I18" s="64"/>
      <c r="J18" s="64"/>
      <c r="K18" s="64"/>
      <c r="L18" s="64"/>
      <c r="M18" s="64"/>
      <c r="N18" s="64"/>
      <c r="O18" s="131"/>
    </row>
    <row r="19" ht="27.4" customHeight="1" spans="1:15">
      <c r="A19" s="131" t="s">
        <v>118</v>
      </c>
      <c r="B19" s="131" t="s">
        <v>119</v>
      </c>
      <c r="C19" s="201">
        <v>28257.36</v>
      </c>
      <c r="D19" s="201">
        <v>28257.36</v>
      </c>
      <c r="E19" s="201">
        <v>28257.36</v>
      </c>
      <c r="F19" s="201"/>
      <c r="G19" s="131"/>
      <c r="H19" s="64"/>
      <c r="I19" s="64"/>
      <c r="J19" s="64"/>
      <c r="K19" s="64"/>
      <c r="L19" s="64"/>
      <c r="M19" s="64"/>
      <c r="N19" s="64"/>
      <c r="O19" s="131"/>
    </row>
    <row r="20" ht="27.4" customHeight="1" spans="1:15">
      <c r="A20" s="131" t="s">
        <v>120</v>
      </c>
      <c r="B20" s="131" t="s">
        <v>121</v>
      </c>
      <c r="C20" s="201">
        <v>7747054.32</v>
      </c>
      <c r="D20" s="201">
        <v>7747054.32</v>
      </c>
      <c r="E20" s="201">
        <v>6697054.32</v>
      </c>
      <c r="F20" s="201">
        <v>1050000</v>
      </c>
      <c r="G20" s="131"/>
      <c r="H20" s="64"/>
      <c r="I20" s="64"/>
      <c r="J20" s="64"/>
      <c r="K20" s="64"/>
      <c r="L20" s="64"/>
      <c r="M20" s="64"/>
      <c r="N20" s="64"/>
      <c r="O20" s="131"/>
    </row>
    <row r="21" ht="27.4" customHeight="1" spans="1:15">
      <c r="A21" s="131" t="s">
        <v>122</v>
      </c>
      <c r="B21" s="131" t="s">
        <v>123</v>
      </c>
      <c r="C21" s="201">
        <v>6697054.32</v>
      </c>
      <c r="D21" s="201">
        <v>6697054.32</v>
      </c>
      <c r="E21" s="201">
        <v>6697054.32</v>
      </c>
      <c r="F21" s="201"/>
      <c r="G21" s="131"/>
      <c r="H21" s="64"/>
      <c r="I21" s="64"/>
      <c r="J21" s="64"/>
      <c r="K21" s="64"/>
      <c r="L21" s="64"/>
      <c r="M21" s="64"/>
      <c r="N21" s="64"/>
      <c r="O21" s="131"/>
    </row>
    <row r="22" ht="27.4" customHeight="1" spans="1:15">
      <c r="A22" s="131" t="s">
        <v>124</v>
      </c>
      <c r="B22" s="131" t="s">
        <v>125</v>
      </c>
      <c r="C22" s="201">
        <v>10000</v>
      </c>
      <c r="D22" s="201">
        <v>10000</v>
      </c>
      <c r="E22" s="201"/>
      <c r="F22" s="201">
        <v>10000</v>
      </c>
      <c r="G22" s="131"/>
      <c r="H22" s="64"/>
      <c r="I22" s="64"/>
      <c r="J22" s="64"/>
      <c r="K22" s="64"/>
      <c r="L22" s="64"/>
      <c r="M22" s="64"/>
      <c r="N22" s="64"/>
      <c r="O22" s="131"/>
    </row>
    <row r="23" ht="27.4" customHeight="1" spans="1:15">
      <c r="A23" s="131" t="s">
        <v>126</v>
      </c>
      <c r="B23" s="131" t="s">
        <v>127</v>
      </c>
      <c r="C23" s="201">
        <v>1040000</v>
      </c>
      <c r="D23" s="201">
        <v>1040000</v>
      </c>
      <c r="E23" s="201"/>
      <c r="F23" s="201">
        <v>1040000</v>
      </c>
      <c r="G23" s="131"/>
      <c r="H23" s="64"/>
      <c r="I23" s="64"/>
      <c r="J23" s="64"/>
      <c r="K23" s="64"/>
      <c r="L23" s="64"/>
      <c r="M23" s="64"/>
      <c r="N23" s="64"/>
      <c r="O23" s="131"/>
    </row>
    <row r="24" ht="27.4" customHeight="1" spans="1:15">
      <c r="A24" s="131" t="s">
        <v>128</v>
      </c>
      <c r="B24" s="131" t="s">
        <v>129</v>
      </c>
      <c r="C24" s="201">
        <v>618252</v>
      </c>
      <c r="D24" s="201">
        <v>618252</v>
      </c>
      <c r="E24" s="201">
        <v>618252</v>
      </c>
      <c r="F24" s="201"/>
      <c r="G24" s="131"/>
      <c r="H24" s="64"/>
      <c r="I24" s="64"/>
      <c r="J24" s="64"/>
      <c r="K24" s="64"/>
      <c r="L24" s="64"/>
      <c r="M24" s="64"/>
      <c r="N24" s="64"/>
      <c r="O24" s="131"/>
    </row>
    <row r="25" ht="27.4" customHeight="1" spans="1:15">
      <c r="A25" s="131" t="s">
        <v>130</v>
      </c>
      <c r="B25" s="131" t="s">
        <v>131</v>
      </c>
      <c r="C25" s="201">
        <v>618252</v>
      </c>
      <c r="D25" s="201">
        <v>618252</v>
      </c>
      <c r="E25" s="201">
        <v>618252</v>
      </c>
      <c r="F25" s="201"/>
      <c r="G25" s="131"/>
      <c r="H25" s="64"/>
      <c r="I25" s="64"/>
      <c r="J25" s="64"/>
      <c r="K25" s="64"/>
      <c r="L25" s="64"/>
      <c r="M25" s="64"/>
      <c r="N25" s="64"/>
      <c r="O25" s="131"/>
    </row>
    <row r="26" ht="27.4" customHeight="1" spans="1:15">
      <c r="A26" s="131" t="s">
        <v>132</v>
      </c>
      <c r="B26" s="131" t="s">
        <v>133</v>
      </c>
      <c r="C26" s="201">
        <v>618252</v>
      </c>
      <c r="D26" s="201">
        <v>618252</v>
      </c>
      <c r="E26" s="201">
        <v>618252</v>
      </c>
      <c r="F26" s="201"/>
      <c r="G26" s="131"/>
      <c r="H26" s="64"/>
      <c r="I26" s="64"/>
      <c r="J26" s="64"/>
      <c r="K26" s="64"/>
      <c r="L26" s="64"/>
      <c r="M26" s="64"/>
      <c r="N26" s="64"/>
      <c r="O26" s="131"/>
    </row>
    <row r="27" ht="21" customHeight="1" spans="1:15">
      <c r="A27" s="27"/>
      <c r="B27" s="27"/>
      <c r="C27" s="76"/>
      <c r="D27" s="76"/>
      <c r="E27" s="76"/>
      <c r="F27" s="76"/>
      <c r="G27" s="76"/>
      <c r="H27" s="76"/>
      <c r="I27" s="76"/>
      <c r="J27" s="76"/>
      <c r="K27" s="76"/>
      <c r="L27" s="76"/>
      <c r="M27" s="76"/>
      <c r="N27" s="76"/>
      <c r="O27" s="76"/>
    </row>
    <row r="28" ht="21" customHeight="1" spans="1:15">
      <c r="A28" s="202" t="s">
        <v>55</v>
      </c>
      <c r="B28" s="33"/>
      <c r="C28" s="201">
        <v>10041547.68</v>
      </c>
      <c r="D28" s="201">
        <v>10041547.68</v>
      </c>
      <c r="E28" s="201">
        <v>8741547.68</v>
      </c>
      <c r="F28" s="201">
        <v>1300000</v>
      </c>
      <c r="G28" s="76"/>
      <c r="H28" s="76"/>
      <c r="I28" s="76"/>
      <c r="J28" s="76"/>
      <c r="K28" s="76"/>
      <c r="L28" s="76"/>
      <c r="M28" s="76"/>
      <c r="N28" s="76"/>
      <c r="O28" s="76"/>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369444444444444" right="0.369444444444444" top="0.326388888888889" bottom="0.326388888888889" header="0" footer="0"/>
  <pageSetup paperSize="9" scale="65" orientation="landscape" horizontalDpi="600"/>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2" sqref="B12"/>
    </sheetView>
  </sheetViews>
  <sheetFormatPr defaultColWidth="8.6" defaultRowHeight="12.75" customHeight="1" outlineLevelCol="3"/>
  <cols>
    <col min="1" max="4" width="35.6" customWidth="1"/>
  </cols>
  <sheetData>
    <row r="1" customHeight="1" spans="1:4">
      <c r="A1" s="1"/>
      <c r="B1" s="1"/>
      <c r="C1" s="1"/>
      <c r="D1" s="1"/>
    </row>
    <row r="2" ht="15" customHeight="1" spans="1:4">
      <c r="A2" s="41"/>
      <c r="B2" s="45"/>
      <c r="C2" s="45"/>
      <c r="D2" s="45" t="s">
        <v>134</v>
      </c>
    </row>
    <row r="3" ht="41.25" customHeight="1" spans="1:1">
      <c r="A3" s="40" t="str">
        <f>"2025"&amp;"年部门财政拨款收支预算总表"</f>
        <v>2025年部门财政拨款收支预算总表</v>
      </c>
    </row>
    <row r="4" ht="17.25" customHeight="1" spans="1:4">
      <c r="A4" s="43" t="str">
        <f>"单位名称："&amp;"昆明市西山区医疗保障局"</f>
        <v>单位名称：昆明市西山区医疗保障局</v>
      </c>
      <c r="B4" s="185"/>
      <c r="D4" s="45" t="s">
        <v>1</v>
      </c>
    </row>
    <row r="5" ht="17.25" customHeight="1" spans="1:4">
      <c r="A5" s="186" t="s">
        <v>2</v>
      </c>
      <c r="B5" s="187"/>
      <c r="C5" s="186" t="s">
        <v>3</v>
      </c>
      <c r="D5" s="187"/>
    </row>
    <row r="6" ht="18.75" customHeight="1" spans="1:4">
      <c r="A6" s="186" t="s">
        <v>4</v>
      </c>
      <c r="B6" s="186" t="s">
        <v>5</v>
      </c>
      <c r="C6" s="186" t="s">
        <v>6</v>
      </c>
      <c r="D6" s="186" t="s">
        <v>5</v>
      </c>
    </row>
    <row r="7" ht="16.5" customHeight="1" spans="1:4">
      <c r="A7" s="188" t="s">
        <v>135</v>
      </c>
      <c r="B7" s="76"/>
      <c r="C7" s="188" t="s">
        <v>136</v>
      </c>
      <c r="D7" s="76"/>
    </row>
    <row r="8" ht="16.5" customHeight="1" spans="1:4">
      <c r="A8" s="188" t="s">
        <v>137</v>
      </c>
      <c r="B8" s="76">
        <v>10041547.68</v>
      </c>
      <c r="C8" s="188" t="s">
        <v>138</v>
      </c>
      <c r="D8" s="76"/>
    </row>
    <row r="9" ht="16.5" customHeight="1" spans="1:4">
      <c r="A9" s="188" t="s">
        <v>139</v>
      </c>
      <c r="B9" s="76"/>
      <c r="C9" s="188" t="s">
        <v>140</v>
      </c>
      <c r="D9" s="76"/>
    </row>
    <row r="10" ht="16.5" customHeight="1" spans="1:4">
      <c r="A10" s="188" t="s">
        <v>141</v>
      </c>
      <c r="B10" s="76"/>
      <c r="C10" s="188" t="s">
        <v>142</v>
      </c>
      <c r="D10" s="76"/>
    </row>
    <row r="11" ht="16.5" customHeight="1" spans="1:4">
      <c r="A11" s="188" t="s">
        <v>143</v>
      </c>
      <c r="B11" s="76"/>
      <c r="C11" s="188" t="s">
        <v>144</v>
      </c>
      <c r="D11" s="76"/>
    </row>
    <row r="12" ht="16.5" customHeight="1" spans="1:4">
      <c r="A12" s="188" t="s">
        <v>137</v>
      </c>
      <c r="B12" s="76"/>
      <c r="C12" s="188" t="s">
        <v>145</v>
      </c>
      <c r="D12" s="76"/>
    </row>
    <row r="13" ht="16.5" customHeight="1" spans="1:4">
      <c r="A13" s="189" t="s">
        <v>139</v>
      </c>
      <c r="B13" s="76"/>
      <c r="C13" s="65" t="s">
        <v>146</v>
      </c>
      <c r="D13" s="76">
        <v>250000</v>
      </c>
    </row>
    <row r="14" ht="16.5" customHeight="1" spans="1:4">
      <c r="A14" s="189" t="s">
        <v>141</v>
      </c>
      <c r="B14" s="76"/>
      <c r="C14" s="65" t="s">
        <v>147</v>
      </c>
      <c r="D14" s="76"/>
    </row>
    <row r="15" ht="16.5" customHeight="1" spans="1:4">
      <c r="A15" s="190"/>
      <c r="B15" s="76"/>
      <c r="C15" s="65" t="s">
        <v>148</v>
      </c>
      <c r="D15" s="76">
        <v>884625</v>
      </c>
    </row>
    <row r="16" ht="16.5" customHeight="1" spans="1:4">
      <c r="A16" s="190"/>
      <c r="B16" s="76"/>
      <c r="C16" s="65" t="s">
        <v>149</v>
      </c>
      <c r="D16" s="76">
        <v>8288670.68</v>
      </c>
    </row>
    <row r="17" ht="16.5" customHeight="1" spans="1:4">
      <c r="A17" s="190"/>
      <c r="B17" s="76"/>
      <c r="C17" s="65" t="s">
        <v>150</v>
      </c>
      <c r="D17" s="76"/>
    </row>
    <row r="18" ht="16.5" customHeight="1" spans="1:4">
      <c r="A18" s="190"/>
      <c r="B18" s="76"/>
      <c r="C18" s="65" t="s">
        <v>151</v>
      </c>
      <c r="D18" s="76"/>
    </row>
    <row r="19" ht="16.5" customHeight="1" spans="1:4">
      <c r="A19" s="190"/>
      <c r="B19" s="76"/>
      <c r="C19" s="65" t="s">
        <v>152</v>
      </c>
      <c r="D19" s="76"/>
    </row>
    <row r="20" ht="16.5" customHeight="1" spans="1:4">
      <c r="A20" s="190"/>
      <c r="B20" s="76"/>
      <c r="C20" s="65" t="s">
        <v>153</v>
      </c>
      <c r="D20" s="76"/>
    </row>
    <row r="21" ht="16.5" customHeight="1" spans="1:4">
      <c r="A21" s="190"/>
      <c r="B21" s="76"/>
      <c r="C21" s="65" t="s">
        <v>154</v>
      </c>
      <c r="D21" s="76"/>
    </row>
    <row r="22" ht="16.5" customHeight="1" spans="1:4">
      <c r="A22" s="190"/>
      <c r="B22" s="76"/>
      <c r="C22" s="65" t="s">
        <v>155</v>
      </c>
      <c r="D22" s="76"/>
    </row>
    <row r="23" ht="16.5" customHeight="1" spans="1:4">
      <c r="A23" s="190"/>
      <c r="B23" s="76"/>
      <c r="C23" s="65" t="s">
        <v>156</v>
      </c>
      <c r="D23" s="76"/>
    </row>
    <row r="24" ht="16.5" customHeight="1" spans="1:4">
      <c r="A24" s="190"/>
      <c r="B24" s="76"/>
      <c r="C24" s="65" t="s">
        <v>157</v>
      </c>
      <c r="D24" s="76"/>
    </row>
    <row r="25" ht="16.5" customHeight="1" spans="1:4">
      <c r="A25" s="190"/>
      <c r="B25" s="76"/>
      <c r="C25" s="65" t="s">
        <v>158</v>
      </c>
      <c r="D25" s="76"/>
    </row>
    <row r="26" ht="16.5" customHeight="1" spans="1:4">
      <c r="A26" s="190"/>
      <c r="B26" s="76"/>
      <c r="C26" s="65" t="s">
        <v>159</v>
      </c>
      <c r="D26" s="76">
        <v>618252</v>
      </c>
    </row>
    <row r="27" ht="16.5" customHeight="1" spans="1:4">
      <c r="A27" s="190"/>
      <c r="B27" s="76"/>
      <c r="C27" s="65" t="s">
        <v>160</v>
      </c>
      <c r="D27" s="76"/>
    </row>
    <row r="28" ht="16.5" customHeight="1" spans="1:4">
      <c r="A28" s="190"/>
      <c r="B28" s="76"/>
      <c r="C28" s="65" t="s">
        <v>161</v>
      </c>
      <c r="D28" s="76"/>
    </row>
    <row r="29" ht="16.5" customHeight="1" spans="1:4">
      <c r="A29" s="190"/>
      <c r="B29" s="76"/>
      <c r="C29" s="65" t="s">
        <v>162</v>
      </c>
      <c r="D29" s="76"/>
    </row>
    <row r="30" ht="16.5" customHeight="1" spans="1:4">
      <c r="A30" s="190"/>
      <c r="B30" s="76"/>
      <c r="C30" s="65" t="s">
        <v>163</v>
      </c>
      <c r="D30" s="76"/>
    </row>
    <row r="31" ht="16.5" customHeight="1" spans="1:4">
      <c r="A31" s="190"/>
      <c r="B31" s="76"/>
      <c r="C31" s="65" t="s">
        <v>164</v>
      </c>
      <c r="D31" s="76"/>
    </row>
    <row r="32" ht="16.5" customHeight="1" spans="1:4">
      <c r="A32" s="190"/>
      <c r="B32" s="76"/>
      <c r="C32" s="189" t="s">
        <v>165</v>
      </c>
      <c r="D32" s="76"/>
    </row>
    <row r="33" ht="16.5" customHeight="1" spans="1:4">
      <c r="A33" s="190"/>
      <c r="B33" s="76"/>
      <c r="C33" s="189" t="s">
        <v>166</v>
      </c>
      <c r="D33" s="76"/>
    </row>
    <row r="34" ht="16.5" customHeight="1" spans="1:4">
      <c r="A34" s="190"/>
      <c r="B34" s="76"/>
      <c r="C34" s="27" t="s">
        <v>167</v>
      </c>
      <c r="D34" s="76"/>
    </row>
    <row r="35" ht="15" customHeight="1" spans="1:4">
      <c r="A35" s="191" t="s">
        <v>50</v>
      </c>
      <c r="B35" s="192">
        <f>SUM(B8:B34)</f>
        <v>10041547.68</v>
      </c>
      <c r="C35" s="191" t="s">
        <v>51</v>
      </c>
      <c r="D35" s="192">
        <f>SUM(D8:D34)</f>
        <v>10041547.68</v>
      </c>
    </row>
  </sheetData>
  <mergeCells count="4">
    <mergeCell ref="A3:D3"/>
    <mergeCell ref="A4:B4"/>
    <mergeCell ref="A5:B5"/>
    <mergeCell ref="C5:D5"/>
  </mergeCells>
  <printOptions horizontalCentered="1"/>
  <pageMargins left="0.369444444444444" right="0.369444444444444" top="0.326388888888889" bottom="0.326388888888889" header="0" footer="0"/>
  <pageSetup paperSize="9" scale="80" orientation="landscape" horizontalDpi="600"/>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C14" sqref="C14"/>
    </sheetView>
  </sheetViews>
  <sheetFormatPr defaultColWidth="9.13333333333333" defaultRowHeight="14.25" customHeight="1" outlineLevelCol="6"/>
  <cols>
    <col min="1" max="1" width="11.875" customWidth="1"/>
    <col min="2" max="2" width="33.75" customWidth="1"/>
    <col min="3" max="7" width="24.1333333333333" customWidth="1"/>
  </cols>
  <sheetData>
    <row r="1" customHeight="1" spans="1:7">
      <c r="A1" s="1"/>
      <c r="B1" s="1"/>
      <c r="C1" s="1"/>
      <c r="D1" s="1"/>
      <c r="E1" s="1"/>
      <c r="F1" s="1"/>
      <c r="G1" s="1"/>
    </row>
    <row r="2" ht="17" customHeight="1" spans="4:7">
      <c r="D2" s="147"/>
      <c r="F2" s="67"/>
      <c r="G2" s="154" t="s">
        <v>168</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5" t="str">
        <f>"单位名称："&amp;"昆明市西山区医疗保障局"</f>
        <v>单位名称：昆明市西山区医疗保障局</v>
      </c>
      <c r="F4" s="122"/>
      <c r="G4" s="154" t="s">
        <v>1</v>
      </c>
    </row>
    <row r="5" ht="20.25" customHeight="1" spans="1:7">
      <c r="A5" s="178" t="s">
        <v>169</v>
      </c>
      <c r="B5" s="179"/>
      <c r="C5" s="126" t="s">
        <v>55</v>
      </c>
      <c r="D5" s="168" t="s">
        <v>74</v>
      </c>
      <c r="E5" s="12"/>
      <c r="F5" s="13"/>
      <c r="G5" s="149" t="s">
        <v>75</v>
      </c>
    </row>
    <row r="6" ht="20.25" customHeight="1" spans="1:7">
      <c r="A6" s="180" t="s">
        <v>71</v>
      </c>
      <c r="B6" s="180" t="s">
        <v>72</v>
      </c>
      <c r="C6" s="19"/>
      <c r="D6" s="131" t="s">
        <v>57</v>
      </c>
      <c r="E6" s="131" t="s">
        <v>170</v>
      </c>
      <c r="F6" s="131" t="s">
        <v>171</v>
      </c>
      <c r="G6" s="151"/>
    </row>
    <row r="7" ht="25" customHeight="1" spans="1:7">
      <c r="A7" s="56" t="s">
        <v>81</v>
      </c>
      <c r="B7" s="56" t="s">
        <v>82</v>
      </c>
      <c r="C7" s="56" t="s">
        <v>83</v>
      </c>
      <c r="D7" s="56" t="s">
        <v>84</v>
      </c>
      <c r="E7" s="56" t="s">
        <v>85</v>
      </c>
      <c r="F7" s="56" t="s">
        <v>86</v>
      </c>
      <c r="G7" s="56" t="s">
        <v>87</v>
      </c>
    </row>
    <row r="8" ht="25" customHeight="1" spans="1:7">
      <c r="A8" s="181" t="s">
        <v>96</v>
      </c>
      <c r="B8" s="182" t="s">
        <v>97</v>
      </c>
      <c r="C8" s="183">
        <v>250000</v>
      </c>
      <c r="D8" s="183"/>
      <c r="E8" s="183"/>
      <c r="F8" s="183"/>
      <c r="G8" s="183">
        <v>250000</v>
      </c>
    </row>
    <row r="9" ht="25" customHeight="1" spans="1:7">
      <c r="A9" s="181" t="s">
        <v>98</v>
      </c>
      <c r="B9" s="182" t="s">
        <v>99</v>
      </c>
      <c r="C9" s="183">
        <v>250000</v>
      </c>
      <c r="D9" s="183"/>
      <c r="E9" s="183"/>
      <c r="F9" s="183"/>
      <c r="G9" s="183">
        <v>250000</v>
      </c>
    </row>
    <row r="10" ht="25" customHeight="1" spans="1:7">
      <c r="A10" s="181" t="s">
        <v>100</v>
      </c>
      <c r="B10" s="182" t="s">
        <v>101</v>
      </c>
      <c r="C10" s="183">
        <v>250000</v>
      </c>
      <c r="D10" s="183"/>
      <c r="E10" s="183"/>
      <c r="F10" s="183"/>
      <c r="G10" s="183">
        <v>250000</v>
      </c>
    </row>
    <row r="11" ht="25" customHeight="1" spans="1:7">
      <c r="A11" s="181" t="s">
        <v>102</v>
      </c>
      <c r="B11" s="182" t="s">
        <v>103</v>
      </c>
      <c r="C11" s="183">
        <v>884625</v>
      </c>
      <c r="D11" s="183">
        <v>884625</v>
      </c>
      <c r="E11" s="183">
        <v>884625</v>
      </c>
      <c r="F11" s="183"/>
      <c r="G11" s="183"/>
    </row>
    <row r="12" ht="25" customHeight="1" spans="1:7">
      <c r="A12" s="181" t="s">
        <v>104</v>
      </c>
      <c r="B12" s="182" t="s">
        <v>105</v>
      </c>
      <c r="C12" s="183">
        <v>884625</v>
      </c>
      <c r="D12" s="183">
        <v>884625</v>
      </c>
      <c r="E12" s="183">
        <v>884625</v>
      </c>
      <c r="F12" s="183"/>
      <c r="G12" s="183"/>
    </row>
    <row r="13" ht="25" customHeight="1" spans="1:7">
      <c r="A13" s="181" t="s">
        <v>106</v>
      </c>
      <c r="B13" s="182" t="s">
        <v>107</v>
      </c>
      <c r="C13" s="183">
        <v>708225</v>
      </c>
      <c r="D13" s="183">
        <v>708225</v>
      </c>
      <c r="E13" s="183">
        <v>708225</v>
      </c>
      <c r="F13" s="183"/>
      <c r="G13" s="183"/>
    </row>
    <row r="14" ht="25" customHeight="1" spans="1:7">
      <c r="A14" s="181" t="s">
        <v>108</v>
      </c>
      <c r="B14" s="182" t="s">
        <v>109</v>
      </c>
      <c r="C14" s="183">
        <v>176400</v>
      </c>
      <c r="D14" s="183">
        <v>176400</v>
      </c>
      <c r="E14" s="183">
        <v>176400</v>
      </c>
      <c r="F14" s="183"/>
      <c r="G14" s="183"/>
    </row>
    <row r="15" ht="25" customHeight="1" spans="1:7">
      <c r="A15" s="181" t="s">
        <v>110</v>
      </c>
      <c r="B15" s="182" t="s">
        <v>111</v>
      </c>
      <c r="C15" s="183">
        <v>8288670.68</v>
      </c>
      <c r="D15" s="183">
        <v>7238670.68</v>
      </c>
      <c r="E15" s="183">
        <v>6356323.36</v>
      </c>
      <c r="F15" s="183">
        <v>882347.32</v>
      </c>
      <c r="G15" s="183">
        <v>1050000</v>
      </c>
    </row>
    <row r="16" ht="25" customHeight="1" spans="1:7">
      <c r="A16" s="181" t="s">
        <v>112</v>
      </c>
      <c r="B16" s="182" t="s">
        <v>113</v>
      </c>
      <c r="C16" s="183">
        <v>541616.36</v>
      </c>
      <c r="D16" s="183">
        <v>541616.36</v>
      </c>
      <c r="E16" s="183">
        <v>541616.36</v>
      </c>
      <c r="F16" s="183"/>
      <c r="G16" s="183"/>
    </row>
    <row r="17" ht="25" customHeight="1" spans="1:7">
      <c r="A17" s="181" t="s">
        <v>114</v>
      </c>
      <c r="B17" s="182" t="s">
        <v>115</v>
      </c>
      <c r="C17" s="183">
        <v>304745</v>
      </c>
      <c r="D17" s="183">
        <v>304745</v>
      </c>
      <c r="E17" s="183">
        <v>304745</v>
      </c>
      <c r="F17" s="183"/>
      <c r="G17" s="183"/>
    </row>
    <row r="18" ht="25" customHeight="1" spans="1:7">
      <c r="A18" s="181" t="s">
        <v>116</v>
      </c>
      <c r="B18" s="182" t="s">
        <v>117</v>
      </c>
      <c r="C18" s="183">
        <v>208614</v>
      </c>
      <c r="D18" s="183">
        <v>208614</v>
      </c>
      <c r="E18" s="183">
        <v>208614</v>
      </c>
      <c r="F18" s="183"/>
      <c r="G18" s="183"/>
    </row>
    <row r="19" ht="25" customHeight="1" spans="1:7">
      <c r="A19" s="181" t="s">
        <v>118</v>
      </c>
      <c r="B19" s="182" t="s">
        <v>119</v>
      </c>
      <c r="C19" s="183">
        <v>28257.36</v>
      </c>
      <c r="D19" s="183">
        <v>28257.36</v>
      </c>
      <c r="E19" s="183">
        <v>28257.36</v>
      </c>
      <c r="F19" s="183"/>
      <c r="G19" s="183"/>
    </row>
    <row r="20" ht="25" customHeight="1" spans="1:7">
      <c r="A20" s="181" t="s">
        <v>120</v>
      </c>
      <c r="B20" s="182" t="s">
        <v>121</v>
      </c>
      <c r="C20" s="183">
        <v>7747054.32</v>
      </c>
      <c r="D20" s="183">
        <v>6697054.32</v>
      </c>
      <c r="E20" s="183">
        <v>5814707</v>
      </c>
      <c r="F20" s="183">
        <v>882347.32</v>
      </c>
      <c r="G20" s="183">
        <v>1050000</v>
      </c>
    </row>
    <row r="21" ht="25" customHeight="1" spans="1:7">
      <c r="A21" s="181" t="s">
        <v>122</v>
      </c>
      <c r="B21" s="182" t="s">
        <v>123</v>
      </c>
      <c r="C21" s="183">
        <v>6697054.32</v>
      </c>
      <c r="D21" s="183">
        <v>6697054.32</v>
      </c>
      <c r="E21" s="183">
        <v>5814707</v>
      </c>
      <c r="F21" s="183">
        <v>882347.32</v>
      </c>
      <c r="G21" s="183"/>
    </row>
    <row r="22" ht="25" customHeight="1" spans="1:7">
      <c r="A22" s="181" t="s">
        <v>124</v>
      </c>
      <c r="B22" s="182" t="s">
        <v>125</v>
      </c>
      <c r="C22" s="183">
        <v>10000</v>
      </c>
      <c r="D22" s="183"/>
      <c r="E22" s="183"/>
      <c r="F22" s="183"/>
      <c r="G22" s="183">
        <v>10000</v>
      </c>
    </row>
    <row r="23" ht="25" customHeight="1" spans="1:7">
      <c r="A23" s="181" t="s">
        <v>126</v>
      </c>
      <c r="B23" s="182" t="s">
        <v>127</v>
      </c>
      <c r="C23" s="183">
        <v>1040000</v>
      </c>
      <c r="D23" s="183"/>
      <c r="E23" s="183"/>
      <c r="F23" s="183"/>
      <c r="G23" s="183">
        <v>1040000</v>
      </c>
    </row>
    <row r="24" ht="25" customHeight="1" spans="1:7">
      <c r="A24" s="181" t="s">
        <v>128</v>
      </c>
      <c r="B24" s="182" t="s">
        <v>129</v>
      </c>
      <c r="C24" s="183">
        <v>618252</v>
      </c>
      <c r="D24" s="183">
        <v>618252</v>
      </c>
      <c r="E24" s="183">
        <v>618252</v>
      </c>
      <c r="F24" s="183"/>
      <c r="G24" s="183"/>
    </row>
    <row r="25" ht="25" customHeight="1" spans="1:7">
      <c r="A25" s="181" t="s">
        <v>130</v>
      </c>
      <c r="B25" s="182" t="s">
        <v>131</v>
      </c>
      <c r="C25" s="183">
        <v>618252</v>
      </c>
      <c r="D25" s="183">
        <v>618252</v>
      </c>
      <c r="E25" s="183">
        <v>618252</v>
      </c>
      <c r="F25" s="183"/>
      <c r="G25" s="183"/>
    </row>
    <row r="26" ht="25" customHeight="1" spans="1:7">
      <c r="A26" s="181" t="s">
        <v>132</v>
      </c>
      <c r="B26" s="182" t="s">
        <v>133</v>
      </c>
      <c r="C26" s="183">
        <v>618252</v>
      </c>
      <c r="D26" s="183">
        <v>618252</v>
      </c>
      <c r="E26" s="183">
        <v>618252</v>
      </c>
      <c r="F26" s="183"/>
      <c r="G26" s="183"/>
    </row>
    <row r="27" ht="25" customHeight="1" spans="1:7">
      <c r="A27" s="74" t="s">
        <v>172</v>
      </c>
      <c r="B27" s="184" t="s">
        <v>172</v>
      </c>
      <c r="C27" s="183">
        <v>10041547.68</v>
      </c>
      <c r="D27" s="183">
        <v>8741547.68</v>
      </c>
      <c r="E27" s="183">
        <v>7859200.36</v>
      </c>
      <c r="F27" s="183">
        <v>882347.32</v>
      </c>
      <c r="G27" s="183">
        <v>1300000</v>
      </c>
    </row>
  </sheetData>
  <mergeCells count="6">
    <mergeCell ref="A3:G3"/>
    <mergeCell ref="A5:B5"/>
    <mergeCell ref="D5:F5"/>
    <mergeCell ref="A27:B27"/>
    <mergeCell ref="C5:C6"/>
    <mergeCell ref="G5:G6"/>
  </mergeCells>
  <printOptions horizontalCentered="1"/>
  <pageMargins left="0.369444444444444" right="0.369444444444444" top="0.361805555555556" bottom="0.361805555555556" header="0.283333333333333" footer="0.283333333333333"/>
  <pageSetup paperSize="9" scale="7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5" sqref="B15"/>
    </sheetView>
  </sheetViews>
  <sheetFormatPr defaultColWidth="10.4" defaultRowHeight="14.25" customHeight="1" outlineLevelCol="5"/>
  <cols>
    <col min="1" max="6" width="28.1333333333333" customWidth="1"/>
  </cols>
  <sheetData>
    <row r="1" customHeight="1" spans="1:6">
      <c r="A1" s="1"/>
      <c r="B1" s="1"/>
      <c r="C1" s="1"/>
      <c r="D1" s="1"/>
      <c r="E1" s="1"/>
      <c r="F1" s="1"/>
    </row>
    <row r="2" customHeight="1" spans="1:6">
      <c r="A2" s="42"/>
      <c r="B2" s="42"/>
      <c r="C2" s="42"/>
      <c r="D2" s="42"/>
      <c r="E2" s="41"/>
      <c r="F2" s="173" t="s">
        <v>173</v>
      </c>
    </row>
    <row r="3" ht="41.25" customHeight="1" spans="1:6">
      <c r="A3" s="174" t="str">
        <f>"2025"&amp;"年一般公共预算“三公”经费支出预算表"</f>
        <v>2025年一般公共预算“三公”经费支出预算表</v>
      </c>
      <c r="B3" s="42"/>
      <c r="C3" s="42"/>
      <c r="D3" s="42"/>
      <c r="E3" s="41"/>
      <c r="F3" s="42"/>
    </row>
    <row r="4" customHeight="1" spans="1:6">
      <c r="A4" s="105" t="str">
        <f>"单位名称："&amp;"昆明市西山区医疗保障局"</f>
        <v>单位名称：昆明市西山区医疗保障局</v>
      </c>
      <c r="B4" s="175"/>
      <c r="D4" s="42"/>
      <c r="E4" s="41"/>
      <c r="F4" s="60" t="s">
        <v>1</v>
      </c>
    </row>
    <row r="5" ht="27" customHeight="1" spans="1:6">
      <c r="A5" s="46" t="s">
        <v>174</v>
      </c>
      <c r="B5" s="46" t="s">
        <v>175</v>
      </c>
      <c r="C5" s="46" t="s">
        <v>176</v>
      </c>
      <c r="D5" s="46"/>
      <c r="E5" s="34"/>
      <c r="F5" s="46" t="s">
        <v>177</v>
      </c>
    </row>
    <row r="6" ht="28.5" customHeight="1" spans="1:6">
      <c r="A6" s="176"/>
      <c r="B6" s="48"/>
      <c r="C6" s="34" t="s">
        <v>57</v>
      </c>
      <c r="D6" s="34" t="s">
        <v>178</v>
      </c>
      <c r="E6" s="34" t="s">
        <v>179</v>
      </c>
      <c r="F6" s="47"/>
    </row>
    <row r="7" ht="17.25" customHeight="1" spans="1:6">
      <c r="A7" s="53" t="s">
        <v>81</v>
      </c>
      <c r="B7" s="53" t="s">
        <v>82</v>
      </c>
      <c r="C7" s="53" t="s">
        <v>83</v>
      </c>
      <c r="D7" s="53" t="s">
        <v>84</v>
      </c>
      <c r="E7" s="53" t="s">
        <v>85</v>
      </c>
      <c r="F7" s="53" t="s">
        <v>86</v>
      </c>
    </row>
    <row r="8" ht="17.25" customHeight="1" spans="1:6">
      <c r="A8" s="76"/>
      <c r="B8" s="76"/>
      <c r="C8" s="76"/>
      <c r="D8" s="76"/>
      <c r="E8" s="76"/>
      <c r="F8" s="76"/>
    </row>
    <row r="9" customHeight="1" spans="1:1">
      <c r="A9" s="177" t="s">
        <v>180</v>
      </c>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topLeftCell="F1" workbookViewId="0">
      <pane ySplit="1" topLeftCell="A8" activePane="bottomLeft" state="frozen"/>
      <selection/>
      <selection pane="bottomLeft" activeCell="M14" sqref="M14"/>
    </sheetView>
  </sheetViews>
  <sheetFormatPr defaultColWidth="9.13333333333333" defaultRowHeight="14.25" customHeight="1"/>
  <cols>
    <col min="1" max="2" width="20.25" customWidth="1"/>
    <col min="3" max="3" width="20.7333333333333" customWidth="1"/>
    <col min="4" max="4" width="19.625" style="134" customWidth="1"/>
    <col min="5" max="5" width="10.1333333333333" customWidth="1"/>
    <col min="6" max="6" width="31.625" style="134" customWidth="1"/>
    <col min="7" max="7" width="10.2666666666667" customWidth="1"/>
    <col min="8" max="8" width="23" style="134" customWidth="1"/>
    <col min="9" max="10" width="14" customWidth="1"/>
    <col min="11" max="12" width="8.875" customWidth="1"/>
    <col min="13" max="13" width="14" customWidth="1"/>
    <col min="14" max="24" width="8.875" customWidth="1"/>
  </cols>
  <sheetData>
    <row r="1" customHeight="1" spans="1:24">
      <c r="A1" s="1"/>
      <c r="B1" s="1"/>
      <c r="C1" s="1"/>
      <c r="D1" s="135"/>
      <c r="E1" s="1"/>
      <c r="F1" s="135"/>
      <c r="G1" s="1"/>
      <c r="H1" s="135"/>
      <c r="I1" s="1"/>
      <c r="J1" s="1"/>
      <c r="K1" s="1"/>
      <c r="L1" s="1"/>
      <c r="M1" s="1"/>
      <c r="N1" s="1"/>
      <c r="O1" s="1"/>
      <c r="P1" s="1"/>
      <c r="Q1" s="1"/>
      <c r="R1" s="1"/>
      <c r="S1" s="1"/>
      <c r="T1" s="1"/>
      <c r="U1" s="1"/>
      <c r="V1" s="1"/>
      <c r="W1" s="1"/>
      <c r="X1" s="1"/>
    </row>
    <row r="2" ht="13.5" customHeight="1" spans="2:24">
      <c r="B2" s="147"/>
      <c r="C2" s="155"/>
      <c r="E2" s="156"/>
      <c r="F2" s="157"/>
      <c r="G2" s="156"/>
      <c r="H2" s="157"/>
      <c r="I2" s="80"/>
      <c r="J2" s="80"/>
      <c r="K2" s="80"/>
      <c r="L2" s="80"/>
      <c r="M2" s="80"/>
      <c r="N2" s="80"/>
      <c r="R2" s="80"/>
      <c r="V2" s="155"/>
      <c r="X2" s="3" t="s">
        <v>181</v>
      </c>
    </row>
    <row r="3" ht="45.75" customHeight="1" spans="1:24">
      <c r="A3" s="62" t="str">
        <f>"2025"&amp;"年部门基本支出预算表"</f>
        <v>2025年部门基本支出预算表</v>
      </c>
      <c r="B3" s="4"/>
      <c r="C3" s="62"/>
      <c r="D3" s="158"/>
      <c r="E3" s="62"/>
      <c r="F3" s="158"/>
      <c r="G3" s="62"/>
      <c r="H3" s="158"/>
      <c r="I3" s="62"/>
      <c r="J3" s="62"/>
      <c r="K3" s="62"/>
      <c r="L3" s="62"/>
      <c r="M3" s="62"/>
      <c r="N3" s="62"/>
      <c r="O3" s="4"/>
      <c r="P3" s="4"/>
      <c r="Q3" s="4"/>
      <c r="R3" s="62"/>
      <c r="S3" s="62"/>
      <c r="T3" s="62"/>
      <c r="U3" s="62"/>
      <c r="V3" s="62"/>
      <c r="W3" s="62"/>
      <c r="X3" s="62"/>
    </row>
    <row r="4" ht="18.75" customHeight="1" spans="1:24">
      <c r="A4" s="5" t="str">
        <f>"单位名称："&amp;"昆明市西山区医疗保障局"</f>
        <v>单位名称：昆明市西山区医疗保障局</v>
      </c>
      <c r="B4" s="6"/>
      <c r="C4" s="159"/>
      <c r="D4" s="159"/>
      <c r="E4" s="159"/>
      <c r="F4" s="159"/>
      <c r="G4" s="159"/>
      <c r="H4" s="159"/>
      <c r="I4" s="82"/>
      <c r="J4" s="82"/>
      <c r="K4" s="82"/>
      <c r="L4" s="82"/>
      <c r="M4" s="82"/>
      <c r="N4" s="82"/>
      <c r="O4" s="7"/>
      <c r="P4" s="7"/>
      <c r="Q4" s="7"/>
      <c r="R4" s="82"/>
      <c r="V4" s="155"/>
      <c r="X4" s="3" t="s">
        <v>1</v>
      </c>
    </row>
    <row r="5" ht="18" customHeight="1" spans="1:24">
      <c r="A5" s="9" t="s">
        <v>182</v>
      </c>
      <c r="B5" s="9" t="s">
        <v>183</v>
      </c>
      <c r="C5" s="9" t="s">
        <v>184</v>
      </c>
      <c r="D5" s="160" t="s">
        <v>185</v>
      </c>
      <c r="E5" s="9" t="s">
        <v>186</v>
      </c>
      <c r="F5" s="160" t="s">
        <v>187</v>
      </c>
      <c r="G5" s="9" t="s">
        <v>188</v>
      </c>
      <c r="H5" s="160" t="s">
        <v>189</v>
      </c>
      <c r="I5" s="168" t="s">
        <v>190</v>
      </c>
      <c r="J5" s="116" t="s">
        <v>190</v>
      </c>
      <c r="K5" s="116"/>
      <c r="L5" s="116"/>
      <c r="M5" s="116"/>
      <c r="N5" s="116"/>
      <c r="O5" s="12"/>
      <c r="P5" s="12"/>
      <c r="Q5" s="12"/>
      <c r="R5" s="99" t="s">
        <v>61</v>
      </c>
      <c r="S5" s="116" t="s">
        <v>62</v>
      </c>
      <c r="T5" s="116"/>
      <c r="U5" s="116"/>
      <c r="V5" s="116"/>
      <c r="W5" s="116"/>
      <c r="X5" s="119"/>
    </row>
    <row r="6" ht="18" customHeight="1" spans="1:24">
      <c r="A6" s="14"/>
      <c r="B6" s="26"/>
      <c r="C6" s="128"/>
      <c r="D6" s="161"/>
      <c r="E6" s="14"/>
      <c r="F6" s="161"/>
      <c r="G6" s="14"/>
      <c r="H6" s="161"/>
      <c r="I6" s="126" t="s">
        <v>191</v>
      </c>
      <c r="J6" s="168" t="s">
        <v>58</v>
      </c>
      <c r="K6" s="116"/>
      <c r="L6" s="116"/>
      <c r="M6" s="116"/>
      <c r="N6" s="119"/>
      <c r="O6" s="11" t="s">
        <v>192</v>
      </c>
      <c r="P6" s="12"/>
      <c r="Q6" s="13"/>
      <c r="R6" s="9" t="s">
        <v>61</v>
      </c>
      <c r="S6" s="168" t="s">
        <v>62</v>
      </c>
      <c r="T6" s="99" t="s">
        <v>64</v>
      </c>
      <c r="U6" s="116" t="s">
        <v>62</v>
      </c>
      <c r="V6" s="99" t="s">
        <v>66</v>
      </c>
      <c r="W6" s="99" t="s">
        <v>67</v>
      </c>
      <c r="X6" s="103" t="s">
        <v>68</v>
      </c>
    </row>
    <row r="7" ht="19.5" customHeight="1" spans="1:24">
      <c r="A7" s="26"/>
      <c r="B7" s="26"/>
      <c r="C7" s="26"/>
      <c r="D7" s="162"/>
      <c r="E7" s="26"/>
      <c r="F7" s="162"/>
      <c r="G7" s="26"/>
      <c r="H7" s="162"/>
      <c r="I7" s="26"/>
      <c r="J7" s="169" t="s">
        <v>193</v>
      </c>
      <c r="K7" s="9" t="s">
        <v>194</v>
      </c>
      <c r="L7" s="9" t="s">
        <v>195</v>
      </c>
      <c r="M7" s="9" t="s">
        <v>196</v>
      </c>
      <c r="N7" s="9" t="s">
        <v>197</v>
      </c>
      <c r="O7" s="9" t="s">
        <v>58</v>
      </c>
      <c r="P7" s="9" t="s">
        <v>59</v>
      </c>
      <c r="Q7" s="9" t="s">
        <v>60</v>
      </c>
      <c r="R7" s="26"/>
      <c r="S7" s="9" t="s">
        <v>57</v>
      </c>
      <c r="T7" s="9" t="s">
        <v>64</v>
      </c>
      <c r="U7" s="9" t="s">
        <v>198</v>
      </c>
      <c r="V7" s="9" t="s">
        <v>66</v>
      </c>
      <c r="W7" s="9" t="s">
        <v>67</v>
      </c>
      <c r="X7" s="9" t="s">
        <v>68</v>
      </c>
    </row>
    <row r="8" ht="37.5" customHeight="1" spans="1:24">
      <c r="A8" s="163"/>
      <c r="B8" s="19"/>
      <c r="C8" s="163"/>
      <c r="D8" s="164"/>
      <c r="E8" s="163"/>
      <c r="F8" s="164"/>
      <c r="G8" s="163"/>
      <c r="H8" s="164"/>
      <c r="I8" s="163"/>
      <c r="J8" s="170" t="s">
        <v>57</v>
      </c>
      <c r="K8" s="171" t="s">
        <v>199</v>
      </c>
      <c r="L8" s="171" t="s">
        <v>195</v>
      </c>
      <c r="M8" s="171" t="s">
        <v>196</v>
      </c>
      <c r="N8" s="171" t="s">
        <v>197</v>
      </c>
      <c r="O8" s="171" t="s">
        <v>195</v>
      </c>
      <c r="P8" s="171" t="s">
        <v>196</v>
      </c>
      <c r="Q8" s="171" t="s">
        <v>197</v>
      </c>
      <c r="R8" s="171" t="s">
        <v>61</v>
      </c>
      <c r="S8" s="171" t="s">
        <v>57</v>
      </c>
      <c r="T8" s="171" t="s">
        <v>64</v>
      </c>
      <c r="U8" s="171" t="s">
        <v>198</v>
      </c>
      <c r="V8" s="171" t="s">
        <v>66</v>
      </c>
      <c r="W8" s="171" t="s">
        <v>67</v>
      </c>
      <c r="X8" s="171" t="s">
        <v>68</v>
      </c>
    </row>
    <row r="9" s="36" customFormat="1" customHeight="1" spans="1:24">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row>
    <row r="10" customHeight="1" spans="1:24">
      <c r="A10" s="34" t="s">
        <v>69</v>
      </c>
      <c r="B10" s="34" t="s">
        <v>69</v>
      </c>
      <c r="C10" s="34" t="s">
        <v>200</v>
      </c>
      <c r="D10" s="165" t="s">
        <v>201</v>
      </c>
      <c r="E10" s="34" t="s">
        <v>122</v>
      </c>
      <c r="F10" s="165" t="s">
        <v>123</v>
      </c>
      <c r="G10" s="34" t="s">
        <v>202</v>
      </c>
      <c r="H10" s="165" t="s">
        <v>203</v>
      </c>
      <c r="I10" s="172">
        <v>410364</v>
      </c>
      <c r="J10" s="172">
        <v>410364</v>
      </c>
      <c r="K10" s="34"/>
      <c r="L10" s="34"/>
      <c r="M10" s="172">
        <v>410364</v>
      </c>
      <c r="N10" s="34"/>
      <c r="O10" s="34"/>
      <c r="P10" s="34"/>
      <c r="Q10" s="34"/>
      <c r="R10" s="34"/>
      <c r="S10" s="34"/>
      <c r="T10" s="34"/>
      <c r="U10" s="34"/>
      <c r="V10" s="34"/>
      <c r="W10" s="34"/>
      <c r="X10" s="34"/>
    </row>
    <row r="11" customHeight="1" spans="1:24">
      <c r="A11" s="34" t="s">
        <v>69</v>
      </c>
      <c r="B11" s="34" t="s">
        <v>69</v>
      </c>
      <c r="C11" s="34" t="s">
        <v>204</v>
      </c>
      <c r="D11" s="165" t="s">
        <v>205</v>
      </c>
      <c r="E11" s="34" t="s">
        <v>122</v>
      </c>
      <c r="F11" s="165" t="s">
        <v>123</v>
      </c>
      <c r="G11" s="34" t="s">
        <v>206</v>
      </c>
      <c r="H11" s="165" t="s">
        <v>207</v>
      </c>
      <c r="I11" s="172">
        <v>4200</v>
      </c>
      <c r="J11" s="172">
        <v>4200</v>
      </c>
      <c r="K11" s="34"/>
      <c r="L11" s="34"/>
      <c r="M11" s="172">
        <v>4200</v>
      </c>
      <c r="N11" s="34"/>
      <c r="O11" s="34"/>
      <c r="P11" s="34"/>
      <c r="Q11" s="34"/>
      <c r="R11" s="34"/>
      <c r="S11" s="34"/>
      <c r="T11" s="34"/>
      <c r="U11" s="34"/>
      <c r="V11" s="34"/>
      <c r="W11" s="34"/>
      <c r="X11" s="34"/>
    </row>
    <row r="12" customHeight="1" spans="1:24">
      <c r="A12" s="34" t="s">
        <v>69</v>
      </c>
      <c r="B12" s="34" t="s">
        <v>69</v>
      </c>
      <c r="C12" s="34" t="s">
        <v>208</v>
      </c>
      <c r="D12" s="165" t="s">
        <v>209</v>
      </c>
      <c r="E12" s="34" t="s">
        <v>122</v>
      </c>
      <c r="F12" s="165" t="s">
        <v>123</v>
      </c>
      <c r="G12" s="34" t="s">
        <v>210</v>
      </c>
      <c r="H12" s="165" t="s">
        <v>211</v>
      </c>
      <c r="I12" s="172">
        <v>319200</v>
      </c>
      <c r="J12" s="172">
        <v>319200</v>
      </c>
      <c r="K12" s="34"/>
      <c r="L12" s="34"/>
      <c r="M12" s="172">
        <v>319200</v>
      </c>
      <c r="N12" s="34"/>
      <c r="O12" s="34"/>
      <c r="P12" s="34"/>
      <c r="Q12" s="34"/>
      <c r="R12" s="34"/>
      <c r="S12" s="34"/>
      <c r="T12" s="34"/>
      <c r="U12" s="34"/>
      <c r="V12" s="34"/>
      <c r="W12" s="34"/>
      <c r="X12" s="34"/>
    </row>
    <row r="13" customHeight="1" spans="1:24">
      <c r="A13" s="34" t="s">
        <v>69</v>
      </c>
      <c r="B13" s="34" t="s">
        <v>69</v>
      </c>
      <c r="C13" s="34" t="s">
        <v>212</v>
      </c>
      <c r="D13" s="165" t="s">
        <v>213</v>
      </c>
      <c r="E13" s="34" t="s">
        <v>106</v>
      </c>
      <c r="F13" s="165" t="s">
        <v>107</v>
      </c>
      <c r="G13" s="34" t="s">
        <v>214</v>
      </c>
      <c r="H13" s="165" t="s">
        <v>215</v>
      </c>
      <c r="I13" s="172">
        <v>708225</v>
      </c>
      <c r="J13" s="172">
        <v>708225</v>
      </c>
      <c r="K13" s="34"/>
      <c r="L13" s="34"/>
      <c r="M13" s="172">
        <v>708225</v>
      </c>
      <c r="N13" s="34"/>
      <c r="O13" s="34"/>
      <c r="P13" s="34"/>
      <c r="Q13" s="34"/>
      <c r="R13" s="34"/>
      <c r="S13" s="34"/>
      <c r="T13" s="34"/>
      <c r="U13" s="34"/>
      <c r="V13" s="34"/>
      <c r="W13" s="34"/>
      <c r="X13" s="34"/>
    </row>
    <row r="14" customHeight="1" spans="1:24">
      <c r="A14" s="34" t="s">
        <v>69</v>
      </c>
      <c r="B14" s="34" t="s">
        <v>69</v>
      </c>
      <c r="C14" s="34" t="s">
        <v>212</v>
      </c>
      <c r="D14" s="165" t="s">
        <v>213</v>
      </c>
      <c r="E14" s="34" t="s">
        <v>114</v>
      </c>
      <c r="F14" s="165" t="s">
        <v>115</v>
      </c>
      <c r="G14" s="34" t="s">
        <v>216</v>
      </c>
      <c r="H14" s="165" t="s">
        <v>217</v>
      </c>
      <c r="I14" s="172">
        <v>304745</v>
      </c>
      <c r="J14" s="172">
        <v>304745</v>
      </c>
      <c r="K14" s="34"/>
      <c r="L14" s="34"/>
      <c r="M14" s="172">
        <v>304745</v>
      </c>
      <c r="N14" s="34"/>
      <c r="O14" s="34"/>
      <c r="P14" s="34"/>
      <c r="Q14" s="34"/>
      <c r="R14" s="34"/>
      <c r="S14" s="34"/>
      <c r="T14" s="34"/>
      <c r="U14" s="34"/>
      <c r="V14" s="34"/>
      <c r="W14" s="34"/>
      <c r="X14" s="34"/>
    </row>
    <row r="15" customHeight="1" spans="1:24">
      <c r="A15" s="34" t="s">
        <v>69</v>
      </c>
      <c r="B15" s="34" t="s">
        <v>69</v>
      </c>
      <c r="C15" s="34" t="s">
        <v>212</v>
      </c>
      <c r="D15" s="165" t="s">
        <v>213</v>
      </c>
      <c r="E15" s="34" t="s">
        <v>116</v>
      </c>
      <c r="F15" s="165" t="s">
        <v>117</v>
      </c>
      <c r="G15" s="34" t="s">
        <v>218</v>
      </c>
      <c r="H15" s="165" t="s">
        <v>219</v>
      </c>
      <c r="I15" s="172">
        <v>208614</v>
      </c>
      <c r="J15" s="172">
        <v>208614</v>
      </c>
      <c r="K15" s="34"/>
      <c r="L15" s="34"/>
      <c r="M15" s="172">
        <v>208614</v>
      </c>
      <c r="N15" s="34"/>
      <c r="O15" s="34"/>
      <c r="P15" s="34"/>
      <c r="Q15" s="34"/>
      <c r="R15" s="34"/>
      <c r="S15" s="34"/>
      <c r="T15" s="34"/>
      <c r="U15" s="34"/>
      <c r="V15" s="34"/>
      <c r="W15" s="34"/>
      <c r="X15" s="34"/>
    </row>
    <row r="16" customHeight="1" spans="1:24">
      <c r="A16" s="34" t="s">
        <v>69</v>
      </c>
      <c r="B16" s="34" t="s">
        <v>69</v>
      </c>
      <c r="C16" s="34" t="s">
        <v>212</v>
      </c>
      <c r="D16" s="165" t="s">
        <v>213</v>
      </c>
      <c r="E16" s="34" t="s">
        <v>118</v>
      </c>
      <c r="F16" s="165" t="s">
        <v>119</v>
      </c>
      <c r="G16" s="34" t="s">
        <v>220</v>
      </c>
      <c r="H16" s="165" t="s">
        <v>221</v>
      </c>
      <c r="I16" s="172">
        <v>28257.36</v>
      </c>
      <c r="J16" s="172">
        <v>28257.36</v>
      </c>
      <c r="K16" s="34"/>
      <c r="L16" s="34"/>
      <c r="M16" s="172">
        <v>28257.36</v>
      </c>
      <c r="N16" s="34"/>
      <c r="O16" s="34"/>
      <c r="P16" s="34"/>
      <c r="Q16" s="34"/>
      <c r="R16" s="34"/>
      <c r="S16" s="34"/>
      <c r="T16" s="34"/>
      <c r="U16" s="34"/>
      <c r="V16" s="34"/>
      <c r="W16" s="34"/>
      <c r="X16" s="34"/>
    </row>
    <row r="17" customHeight="1" spans="1:24">
      <c r="A17" s="34" t="s">
        <v>69</v>
      </c>
      <c r="B17" s="34" t="s">
        <v>69</v>
      </c>
      <c r="C17" s="34" t="s">
        <v>222</v>
      </c>
      <c r="D17" s="165" t="s">
        <v>223</v>
      </c>
      <c r="E17" s="34" t="s">
        <v>122</v>
      </c>
      <c r="F17" s="165" t="s">
        <v>123</v>
      </c>
      <c r="G17" s="34" t="s">
        <v>206</v>
      </c>
      <c r="H17" s="165" t="s">
        <v>207</v>
      </c>
      <c r="I17" s="172">
        <v>69250</v>
      </c>
      <c r="J17" s="172">
        <v>69250</v>
      </c>
      <c r="K17" s="34"/>
      <c r="L17" s="34"/>
      <c r="M17" s="172">
        <v>69250</v>
      </c>
      <c r="N17" s="34"/>
      <c r="O17" s="34"/>
      <c r="P17" s="34"/>
      <c r="Q17" s="34"/>
      <c r="R17" s="34"/>
      <c r="S17" s="34"/>
      <c r="T17" s="34"/>
      <c r="U17" s="34"/>
      <c r="V17" s="34"/>
      <c r="W17" s="34"/>
      <c r="X17" s="34"/>
    </row>
    <row r="18" customHeight="1" spans="1:24">
      <c r="A18" s="34" t="s">
        <v>69</v>
      </c>
      <c r="B18" s="34" t="s">
        <v>69</v>
      </c>
      <c r="C18" s="34" t="s">
        <v>222</v>
      </c>
      <c r="D18" s="165" t="s">
        <v>223</v>
      </c>
      <c r="E18" s="34" t="s">
        <v>122</v>
      </c>
      <c r="F18" s="165" t="s">
        <v>123</v>
      </c>
      <c r="G18" s="34" t="s">
        <v>224</v>
      </c>
      <c r="H18" s="165" t="s">
        <v>225</v>
      </c>
      <c r="I18" s="172">
        <v>20000</v>
      </c>
      <c r="J18" s="172">
        <v>20000</v>
      </c>
      <c r="K18" s="34"/>
      <c r="L18" s="34"/>
      <c r="M18" s="172">
        <v>20000</v>
      </c>
      <c r="N18" s="34"/>
      <c r="O18" s="34"/>
      <c r="P18" s="34"/>
      <c r="Q18" s="34"/>
      <c r="R18" s="34"/>
      <c r="S18" s="34"/>
      <c r="T18" s="34"/>
      <c r="U18" s="34"/>
      <c r="V18" s="34"/>
      <c r="W18" s="34"/>
      <c r="X18" s="34"/>
    </row>
    <row r="19" customHeight="1" spans="1:24">
      <c r="A19" s="34" t="s">
        <v>69</v>
      </c>
      <c r="B19" s="34" t="s">
        <v>69</v>
      </c>
      <c r="C19" s="34" t="s">
        <v>222</v>
      </c>
      <c r="D19" s="165" t="s">
        <v>223</v>
      </c>
      <c r="E19" s="34" t="s">
        <v>122</v>
      </c>
      <c r="F19" s="165" t="s">
        <v>123</v>
      </c>
      <c r="G19" s="34" t="s">
        <v>226</v>
      </c>
      <c r="H19" s="165" t="s">
        <v>227</v>
      </c>
      <c r="I19" s="172">
        <v>26845</v>
      </c>
      <c r="J19" s="172">
        <v>26845</v>
      </c>
      <c r="K19" s="34"/>
      <c r="L19" s="34"/>
      <c r="M19" s="172">
        <v>26845</v>
      </c>
      <c r="N19" s="34"/>
      <c r="O19" s="34"/>
      <c r="P19" s="34"/>
      <c r="Q19" s="34"/>
      <c r="R19" s="34"/>
      <c r="S19" s="34"/>
      <c r="T19" s="34"/>
      <c r="U19" s="34"/>
      <c r="V19" s="34"/>
      <c r="W19" s="34"/>
      <c r="X19" s="34"/>
    </row>
    <row r="20" customHeight="1" spans="1:24">
      <c r="A20" s="34" t="s">
        <v>69</v>
      </c>
      <c r="B20" s="34" t="s">
        <v>69</v>
      </c>
      <c r="C20" s="34" t="s">
        <v>222</v>
      </c>
      <c r="D20" s="165" t="s">
        <v>223</v>
      </c>
      <c r="E20" s="34" t="s">
        <v>122</v>
      </c>
      <c r="F20" s="165" t="s">
        <v>123</v>
      </c>
      <c r="G20" s="34" t="s">
        <v>228</v>
      </c>
      <c r="H20" s="165" t="s">
        <v>229</v>
      </c>
      <c r="I20" s="172">
        <v>19845</v>
      </c>
      <c r="J20" s="172">
        <v>19845</v>
      </c>
      <c r="K20" s="34"/>
      <c r="L20" s="34"/>
      <c r="M20" s="172">
        <v>19845</v>
      </c>
      <c r="N20" s="34"/>
      <c r="O20" s="34"/>
      <c r="P20" s="34"/>
      <c r="Q20" s="34"/>
      <c r="R20" s="34"/>
      <c r="S20" s="34"/>
      <c r="T20" s="34"/>
      <c r="U20" s="34"/>
      <c r="V20" s="34"/>
      <c r="W20" s="34"/>
      <c r="X20" s="34"/>
    </row>
    <row r="21" customHeight="1" spans="1:24">
      <c r="A21" s="34" t="s">
        <v>69</v>
      </c>
      <c r="B21" s="34" t="s">
        <v>69</v>
      </c>
      <c r="C21" s="34" t="s">
        <v>222</v>
      </c>
      <c r="D21" s="165" t="s">
        <v>223</v>
      </c>
      <c r="E21" s="34" t="s">
        <v>122</v>
      </c>
      <c r="F21" s="165" t="s">
        <v>123</v>
      </c>
      <c r="G21" s="34" t="s">
        <v>230</v>
      </c>
      <c r="H21" s="165" t="s">
        <v>231</v>
      </c>
      <c r="I21" s="172">
        <v>32795</v>
      </c>
      <c r="J21" s="172">
        <v>32795</v>
      </c>
      <c r="K21" s="34"/>
      <c r="L21" s="34"/>
      <c r="M21" s="172">
        <v>32795</v>
      </c>
      <c r="N21" s="34"/>
      <c r="O21" s="34"/>
      <c r="P21" s="34"/>
      <c r="Q21" s="34"/>
      <c r="R21" s="34"/>
      <c r="S21" s="34"/>
      <c r="T21" s="34"/>
      <c r="U21" s="34"/>
      <c r="V21" s="34"/>
      <c r="W21" s="34"/>
      <c r="X21" s="34"/>
    </row>
    <row r="22" customHeight="1" spans="1:24">
      <c r="A22" s="34" t="s">
        <v>69</v>
      </c>
      <c r="B22" s="34" t="s">
        <v>69</v>
      </c>
      <c r="C22" s="34" t="s">
        <v>222</v>
      </c>
      <c r="D22" s="165" t="s">
        <v>223</v>
      </c>
      <c r="E22" s="34" t="s">
        <v>122</v>
      </c>
      <c r="F22" s="165" t="s">
        <v>123</v>
      </c>
      <c r="G22" s="34" t="s">
        <v>232</v>
      </c>
      <c r="H22" s="165" t="s">
        <v>233</v>
      </c>
      <c r="I22" s="172">
        <v>56000</v>
      </c>
      <c r="J22" s="172">
        <v>56000</v>
      </c>
      <c r="K22" s="34"/>
      <c r="L22" s="34"/>
      <c r="M22" s="172">
        <v>56000</v>
      </c>
      <c r="N22" s="34"/>
      <c r="O22" s="34"/>
      <c r="P22" s="34"/>
      <c r="Q22" s="34"/>
      <c r="R22" s="34"/>
      <c r="S22" s="34"/>
      <c r="T22" s="34"/>
      <c r="U22" s="34"/>
      <c r="V22" s="34"/>
      <c r="W22" s="34"/>
      <c r="X22" s="34"/>
    </row>
    <row r="23" customHeight="1" spans="1:24">
      <c r="A23" s="34" t="s">
        <v>69</v>
      </c>
      <c r="B23" s="34" t="s">
        <v>69</v>
      </c>
      <c r="C23" s="34" t="s">
        <v>222</v>
      </c>
      <c r="D23" s="165" t="s">
        <v>223</v>
      </c>
      <c r="E23" s="34" t="s">
        <v>122</v>
      </c>
      <c r="F23" s="165" t="s">
        <v>123</v>
      </c>
      <c r="G23" s="34" t="s">
        <v>234</v>
      </c>
      <c r="H23" s="165" t="s">
        <v>235</v>
      </c>
      <c r="I23" s="172">
        <v>105000</v>
      </c>
      <c r="J23" s="172">
        <v>105000</v>
      </c>
      <c r="K23" s="34"/>
      <c r="L23" s="34"/>
      <c r="M23" s="172">
        <v>105000</v>
      </c>
      <c r="N23" s="34"/>
      <c r="O23" s="34"/>
      <c r="P23" s="34"/>
      <c r="Q23" s="34"/>
      <c r="R23" s="34"/>
      <c r="S23" s="34"/>
      <c r="T23" s="34"/>
      <c r="U23" s="34"/>
      <c r="V23" s="34"/>
      <c r="W23" s="34"/>
      <c r="X23" s="34"/>
    </row>
    <row r="24" customHeight="1" spans="1:24">
      <c r="A24" s="34" t="s">
        <v>69</v>
      </c>
      <c r="B24" s="34" t="s">
        <v>69</v>
      </c>
      <c r="C24" s="34" t="s">
        <v>222</v>
      </c>
      <c r="D24" s="165" t="s">
        <v>223</v>
      </c>
      <c r="E24" s="34" t="s">
        <v>122</v>
      </c>
      <c r="F24" s="165" t="s">
        <v>123</v>
      </c>
      <c r="G24" s="34" t="s">
        <v>210</v>
      </c>
      <c r="H24" s="165" t="s">
        <v>211</v>
      </c>
      <c r="I24" s="172">
        <v>31920</v>
      </c>
      <c r="J24" s="172">
        <v>31920</v>
      </c>
      <c r="K24" s="34"/>
      <c r="L24" s="34"/>
      <c r="M24" s="172">
        <v>31920</v>
      </c>
      <c r="N24" s="34"/>
      <c r="O24" s="34"/>
      <c r="P24" s="34"/>
      <c r="Q24" s="34"/>
      <c r="R24" s="34"/>
      <c r="S24" s="34"/>
      <c r="T24" s="34"/>
      <c r="U24" s="34"/>
      <c r="V24" s="34"/>
      <c r="W24" s="34"/>
      <c r="X24" s="34"/>
    </row>
    <row r="25" customHeight="1" spans="1:24">
      <c r="A25" s="34" t="s">
        <v>69</v>
      </c>
      <c r="B25" s="34" t="s">
        <v>69</v>
      </c>
      <c r="C25" s="34" t="s">
        <v>222</v>
      </c>
      <c r="D25" s="165" t="s">
        <v>223</v>
      </c>
      <c r="E25" s="34" t="s">
        <v>122</v>
      </c>
      <c r="F25" s="165" t="s">
        <v>123</v>
      </c>
      <c r="G25" s="34" t="s">
        <v>236</v>
      </c>
      <c r="H25" s="165" t="s">
        <v>237</v>
      </c>
      <c r="I25" s="172">
        <v>16000</v>
      </c>
      <c r="J25" s="172">
        <v>16000</v>
      </c>
      <c r="K25" s="34"/>
      <c r="L25" s="34"/>
      <c r="M25" s="172">
        <v>16000</v>
      </c>
      <c r="N25" s="34"/>
      <c r="O25" s="34"/>
      <c r="P25" s="34"/>
      <c r="Q25" s="34"/>
      <c r="R25" s="34"/>
      <c r="S25" s="34"/>
      <c r="T25" s="34"/>
      <c r="U25" s="34"/>
      <c r="V25" s="34"/>
      <c r="W25" s="34"/>
      <c r="X25" s="34"/>
    </row>
    <row r="26" customHeight="1" spans="1:24">
      <c r="A26" s="34" t="s">
        <v>69</v>
      </c>
      <c r="B26" s="34" t="s">
        <v>69</v>
      </c>
      <c r="C26" s="34" t="s">
        <v>222</v>
      </c>
      <c r="D26" s="165" t="s">
        <v>223</v>
      </c>
      <c r="E26" s="34" t="s">
        <v>122</v>
      </c>
      <c r="F26" s="165" t="s">
        <v>123</v>
      </c>
      <c r="G26" s="34" t="s">
        <v>238</v>
      </c>
      <c r="H26" s="165" t="s">
        <v>239</v>
      </c>
      <c r="I26" s="172">
        <v>12250</v>
      </c>
      <c r="J26" s="172">
        <v>12250</v>
      </c>
      <c r="K26" s="34"/>
      <c r="L26" s="34"/>
      <c r="M26" s="172">
        <v>12250</v>
      </c>
      <c r="N26" s="34"/>
      <c r="O26" s="34"/>
      <c r="P26" s="34"/>
      <c r="Q26" s="34"/>
      <c r="R26" s="34"/>
      <c r="S26" s="34"/>
      <c r="T26" s="34"/>
      <c r="U26" s="34"/>
      <c r="V26" s="34"/>
      <c r="W26" s="34"/>
      <c r="X26" s="34"/>
    </row>
    <row r="27" customHeight="1" spans="1:24">
      <c r="A27" s="34" t="s">
        <v>69</v>
      </c>
      <c r="B27" s="34" t="s">
        <v>69</v>
      </c>
      <c r="C27" s="34" t="s">
        <v>222</v>
      </c>
      <c r="D27" s="165" t="s">
        <v>223</v>
      </c>
      <c r="E27" s="34" t="s">
        <v>122</v>
      </c>
      <c r="F27" s="165" t="s">
        <v>123</v>
      </c>
      <c r="G27" s="34" t="s">
        <v>240</v>
      </c>
      <c r="H27" s="165" t="s">
        <v>241</v>
      </c>
      <c r="I27" s="172">
        <v>56000</v>
      </c>
      <c r="J27" s="172">
        <v>56000</v>
      </c>
      <c r="K27" s="34"/>
      <c r="L27" s="34"/>
      <c r="M27" s="172">
        <v>56000</v>
      </c>
      <c r="N27" s="34"/>
      <c r="O27" s="34"/>
      <c r="P27" s="34"/>
      <c r="Q27" s="34"/>
      <c r="R27" s="34"/>
      <c r="S27" s="34"/>
      <c r="T27" s="34"/>
      <c r="U27" s="34"/>
      <c r="V27" s="34"/>
      <c r="W27" s="34"/>
      <c r="X27" s="34"/>
    </row>
    <row r="28" customHeight="1" spans="1:24">
      <c r="A28" s="34" t="s">
        <v>69</v>
      </c>
      <c r="B28" s="34" t="s">
        <v>69</v>
      </c>
      <c r="C28" s="34" t="s">
        <v>242</v>
      </c>
      <c r="D28" s="165" t="s">
        <v>243</v>
      </c>
      <c r="E28" s="34" t="s">
        <v>122</v>
      </c>
      <c r="F28" s="165" t="s">
        <v>123</v>
      </c>
      <c r="G28" s="34" t="s">
        <v>244</v>
      </c>
      <c r="H28" s="165" t="s">
        <v>245</v>
      </c>
      <c r="I28" s="172">
        <v>1529220</v>
      </c>
      <c r="J28" s="172">
        <v>1529220</v>
      </c>
      <c r="K28" s="34"/>
      <c r="L28" s="34"/>
      <c r="M28" s="172">
        <v>1529220</v>
      </c>
      <c r="N28" s="34"/>
      <c r="O28" s="34"/>
      <c r="P28" s="34"/>
      <c r="Q28" s="34"/>
      <c r="R28" s="34"/>
      <c r="S28" s="34"/>
      <c r="T28" s="34"/>
      <c r="U28" s="34"/>
      <c r="V28" s="34"/>
      <c r="W28" s="34"/>
      <c r="X28" s="34"/>
    </row>
    <row r="29" customHeight="1" spans="1:24">
      <c r="A29" s="34" t="s">
        <v>69</v>
      </c>
      <c r="B29" s="34" t="s">
        <v>69</v>
      </c>
      <c r="C29" s="34" t="s">
        <v>242</v>
      </c>
      <c r="D29" s="165" t="s">
        <v>243</v>
      </c>
      <c r="E29" s="34" t="s">
        <v>122</v>
      </c>
      <c r="F29" s="165" t="s">
        <v>123</v>
      </c>
      <c r="G29" s="34" t="s">
        <v>246</v>
      </c>
      <c r="H29" s="165" t="s">
        <v>247</v>
      </c>
      <c r="I29" s="172">
        <v>2170488</v>
      </c>
      <c r="J29" s="172">
        <v>2170488</v>
      </c>
      <c r="K29" s="34"/>
      <c r="L29" s="34"/>
      <c r="M29" s="172">
        <v>2170488</v>
      </c>
      <c r="N29" s="34"/>
      <c r="O29" s="34"/>
      <c r="P29" s="34"/>
      <c r="Q29" s="34"/>
      <c r="R29" s="34"/>
      <c r="S29" s="34"/>
      <c r="T29" s="34"/>
      <c r="U29" s="34"/>
      <c r="V29" s="34"/>
      <c r="W29" s="34"/>
      <c r="X29" s="34"/>
    </row>
    <row r="30" customHeight="1" spans="1:24">
      <c r="A30" s="34" t="s">
        <v>69</v>
      </c>
      <c r="B30" s="34" t="s">
        <v>69</v>
      </c>
      <c r="C30" s="34" t="s">
        <v>242</v>
      </c>
      <c r="D30" s="165" t="s">
        <v>243</v>
      </c>
      <c r="E30" s="34" t="s">
        <v>122</v>
      </c>
      <c r="F30" s="165" t="s">
        <v>123</v>
      </c>
      <c r="G30" s="34" t="s">
        <v>248</v>
      </c>
      <c r="H30" s="165" t="s">
        <v>249</v>
      </c>
      <c r="I30" s="172">
        <v>127435</v>
      </c>
      <c r="J30" s="172">
        <v>127435</v>
      </c>
      <c r="K30" s="34"/>
      <c r="L30" s="34"/>
      <c r="M30" s="172">
        <v>127435</v>
      </c>
      <c r="N30" s="34"/>
      <c r="O30" s="34"/>
      <c r="P30" s="34"/>
      <c r="Q30" s="34"/>
      <c r="R30" s="34"/>
      <c r="S30" s="34"/>
      <c r="T30" s="34"/>
      <c r="U30" s="34"/>
      <c r="V30" s="34"/>
      <c r="W30" s="34"/>
      <c r="X30" s="34"/>
    </row>
    <row r="31" customHeight="1" spans="1:24">
      <c r="A31" s="34" t="s">
        <v>69</v>
      </c>
      <c r="B31" s="34" t="s">
        <v>69</v>
      </c>
      <c r="C31" s="34" t="s">
        <v>250</v>
      </c>
      <c r="D31" s="165" t="s">
        <v>133</v>
      </c>
      <c r="E31" s="34" t="s">
        <v>132</v>
      </c>
      <c r="F31" s="165" t="s">
        <v>133</v>
      </c>
      <c r="G31" s="34" t="s">
        <v>251</v>
      </c>
      <c r="H31" s="165" t="s">
        <v>133</v>
      </c>
      <c r="I31" s="172">
        <v>618252</v>
      </c>
      <c r="J31" s="172">
        <v>618252</v>
      </c>
      <c r="K31" s="34"/>
      <c r="L31" s="34"/>
      <c r="M31" s="172">
        <v>618252</v>
      </c>
      <c r="N31" s="34"/>
      <c r="O31" s="34"/>
      <c r="P31" s="34"/>
      <c r="Q31" s="34"/>
      <c r="R31" s="34"/>
      <c r="S31" s="34"/>
      <c r="T31" s="34"/>
      <c r="U31" s="34"/>
      <c r="V31" s="34"/>
      <c r="W31" s="34"/>
      <c r="X31" s="34"/>
    </row>
    <row r="32" customHeight="1" spans="1:24">
      <c r="A32" s="34" t="s">
        <v>69</v>
      </c>
      <c r="B32" s="34" t="s">
        <v>69</v>
      </c>
      <c r="C32" s="34" t="s">
        <v>252</v>
      </c>
      <c r="D32" s="165" t="s">
        <v>253</v>
      </c>
      <c r="E32" s="34" t="s">
        <v>122</v>
      </c>
      <c r="F32" s="165" t="s">
        <v>123</v>
      </c>
      <c r="G32" s="34" t="s">
        <v>254</v>
      </c>
      <c r="H32" s="165" t="s">
        <v>255</v>
      </c>
      <c r="I32" s="172">
        <v>65657.92</v>
      </c>
      <c r="J32" s="172">
        <v>65657.92</v>
      </c>
      <c r="K32" s="34"/>
      <c r="L32" s="34"/>
      <c r="M32" s="172">
        <v>65657.92</v>
      </c>
      <c r="N32" s="34"/>
      <c r="O32" s="34"/>
      <c r="P32" s="34"/>
      <c r="Q32" s="34"/>
      <c r="R32" s="34"/>
      <c r="S32" s="34"/>
      <c r="T32" s="34"/>
      <c r="U32" s="34"/>
      <c r="V32" s="34"/>
      <c r="W32" s="34"/>
      <c r="X32" s="34"/>
    </row>
    <row r="33" customHeight="1" spans="1:24">
      <c r="A33" s="34" t="s">
        <v>69</v>
      </c>
      <c r="B33" s="34" t="s">
        <v>69</v>
      </c>
      <c r="C33" s="34" t="s">
        <v>256</v>
      </c>
      <c r="D33" s="165" t="s">
        <v>257</v>
      </c>
      <c r="E33" s="34" t="s">
        <v>108</v>
      </c>
      <c r="F33" s="165" t="s">
        <v>109</v>
      </c>
      <c r="G33" s="34" t="s">
        <v>258</v>
      </c>
      <c r="H33" s="165" t="s">
        <v>259</v>
      </c>
      <c r="I33" s="172">
        <v>176400</v>
      </c>
      <c r="J33" s="172">
        <v>176400</v>
      </c>
      <c r="K33" s="34"/>
      <c r="L33" s="34"/>
      <c r="M33" s="172">
        <v>176400</v>
      </c>
      <c r="N33" s="34"/>
      <c r="O33" s="34"/>
      <c r="P33" s="34"/>
      <c r="Q33" s="34"/>
      <c r="R33" s="34"/>
      <c r="S33" s="34"/>
      <c r="T33" s="34"/>
      <c r="U33" s="34"/>
      <c r="V33" s="34"/>
      <c r="W33" s="34"/>
      <c r="X33" s="34"/>
    </row>
    <row r="34" customHeight="1" spans="1:24">
      <c r="A34" s="34" t="s">
        <v>69</v>
      </c>
      <c r="B34" s="34" t="s">
        <v>69</v>
      </c>
      <c r="C34" s="34" t="s">
        <v>260</v>
      </c>
      <c r="D34" s="165" t="s">
        <v>261</v>
      </c>
      <c r="E34" s="34" t="s">
        <v>122</v>
      </c>
      <c r="F34" s="165" t="s">
        <v>123</v>
      </c>
      <c r="G34" s="34" t="s">
        <v>248</v>
      </c>
      <c r="H34" s="165" t="s">
        <v>249</v>
      </c>
      <c r="I34" s="172">
        <v>1577200</v>
      </c>
      <c r="J34" s="172">
        <v>1577200</v>
      </c>
      <c r="K34" s="34"/>
      <c r="L34" s="34"/>
      <c r="M34" s="172">
        <v>1577200</v>
      </c>
      <c r="N34" s="34"/>
      <c r="O34" s="34"/>
      <c r="P34" s="34"/>
      <c r="Q34" s="34"/>
      <c r="R34" s="34"/>
      <c r="S34" s="34"/>
      <c r="T34" s="34"/>
      <c r="U34" s="34"/>
      <c r="V34" s="34"/>
      <c r="W34" s="34"/>
      <c r="X34" s="34"/>
    </row>
    <row r="35" customHeight="1" spans="1:24">
      <c r="A35" s="34" t="s">
        <v>69</v>
      </c>
      <c r="B35" s="34" t="s">
        <v>69</v>
      </c>
      <c r="C35" s="34" t="s">
        <v>262</v>
      </c>
      <c r="D35" s="165" t="s">
        <v>263</v>
      </c>
      <c r="E35" s="34" t="s">
        <v>122</v>
      </c>
      <c r="F35" s="165" t="s">
        <v>123</v>
      </c>
      <c r="G35" s="34" t="s">
        <v>234</v>
      </c>
      <c r="H35" s="165" t="s">
        <v>235</v>
      </c>
      <c r="I35" s="172">
        <v>16800</v>
      </c>
      <c r="J35" s="172">
        <v>16800</v>
      </c>
      <c r="K35" s="34"/>
      <c r="L35" s="34"/>
      <c r="M35" s="172">
        <v>16800</v>
      </c>
      <c r="N35" s="34"/>
      <c r="O35" s="34"/>
      <c r="P35" s="34"/>
      <c r="Q35" s="34"/>
      <c r="R35" s="34"/>
      <c r="S35" s="34"/>
      <c r="T35" s="34"/>
      <c r="U35" s="34"/>
      <c r="V35" s="34"/>
      <c r="W35" s="34"/>
      <c r="X35" s="34"/>
    </row>
    <row r="36" customHeight="1" spans="1:24">
      <c r="A36" s="34" t="s">
        <v>69</v>
      </c>
      <c r="B36" s="34" t="s">
        <v>69</v>
      </c>
      <c r="C36" s="34" t="s">
        <v>264</v>
      </c>
      <c r="D36" s="165" t="s">
        <v>265</v>
      </c>
      <c r="E36" s="34" t="s">
        <v>122</v>
      </c>
      <c r="F36" s="165" t="s">
        <v>123</v>
      </c>
      <c r="G36" s="34" t="s">
        <v>266</v>
      </c>
      <c r="H36" s="165" t="s">
        <v>265</v>
      </c>
      <c r="I36" s="172">
        <v>30584.4</v>
      </c>
      <c r="J36" s="172">
        <v>30584.4</v>
      </c>
      <c r="K36" s="34"/>
      <c r="L36" s="34"/>
      <c r="M36" s="172">
        <v>30584.4</v>
      </c>
      <c r="N36" s="34"/>
      <c r="O36" s="34"/>
      <c r="P36" s="34"/>
      <c r="Q36" s="34"/>
      <c r="R36" s="34"/>
      <c r="S36" s="34"/>
      <c r="T36" s="34"/>
      <c r="U36" s="34"/>
      <c r="V36" s="34"/>
      <c r="W36" s="34"/>
      <c r="X36" s="34"/>
    </row>
    <row r="37" ht="17.25" customHeight="1" spans="1:24">
      <c r="A37" s="31" t="s">
        <v>172</v>
      </c>
      <c r="B37" s="32"/>
      <c r="C37" s="166"/>
      <c r="D37" s="166"/>
      <c r="E37" s="166"/>
      <c r="F37" s="166"/>
      <c r="G37" s="166"/>
      <c r="H37" s="167"/>
      <c r="I37" s="172">
        <f>SUM(I10:I36)</f>
        <v>8741547.68</v>
      </c>
      <c r="J37" s="172">
        <f>SUM(J10:J36)</f>
        <v>8741547.68</v>
      </c>
      <c r="K37" s="76"/>
      <c r="L37" s="76"/>
      <c r="M37" s="76">
        <v>8741547.68</v>
      </c>
      <c r="N37" s="76"/>
      <c r="O37" s="76"/>
      <c r="P37" s="76"/>
      <c r="Q37" s="76"/>
      <c r="R37" s="76"/>
      <c r="S37" s="76"/>
      <c r="T37" s="76"/>
      <c r="U37" s="76"/>
      <c r="V37" s="76"/>
      <c r="W37" s="76"/>
      <c r="X37" s="76"/>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9444444444444" right="0.369444444444444" top="0.559027777777778" bottom="0.559027777777778" header="0.479861111111111" footer="0.479861111111111"/>
  <pageSetup paperSize="9" scale="4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opLeftCell="C1" workbookViewId="0">
      <pane ySplit="1" topLeftCell="A2" activePane="bottomLeft" state="frozen"/>
      <selection/>
      <selection pane="bottomLeft" activeCell="F25" sqref="F25"/>
    </sheetView>
  </sheetViews>
  <sheetFormatPr defaultColWidth="9.13333333333333" defaultRowHeight="14.25" customHeight="1"/>
  <cols>
    <col min="1" max="1" width="11.75" customWidth="1"/>
    <col min="2" max="2" width="22.375" customWidth="1"/>
    <col min="3" max="3" width="57.5" customWidth="1"/>
    <col min="4" max="4" width="21.25" customWidth="1"/>
    <col min="5" max="5" width="11.1333333333333" customWidth="1"/>
    <col min="6" max="6" width="21.375" customWidth="1"/>
    <col min="7" max="7" width="8.625" customWidth="1"/>
    <col min="8" max="8" width="12.75" customWidth="1"/>
    <col min="9" max="10" width="14" customWidth="1"/>
    <col min="11" max="11" width="13.75" customWidth="1"/>
    <col min="12" max="23" width="7.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7"/>
      <c r="E2" s="2"/>
      <c r="F2" s="2"/>
      <c r="G2" s="2"/>
      <c r="H2" s="2"/>
      <c r="U2" s="147"/>
      <c r="W2" s="154" t="s">
        <v>267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"单位名称："&amp;"昆明市西山区医疗保障局"</f>
        <v>单位名称：昆明市西山区医疗保障局</v>
      </c>
      <c r="B4" s="6"/>
      <c r="C4" s="6"/>
      <c r="D4" s="6"/>
      <c r="E4" s="6"/>
      <c r="F4" s="6"/>
      <c r="G4" s="6"/>
      <c r="H4" s="6"/>
      <c r="I4" s="7"/>
      <c r="J4" s="7"/>
      <c r="K4" s="7"/>
      <c r="L4" s="7"/>
      <c r="M4" s="7"/>
      <c r="N4" s="7"/>
      <c r="O4" s="7"/>
      <c r="P4" s="7"/>
      <c r="Q4" s="7"/>
      <c r="U4" s="147"/>
      <c r="W4" s="118" t="s">
        <v>1</v>
      </c>
    </row>
    <row r="5" ht="21.75" customHeight="1" spans="1:23">
      <c r="A5" s="9" t="s">
        <v>268</v>
      </c>
      <c r="B5" s="10" t="s">
        <v>184</v>
      </c>
      <c r="C5" s="9" t="s">
        <v>185</v>
      </c>
      <c r="D5" s="9" t="s">
        <v>269</v>
      </c>
      <c r="E5" s="10" t="s">
        <v>186</v>
      </c>
      <c r="F5" s="10" t="s">
        <v>187</v>
      </c>
      <c r="G5" s="10" t="s">
        <v>270</v>
      </c>
      <c r="H5" s="10" t="s">
        <v>271</v>
      </c>
      <c r="I5" s="16" t="s">
        <v>55</v>
      </c>
      <c r="J5" s="11" t="s">
        <v>272</v>
      </c>
      <c r="K5" s="12"/>
      <c r="L5" s="12"/>
      <c r="M5" s="13"/>
      <c r="N5" s="11" t="s">
        <v>192</v>
      </c>
      <c r="O5" s="12"/>
      <c r="P5" s="13"/>
      <c r="Q5" s="10" t="s">
        <v>61</v>
      </c>
      <c r="R5" s="11" t="s">
        <v>62</v>
      </c>
      <c r="S5" s="12"/>
      <c r="T5" s="12"/>
      <c r="U5" s="12"/>
      <c r="V5" s="12"/>
      <c r="W5" s="13"/>
    </row>
    <row r="6" ht="21.75" customHeight="1" spans="1:23">
      <c r="A6" s="14"/>
      <c r="B6" s="26"/>
      <c r="C6" s="14"/>
      <c r="D6" s="14"/>
      <c r="E6" s="15"/>
      <c r="F6" s="15"/>
      <c r="G6" s="15"/>
      <c r="H6" s="15"/>
      <c r="I6" s="26"/>
      <c r="J6" s="148" t="s">
        <v>58</v>
      </c>
      <c r="K6" s="149"/>
      <c r="L6" s="10" t="s">
        <v>59</v>
      </c>
      <c r="M6" s="10" t="s">
        <v>60</v>
      </c>
      <c r="N6" s="10" t="s">
        <v>58</v>
      </c>
      <c r="O6" s="10" t="s">
        <v>59</v>
      </c>
      <c r="P6" s="10" t="s">
        <v>60</v>
      </c>
      <c r="Q6" s="15"/>
      <c r="R6" s="10" t="s">
        <v>57</v>
      </c>
      <c r="S6" s="10" t="s">
        <v>64</v>
      </c>
      <c r="T6" s="10" t="s">
        <v>198</v>
      </c>
      <c r="U6" s="10" t="s">
        <v>66</v>
      </c>
      <c r="V6" s="10" t="s">
        <v>67</v>
      </c>
      <c r="W6" s="10" t="s">
        <v>68</v>
      </c>
    </row>
    <row r="7" ht="21" customHeight="1" spans="1:23">
      <c r="A7" s="26"/>
      <c r="B7" s="26"/>
      <c r="C7" s="26"/>
      <c r="D7" s="26"/>
      <c r="E7" s="26"/>
      <c r="F7" s="26"/>
      <c r="G7" s="26"/>
      <c r="H7" s="26"/>
      <c r="I7" s="26"/>
      <c r="J7" s="150" t="s">
        <v>57</v>
      </c>
      <c r="K7" s="151"/>
      <c r="L7" s="26"/>
      <c r="M7" s="26"/>
      <c r="N7" s="26"/>
      <c r="O7" s="26"/>
      <c r="P7" s="26"/>
      <c r="Q7" s="26"/>
      <c r="R7" s="26"/>
      <c r="S7" s="26"/>
      <c r="T7" s="26"/>
      <c r="U7" s="26"/>
      <c r="V7" s="26"/>
      <c r="W7" s="26"/>
    </row>
    <row r="8" ht="39.75" customHeight="1" spans="1:23">
      <c r="A8" s="17"/>
      <c r="B8" s="19"/>
      <c r="C8" s="17"/>
      <c r="D8" s="17"/>
      <c r="E8" s="18"/>
      <c r="F8" s="18"/>
      <c r="G8" s="18"/>
      <c r="H8" s="18"/>
      <c r="I8" s="19"/>
      <c r="J8" s="63" t="s">
        <v>57</v>
      </c>
      <c r="K8" s="63" t="s">
        <v>273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4">
        <v>12</v>
      </c>
      <c r="M9" s="34">
        <v>13</v>
      </c>
      <c r="N9" s="34">
        <v>14</v>
      </c>
      <c r="O9" s="34">
        <v>15</v>
      </c>
      <c r="P9" s="34">
        <v>16</v>
      </c>
      <c r="Q9" s="34">
        <v>17</v>
      </c>
      <c r="R9" s="34">
        <v>18</v>
      </c>
      <c r="S9" s="34">
        <v>19</v>
      </c>
      <c r="T9" s="34">
        <v>20</v>
      </c>
      <c r="U9" s="20">
        <v>21</v>
      </c>
      <c r="V9" s="34">
        <v>22</v>
      </c>
      <c r="W9" s="20">
        <v>23</v>
      </c>
    </row>
    <row r="10" ht="15" customHeight="1" spans="1:23">
      <c r="A10" s="20" t="s">
        <v>274</v>
      </c>
      <c r="B10" s="20" t="s">
        <v>275</v>
      </c>
      <c r="C10" s="21" t="s">
        <v>276</v>
      </c>
      <c r="D10" s="20" t="s">
        <v>69</v>
      </c>
      <c r="E10" s="20" t="s">
        <v>126</v>
      </c>
      <c r="F10" s="21" t="s">
        <v>127</v>
      </c>
      <c r="G10" s="20" t="s">
        <v>277</v>
      </c>
      <c r="H10" s="21" t="s">
        <v>278</v>
      </c>
      <c r="I10" s="152">
        <v>30000</v>
      </c>
      <c r="J10" s="152">
        <v>30000</v>
      </c>
      <c r="K10" s="153">
        <v>30000</v>
      </c>
      <c r="L10" s="20"/>
      <c r="M10" s="20"/>
      <c r="N10" s="20"/>
      <c r="O10" s="20"/>
      <c r="P10" s="20"/>
      <c r="Q10" s="20"/>
      <c r="R10" s="20"/>
      <c r="S10" s="20"/>
      <c r="T10" s="20"/>
      <c r="U10" s="20"/>
      <c r="V10" s="20"/>
      <c r="W10" s="20"/>
    </row>
    <row r="11" ht="15" customHeight="1" spans="1:23">
      <c r="A11" s="20" t="s">
        <v>274</v>
      </c>
      <c r="B11" s="20" t="s">
        <v>279</v>
      </c>
      <c r="C11" s="21" t="s">
        <v>280</v>
      </c>
      <c r="D11" s="20" t="s">
        <v>69</v>
      </c>
      <c r="E11" s="20" t="s">
        <v>124</v>
      </c>
      <c r="F11" s="21" t="s">
        <v>125</v>
      </c>
      <c r="G11" s="20" t="s">
        <v>240</v>
      </c>
      <c r="H11" s="21" t="s">
        <v>241</v>
      </c>
      <c r="I11" s="152">
        <v>10000</v>
      </c>
      <c r="J11" s="152">
        <v>10000</v>
      </c>
      <c r="K11" s="153">
        <v>10000</v>
      </c>
      <c r="L11" s="20"/>
      <c r="M11" s="20"/>
      <c r="N11" s="20"/>
      <c r="O11" s="20"/>
      <c r="P11" s="20"/>
      <c r="Q11" s="20"/>
      <c r="R11" s="20"/>
      <c r="S11" s="20"/>
      <c r="T11" s="20"/>
      <c r="U11" s="20"/>
      <c r="V11" s="20"/>
      <c r="W11" s="20"/>
    </row>
    <row r="12" ht="15" customHeight="1" spans="1:23">
      <c r="A12" s="20" t="s">
        <v>274</v>
      </c>
      <c r="B12" s="20" t="s">
        <v>281</v>
      </c>
      <c r="C12" s="21" t="s">
        <v>282</v>
      </c>
      <c r="D12" s="20" t="s">
        <v>69</v>
      </c>
      <c r="E12" s="20" t="s">
        <v>126</v>
      </c>
      <c r="F12" s="21" t="s">
        <v>127</v>
      </c>
      <c r="G12" s="20" t="s">
        <v>277</v>
      </c>
      <c r="H12" s="21" t="s">
        <v>278</v>
      </c>
      <c r="I12" s="152">
        <v>150000</v>
      </c>
      <c r="J12" s="152">
        <v>150000</v>
      </c>
      <c r="K12" s="153">
        <v>150000</v>
      </c>
      <c r="L12" s="20"/>
      <c r="M12" s="20"/>
      <c r="N12" s="20"/>
      <c r="O12" s="20"/>
      <c r="P12" s="20"/>
      <c r="Q12" s="20"/>
      <c r="R12" s="20"/>
      <c r="S12" s="20"/>
      <c r="T12" s="20"/>
      <c r="U12" s="20"/>
      <c r="V12" s="20"/>
      <c r="W12" s="20"/>
    </row>
    <row r="13" ht="15" customHeight="1" spans="1:23">
      <c r="A13" s="20" t="s">
        <v>274</v>
      </c>
      <c r="B13" s="20" t="s">
        <v>283</v>
      </c>
      <c r="C13" s="21" t="s">
        <v>284</v>
      </c>
      <c r="D13" s="20" t="s">
        <v>69</v>
      </c>
      <c r="E13" s="20" t="s">
        <v>126</v>
      </c>
      <c r="F13" s="21" t="s">
        <v>127</v>
      </c>
      <c r="G13" s="20" t="s">
        <v>277</v>
      </c>
      <c r="H13" s="21" t="s">
        <v>278</v>
      </c>
      <c r="I13" s="152">
        <v>480000</v>
      </c>
      <c r="J13" s="152">
        <v>480000</v>
      </c>
      <c r="K13" s="153">
        <v>480000</v>
      </c>
      <c r="L13" s="20"/>
      <c r="M13" s="20"/>
      <c r="N13" s="20"/>
      <c r="O13" s="20"/>
      <c r="P13" s="20"/>
      <c r="Q13" s="20"/>
      <c r="R13" s="20"/>
      <c r="S13" s="20"/>
      <c r="T13" s="20"/>
      <c r="U13" s="20"/>
      <c r="V13" s="20"/>
      <c r="W13" s="20"/>
    </row>
    <row r="14" ht="15" customHeight="1" spans="1:23">
      <c r="A14" s="20" t="s">
        <v>274</v>
      </c>
      <c r="B14" s="20" t="s">
        <v>285</v>
      </c>
      <c r="C14" s="21" t="s">
        <v>286</v>
      </c>
      <c r="D14" s="20" t="s">
        <v>69</v>
      </c>
      <c r="E14" s="20" t="s">
        <v>100</v>
      </c>
      <c r="F14" s="21" t="s">
        <v>101</v>
      </c>
      <c r="G14" s="20" t="s">
        <v>240</v>
      </c>
      <c r="H14" s="21" t="s">
        <v>241</v>
      </c>
      <c r="I14" s="152">
        <v>250000</v>
      </c>
      <c r="J14" s="152">
        <v>250000</v>
      </c>
      <c r="K14" s="153">
        <v>250000</v>
      </c>
      <c r="L14" s="20"/>
      <c r="M14" s="20"/>
      <c r="N14" s="20"/>
      <c r="O14" s="20"/>
      <c r="P14" s="20"/>
      <c r="Q14" s="20"/>
      <c r="R14" s="20"/>
      <c r="S14" s="20"/>
      <c r="T14" s="20"/>
      <c r="U14" s="20"/>
      <c r="V14" s="20"/>
      <c r="W14" s="20"/>
    </row>
    <row r="15" ht="15" customHeight="1" spans="1:23">
      <c r="A15" s="20" t="s">
        <v>274</v>
      </c>
      <c r="B15" s="20" t="s">
        <v>287</v>
      </c>
      <c r="C15" s="21" t="s">
        <v>288</v>
      </c>
      <c r="D15" s="20" t="s">
        <v>69</v>
      </c>
      <c r="E15" s="20" t="s">
        <v>126</v>
      </c>
      <c r="F15" s="21" t="s">
        <v>127</v>
      </c>
      <c r="G15" s="20" t="s">
        <v>277</v>
      </c>
      <c r="H15" s="21" t="s">
        <v>278</v>
      </c>
      <c r="I15" s="152">
        <v>380000</v>
      </c>
      <c r="J15" s="152">
        <v>380000</v>
      </c>
      <c r="K15" s="153">
        <v>380000</v>
      </c>
      <c r="L15" s="20"/>
      <c r="M15" s="20"/>
      <c r="N15" s="20"/>
      <c r="O15" s="20"/>
      <c r="P15" s="20"/>
      <c r="Q15" s="20"/>
      <c r="R15" s="20"/>
      <c r="S15" s="20"/>
      <c r="T15" s="20"/>
      <c r="U15" s="20"/>
      <c r="V15" s="20"/>
      <c r="W15" s="20"/>
    </row>
    <row r="16" ht="18.75" customHeight="1" spans="1:23">
      <c r="A16" s="31" t="s">
        <v>172</v>
      </c>
      <c r="B16" s="32"/>
      <c r="C16" s="32"/>
      <c r="D16" s="32"/>
      <c r="E16" s="32"/>
      <c r="F16" s="32"/>
      <c r="G16" s="32"/>
      <c r="H16" s="33"/>
      <c r="I16" s="152">
        <f>SUM(I10:I15)</f>
        <v>1300000</v>
      </c>
      <c r="J16" s="152">
        <f>SUM(J10:J15)</f>
        <v>1300000</v>
      </c>
      <c r="K16" s="76">
        <v>1300000</v>
      </c>
      <c r="L16" s="76"/>
      <c r="M16" s="76"/>
      <c r="N16" s="76"/>
      <c r="O16" s="76"/>
      <c r="P16" s="76"/>
      <c r="Q16" s="76"/>
      <c r="R16" s="76"/>
      <c r="S16" s="76"/>
      <c r="T16" s="76"/>
      <c r="U16" s="76"/>
      <c r="V16" s="76"/>
      <c r="W16" s="76"/>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9444444444444" right="0.369444444444444" top="0.559027777777778" bottom="0.559027777777778" header="0.479861111111111" footer="0.479861111111111"/>
  <pageSetup paperSize="9" scale="46"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8"/>
  <sheetViews>
    <sheetView showZeros="0" workbookViewId="0">
      <pane ySplit="1" topLeftCell="A11" activePane="bottomLeft" state="frozen"/>
      <selection/>
      <selection pane="bottomLeft" activeCell="E12" sqref="E12"/>
    </sheetView>
  </sheetViews>
  <sheetFormatPr defaultColWidth="9.13333333333333" defaultRowHeight="12" customHeight="1"/>
  <cols>
    <col min="1" max="1" width="16.625" style="134" customWidth="1"/>
    <col min="2" max="2" width="30.25" customWidth="1"/>
    <col min="3" max="3" width="10.375" customWidth="1"/>
    <col min="4" max="4" width="14.375" customWidth="1"/>
    <col min="5" max="5" width="32.125" customWidth="1"/>
    <col min="6" max="6" width="8.875" customWidth="1"/>
    <col min="7" max="7" width="10.25" customWidth="1"/>
    <col min="8" max="9" width="8.875" customWidth="1"/>
    <col min="10" max="10" width="44.75" customWidth="1"/>
  </cols>
  <sheetData>
    <row r="1" customHeight="1" spans="1:10">
      <c r="A1" s="135"/>
      <c r="B1" s="1"/>
      <c r="C1" s="1"/>
      <c r="D1" s="1"/>
      <c r="E1" s="1"/>
      <c r="F1" s="1"/>
      <c r="G1" s="1"/>
      <c r="H1" s="1"/>
      <c r="I1" s="1"/>
      <c r="J1" s="1"/>
    </row>
    <row r="2" ht="18" customHeight="1" spans="10:10">
      <c r="J2" s="3" t="s">
        <v>289</v>
      </c>
    </row>
    <row r="3" ht="39.75" customHeight="1" spans="1:10">
      <c r="A3" s="61" t="str">
        <f>"2025"&amp;"年部门项目支出绩效目标表"</f>
        <v>2025年部门项目支出绩效目标表</v>
      </c>
      <c r="B3" s="4"/>
      <c r="C3" s="4"/>
      <c r="D3" s="4"/>
      <c r="E3" s="4"/>
      <c r="F3" s="62"/>
      <c r="G3" s="4"/>
      <c r="H3" s="62"/>
      <c r="I3" s="62"/>
      <c r="J3" s="4"/>
    </row>
    <row r="4" ht="17.25" customHeight="1" spans="1:1">
      <c r="A4" s="5" t="str">
        <f>"单位名称："&amp;"昆明市西山区医疗保障局"</f>
        <v>单位名称：昆明市西山区医疗保障局</v>
      </c>
    </row>
    <row r="5" ht="44.25" customHeight="1" spans="1:10">
      <c r="A5" s="136" t="s">
        <v>185</v>
      </c>
      <c r="B5" s="63" t="s">
        <v>290</v>
      </c>
      <c r="C5" s="63" t="s">
        <v>291</v>
      </c>
      <c r="D5" s="63" t="s">
        <v>292</v>
      </c>
      <c r="E5" s="63" t="s">
        <v>293</v>
      </c>
      <c r="F5" s="64" t="s">
        <v>294</v>
      </c>
      <c r="G5" s="63" t="s">
        <v>295</v>
      </c>
      <c r="H5" s="64" t="s">
        <v>296</v>
      </c>
      <c r="I5" s="64" t="s">
        <v>297</v>
      </c>
      <c r="J5" s="63" t="s">
        <v>298</v>
      </c>
    </row>
    <row r="6" ht="18.75" customHeight="1" spans="1:10">
      <c r="A6" s="137">
        <v>1</v>
      </c>
      <c r="B6" s="138">
        <v>2</v>
      </c>
      <c r="C6" s="138">
        <v>3</v>
      </c>
      <c r="D6" s="138">
        <v>4</v>
      </c>
      <c r="E6" s="138">
        <v>5</v>
      </c>
      <c r="F6" s="34">
        <v>6</v>
      </c>
      <c r="G6" s="138">
        <v>7</v>
      </c>
      <c r="H6" s="34">
        <v>8</v>
      </c>
      <c r="I6" s="34">
        <v>9</v>
      </c>
      <c r="J6" s="138">
        <v>10</v>
      </c>
    </row>
    <row r="7" ht="14.25" customHeight="1" spans="1:10">
      <c r="A7" s="139" t="s">
        <v>69</v>
      </c>
      <c r="B7" s="10"/>
      <c r="C7" s="63"/>
      <c r="D7" s="63"/>
      <c r="E7" s="63"/>
      <c r="F7" s="64"/>
      <c r="G7" s="63"/>
      <c r="H7" s="64"/>
      <c r="I7" s="64"/>
      <c r="J7" s="63"/>
    </row>
    <row r="8" ht="32" customHeight="1" spans="1:10">
      <c r="A8" s="140" t="s">
        <v>276</v>
      </c>
      <c r="B8" s="141" t="s">
        <v>299</v>
      </c>
      <c r="C8" s="142" t="s">
        <v>300</v>
      </c>
      <c r="D8" s="142" t="s">
        <v>301</v>
      </c>
      <c r="E8" s="142" t="s">
        <v>302</v>
      </c>
      <c r="F8" s="142" t="s">
        <v>303</v>
      </c>
      <c r="G8" s="142" t="s">
        <v>83</v>
      </c>
      <c r="H8" s="142" t="s">
        <v>304</v>
      </c>
      <c r="I8" s="142" t="s">
        <v>305</v>
      </c>
      <c r="J8" s="142" t="s">
        <v>306</v>
      </c>
    </row>
    <row r="9" ht="37" customHeight="1" spans="1:10">
      <c r="A9" s="143"/>
      <c r="B9" s="144"/>
      <c r="C9" s="142" t="s">
        <v>300</v>
      </c>
      <c r="D9" s="142" t="s">
        <v>307</v>
      </c>
      <c r="E9" s="142" t="s">
        <v>308</v>
      </c>
      <c r="F9" s="142" t="s">
        <v>309</v>
      </c>
      <c r="G9" s="142" t="s">
        <v>310</v>
      </c>
      <c r="H9" s="142" t="s">
        <v>311</v>
      </c>
      <c r="I9" s="142" t="s">
        <v>305</v>
      </c>
      <c r="J9" s="142" t="s">
        <v>306</v>
      </c>
    </row>
    <row r="10" ht="33" customHeight="1" spans="1:10">
      <c r="A10" s="143"/>
      <c r="B10" s="144"/>
      <c r="C10" s="142" t="s">
        <v>300</v>
      </c>
      <c r="D10" s="142" t="s">
        <v>307</v>
      </c>
      <c r="E10" s="142" t="s">
        <v>312</v>
      </c>
      <c r="F10" s="142" t="s">
        <v>303</v>
      </c>
      <c r="G10" s="142" t="s">
        <v>310</v>
      </c>
      <c r="H10" s="142" t="s">
        <v>311</v>
      </c>
      <c r="I10" s="142" t="s">
        <v>305</v>
      </c>
      <c r="J10" s="142" t="s">
        <v>313</v>
      </c>
    </row>
    <row r="11" ht="32" customHeight="1" spans="1:10">
      <c r="A11" s="143"/>
      <c r="B11" s="144"/>
      <c r="C11" s="142" t="s">
        <v>300</v>
      </c>
      <c r="D11" s="142" t="s">
        <v>314</v>
      </c>
      <c r="E11" s="142" t="s">
        <v>315</v>
      </c>
      <c r="F11" s="142" t="s">
        <v>303</v>
      </c>
      <c r="G11" s="142" t="s">
        <v>310</v>
      </c>
      <c r="H11" s="142" t="s">
        <v>311</v>
      </c>
      <c r="I11" s="142" t="s">
        <v>305</v>
      </c>
      <c r="J11" s="142" t="s">
        <v>306</v>
      </c>
    </row>
    <row r="12" ht="42" customHeight="1" spans="1:10">
      <c r="A12" s="143"/>
      <c r="B12" s="144"/>
      <c r="C12" s="142" t="s">
        <v>300</v>
      </c>
      <c r="D12" s="142" t="s">
        <v>316</v>
      </c>
      <c r="E12" s="142" t="s">
        <v>317</v>
      </c>
      <c r="F12" s="142" t="s">
        <v>303</v>
      </c>
      <c r="G12" s="142" t="s">
        <v>318</v>
      </c>
      <c r="H12" s="142" t="s">
        <v>319</v>
      </c>
      <c r="I12" s="142" t="s">
        <v>305</v>
      </c>
      <c r="J12" s="142" t="s">
        <v>320</v>
      </c>
    </row>
    <row r="13" ht="48" customHeight="1" spans="1:10">
      <c r="A13" s="143"/>
      <c r="B13" s="144"/>
      <c r="C13" s="142" t="s">
        <v>321</v>
      </c>
      <c r="D13" s="142" t="s">
        <v>322</v>
      </c>
      <c r="E13" s="142" t="s">
        <v>323</v>
      </c>
      <c r="F13" s="142" t="s">
        <v>309</v>
      </c>
      <c r="G13" s="142" t="s">
        <v>324</v>
      </c>
      <c r="H13" s="142" t="s">
        <v>311</v>
      </c>
      <c r="I13" s="142" t="s">
        <v>325</v>
      </c>
      <c r="J13" s="142" t="s">
        <v>326</v>
      </c>
    </row>
    <row r="14" ht="19.25" customHeight="1" spans="1:10">
      <c r="A14" s="145"/>
      <c r="B14" s="146"/>
      <c r="C14" s="142" t="s">
        <v>327</v>
      </c>
      <c r="D14" s="142" t="s">
        <v>328</v>
      </c>
      <c r="E14" s="142" t="s">
        <v>329</v>
      </c>
      <c r="F14" s="142" t="s">
        <v>303</v>
      </c>
      <c r="G14" s="142" t="s">
        <v>330</v>
      </c>
      <c r="H14" s="142" t="s">
        <v>311</v>
      </c>
      <c r="I14" s="142" t="s">
        <v>325</v>
      </c>
      <c r="J14" s="142" t="s">
        <v>331</v>
      </c>
    </row>
    <row r="15" ht="19.25" customHeight="1" spans="1:10">
      <c r="A15" s="140" t="s">
        <v>288</v>
      </c>
      <c r="B15" s="141" t="s">
        <v>332</v>
      </c>
      <c r="C15" s="142" t="s">
        <v>300</v>
      </c>
      <c r="D15" s="142" t="s">
        <v>301</v>
      </c>
      <c r="E15" s="142" t="s">
        <v>333</v>
      </c>
      <c r="F15" s="142" t="s">
        <v>309</v>
      </c>
      <c r="G15" s="142" t="s">
        <v>334</v>
      </c>
      <c r="H15" s="142" t="s">
        <v>335</v>
      </c>
      <c r="I15" s="142" t="s">
        <v>305</v>
      </c>
      <c r="J15" s="142" t="s">
        <v>336</v>
      </c>
    </row>
    <row r="16" ht="19.25" customHeight="1" spans="1:10">
      <c r="A16" s="143"/>
      <c r="B16" s="144"/>
      <c r="C16" s="142" t="s">
        <v>300</v>
      </c>
      <c r="D16" s="142" t="s">
        <v>301</v>
      </c>
      <c r="E16" s="142" t="s">
        <v>337</v>
      </c>
      <c r="F16" s="142" t="s">
        <v>309</v>
      </c>
      <c r="G16" s="142" t="s">
        <v>338</v>
      </c>
      <c r="H16" s="142" t="s">
        <v>339</v>
      </c>
      <c r="I16" s="142" t="s">
        <v>305</v>
      </c>
      <c r="J16" s="142" t="s">
        <v>336</v>
      </c>
    </row>
    <row r="17" ht="45" customHeight="1" spans="1:10">
      <c r="A17" s="143"/>
      <c r="B17" s="144"/>
      <c r="C17" s="142" t="s">
        <v>300</v>
      </c>
      <c r="D17" s="142" t="s">
        <v>307</v>
      </c>
      <c r="E17" s="142" t="s">
        <v>340</v>
      </c>
      <c r="F17" s="142" t="s">
        <v>303</v>
      </c>
      <c r="G17" s="142" t="s">
        <v>310</v>
      </c>
      <c r="H17" s="142" t="s">
        <v>311</v>
      </c>
      <c r="I17" s="142" t="s">
        <v>305</v>
      </c>
      <c r="J17" s="142" t="s">
        <v>341</v>
      </c>
    </row>
    <row r="18" ht="31" customHeight="1" spans="1:10">
      <c r="A18" s="143"/>
      <c r="B18" s="144"/>
      <c r="C18" s="142" t="s">
        <v>300</v>
      </c>
      <c r="D18" s="142" t="s">
        <v>314</v>
      </c>
      <c r="E18" s="142" t="s">
        <v>342</v>
      </c>
      <c r="F18" s="142" t="s">
        <v>303</v>
      </c>
      <c r="G18" s="142" t="s">
        <v>343</v>
      </c>
      <c r="H18" s="142" t="s">
        <v>344</v>
      </c>
      <c r="I18" s="142" t="s">
        <v>325</v>
      </c>
      <c r="J18" s="142" t="s">
        <v>345</v>
      </c>
    </row>
    <row r="19" ht="47" customHeight="1" spans="1:10">
      <c r="A19" s="143"/>
      <c r="B19" s="144"/>
      <c r="C19" s="142" t="s">
        <v>300</v>
      </c>
      <c r="D19" s="142" t="s">
        <v>316</v>
      </c>
      <c r="E19" s="142" t="s">
        <v>317</v>
      </c>
      <c r="F19" s="142" t="s">
        <v>303</v>
      </c>
      <c r="G19" s="142" t="s">
        <v>346</v>
      </c>
      <c r="H19" s="142" t="s">
        <v>347</v>
      </c>
      <c r="I19" s="142" t="s">
        <v>305</v>
      </c>
      <c r="J19" s="142" t="s">
        <v>348</v>
      </c>
    </row>
    <row r="20" ht="25" customHeight="1" spans="1:10">
      <c r="A20" s="143"/>
      <c r="B20" s="144"/>
      <c r="C20" s="142" t="s">
        <v>321</v>
      </c>
      <c r="D20" s="142" t="s">
        <v>322</v>
      </c>
      <c r="E20" s="142" t="s">
        <v>349</v>
      </c>
      <c r="F20" s="142" t="s">
        <v>303</v>
      </c>
      <c r="G20" s="142" t="s">
        <v>350</v>
      </c>
      <c r="H20" s="142" t="s">
        <v>351</v>
      </c>
      <c r="I20" s="142" t="s">
        <v>325</v>
      </c>
      <c r="J20" s="142" t="s">
        <v>352</v>
      </c>
    </row>
    <row r="21" ht="19.25" customHeight="1" spans="1:10">
      <c r="A21" s="143"/>
      <c r="B21" s="144"/>
      <c r="C21" s="142" t="s">
        <v>321</v>
      </c>
      <c r="D21" s="142" t="s">
        <v>322</v>
      </c>
      <c r="E21" s="142" t="s">
        <v>353</v>
      </c>
      <c r="F21" s="142" t="s">
        <v>303</v>
      </c>
      <c r="G21" s="142" t="s">
        <v>354</v>
      </c>
      <c r="H21" s="142" t="s">
        <v>351</v>
      </c>
      <c r="I21" s="142" t="s">
        <v>325</v>
      </c>
      <c r="J21" s="142" t="s">
        <v>355</v>
      </c>
    </row>
    <row r="22" ht="37" customHeight="1" spans="1:10">
      <c r="A22" s="145"/>
      <c r="B22" s="146"/>
      <c r="C22" s="142" t="s">
        <v>327</v>
      </c>
      <c r="D22" s="142" t="s">
        <v>328</v>
      </c>
      <c r="E22" s="142" t="s">
        <v>356</v>
      </c>
      <c r="F22" s="142" t="s">
        <v>309</v>
      </c>
      <c r="G22" s="142" t="s">
        <v>330</v>
      </c>
      <c r="H22" s="142" t="s">
        <v>311</v>
      </c>
      <c r="I22" s="142" t="s">
        <v>305</v>
      </c>
      <c r="J22" s="142" t="s">
        <v>357</v>
      </c>
    </row>
    <row r="23" ht="19.25" customHeight="1" spans="1:10">
      <c r="A23" s="140" t="s">
        <v>286</v>
      </c>
      <c r="B23" s="141" t="s">
        <v>358</v>
      </c>
      <c r="C23" s="142" t="s">
        <v>300</v>
      </c>
      <c r="D23" s="142" t="s">
        <v>301</v>
      </c>
      <c r="E23" s="142" t="s">
        <v>359</v>
      </c>
      <c r="F23" s="142" t="s">
        <v>303</v>
      </c>
      <c r="G23" s="142" t="s">
        <v>360</v>
      </c>
      <c r="H23" s="142" t="s">
        <v>361</v>
      </c>
      <c r="I23" s="142" t="s">
        <v>305</v>
      </c>
      <c r="J23" s="142" t="s">
        <v>362</v>
      </c>
    </row>
    <row r="24" ht="19.25" customHeight="1" spans="1:10">
      <c r="A24" s="143"/>
      <c r="B24" s="144"/>
      <c r="C24" s="142" t="s">
        <v>300</v>
      </c>
      <c r="D24" s="142" t="s">
        <v>301</v>
      </c>
      <c r="E24" s="142" t="s">
        <v>363</v>
      </c>
      <c r="F24" s="142" t="s">
        <v>303</v>
      </c>
      <c r="G24" s="142" t="s">
        <v>310</v>
      </c>
      <c r="H24" s="142" t="s">
        <v>364</v>
      </c>
      <c r="I24" s="142" t="s">
        <v>305</v>
      </c>
      <c r="J24" s="142" t="s">
        <v>365</v>
      </c>
    </row>
    <row r="25" ht="19.25" customHeight="1" spans="1:10">
      <c r="A25" s="143"/>
      <c r="B25" s="144"/>
      <c r="C25" s="142" t="s">
        <v>300</v>
      </c>
      <c r="D25" s="142" t="s">
        <v>307</v>
      </c>
      <c r="E25" s="142" t="s">
        <v>366</v>
      </c>
      <c r="F25" s="142" t="s">
        <v>303</v>
      </c>
      <c r="G25" s="142" t="s">
        <v>310</v>
      </c>
      <c r="H25" s="142" t="s">
        <v>311</v>
      </c>
      <c r="I25" s="142" t="s">
        <v>305</v>
      </c>
      <c r="J25" s="142" t="s">
        <v>367</v>
      </c>
    </row>
    <row r="26" ht="19.25" customHeight="1" spans="1:10">
      <c r="A26" s="143"/>
      <c r="B26" s="144"/>
      <c r="C26" s="142" t="s">
        <v>300</v>
      </c>
      <c r="D26" s="142" t="s">
        <v>307</v>
      </c>
      <c r="E26" s="142" t="s">
        <v>368</v>
      </c>
      <c r="F26" s="142" t="s">
        <v>369</v>
      </c>
      <c r="G26" s="142" t="s">
        <v>370</v>
      </c>
      <c r="H26" s="142" t="s">
        <v>311</v>
      </c>
      <c r="I26" s="142" t="s">
        <v>305</v>
      </c>
      <c r="J26" s="142" t="s">
        <v>371</v>
      </c>
    </row>
    <row r="27" ht="19.25" customHeight="1" spans="1:10">
      <c r="A27" s="143"/>
      <c r="B27" s="144"/>
      <c r="C27" s="142" t="s">
        <v>300</v>
      </c>
      <c r="D27" s="142" t="s">
        <v>314</v>
      </c>
      <c r="E27" s="142" t="s">
        <v>372</v>
      </c>
      <c r="F27" s="142" t="s">
        <v>369</v>
      </c>
      <c r="G27" s="142" t="s">
        <v>82</v>
      </c>
      <c r="H27" s="142" t="s">
        <v>373</v>
      </c>
      <c r="I27" s="142" t="s">
        <v>305</v>
      </c>
      <c r="J27" s="142" t="s">
        <v>374</v>
      </c>
    </row>
    <row r="28" ht="19.25" customHeight="1" spans="1:10">
      <c r="A28" s="143"/>
      <c r="B28" s="144"/>
      <c r="C28" s="142" t="s">
        <v>300</v>
      </c>
      <c r="D28" s="142" t="s">
        <v>314</v>
      </c>
      <c r="E28" s="142" t="s">
        <v>375</v>
      </c>
      <c r="F28" s="142" t="s">
        <v>303</v>
      </c>
      <c r="G28" s="142" t="s">
        <v>376</v>
      </c>
      <c r="H28" s="142" t="s">
        <v>377</v>
      </c>
      <c r="I28" s="142" t="s">
        <v>305</v>
      </c>
      <c r="J28" s="142" t="s">
        <v>378</v>
      </c>
    </row>
    <row r="29" ht="27" customHeight="1" spans="1:10">
      <c r="A29" s="143"/>
      <c r="B29" s="144"/>
      <c r="C29" s="142" t="s">
        <v>300</v>
      </c>
      <c r="D29" s="142" t="s">
        <v>314</v>
      </c>
      <c r="E29" s="142" t="s">
        <v>379</v>
      </c>
      <c r="F29" s="142" t="s">
        <v>303</v>
      </c>
      <c r="G29" s="142" t="s">
        <v>380</v>
      </c>
      <c r="H29" s="142" t="s">
        <v>373</v>
      </c>
      <c r="I29" s="142" t="s">
        <v>305</v>
      </c>
      <c r="J29" s="142" t="s">
        <v>381</v>
      </c>
    </row>
    <row r="30" ht="38" customHeight="1" spans="1:10">
      <c r="A30" s="143"/>
      <c r="B30" s="144"/>
      <c r="C30" s="142" t="s">
        <v>300</v>
      </c>
      <c r="D30" s="142" t="s">
        <v>316</v>
      </c>
      <c r="E30" s="142" t="s">
        <v>317</v>
      </c>
      <c r="F30" s="142" t="s">
        <v>303</v>
      </c>
      <c r="G30" s="142" t="s">
        <v>382</v>
      </c>
      <c r="H30" s="142" t="s">
        <v>347</v>
      </c>
      <c r="I30" s="142" t="s">
        <v>305</v>
      </c>
      <c r="J30" s="142" t="s">
        <v>383</v>
      </c>
    </row>
    <row r="31" ht="19.25" customHeight="1" spans="1:10">
      <c r="A31" s="143"/>
      <c r="B31" s="144"/>
      <c r="C31" s="142" t="s">
        <v>321</v>
      </c>
      <c r="D31" s="142" t="s">
        <v>322</v>
      </c>
      <c r="E31" s="142" t="s">
        <v>384</v>
      </c>
      <c r="F31" s="142" t="s">
        <v>303</v>
      </c>
      <c r="G31" s="142" t="s">
        <v>385</v>
      </c>
      <c r="H31" s="142" t="s">
        <v>386</v>
      </c>
      <c r="I31" s="142" t="s">
        <v>305</v>
      </c>
      <c r="J31" s="142" t="s">
        <v>387</v>
      </c>
    </row>
    <row r="32" ht="19.25" customHeight="1" spans="1:10">
      <c r="A32" s="143"/>
      <c r="B32" s="144"/>
      <c r="C32" s="142" t="s">
        <v>321</v>
      </c>
      <c r="D32" s="142" t="s">
        <v>322</v>
      </c>
      <c r="E32" s="142" t="s">
        <v>388</v>
      </c>
      <c r="F32" s="142" t="s">
        <v>303</v>
      </c>
      <c r="G32" s="142" t="s">
        <v>389</v>
      </c>
      <c r="H32" s="142" t="s">
        <v>311</v>
      </c>
      <c r="I32" s="142" t="s">
        <v>325</v>
      </c>
      <c r="J32" s="142" t="s">
        <v>390</v>
      </c>
    </row>
    <row r="33" ht="19.25" customHeight="1" spans="1:10">
      <c r="A33" s="143"/>
      <c r="B33" s="144"/>
      <c r="C33" s="142" t="s">
        <v>327</v>
      </c>
      <c r="D33" s="142" t="s">
        <v>328</v>
      </c>
      <c r="E33" s="142" t="s">
        <v>391</v>
      </c>
      <c r="F33" s="142" t="s">
        <v>303</v>
      </c>
      <c r="G33" s="142" t="s">
        <v>392</v>
      </c>
      <c r="H33" s="142" t="s">
        <v>311</v>
      </c>
      <c r="I33" s="142" t="s">
        <v>305</v>
      </c>
      <c r="J33" s="142" t="s">
        <v>391</v>
      </c>
    </row>
    <row r="34" ht="27" customHeight="1" spans="1:10">
      <c r="A34" s="145"/>
      <c r="B34" s="146"/>
      <c r="C34" s="142" t="s">
        <v>327</v>
      </c>
      <c r="D34" s="142" t="s">
        <v>328</v>
      </c>
      <c r="E34" s="142" t="s">
        <v>393</v>
      </c>
      <c r="F34" s="142" t="s">
        <v>303</v>
      </c>
      <c r="G34" s="142" t="s">
        <v>330</v>
      </c>
      <c r="H34" s="142" t="s">
        <v>311</v>
      </c>
      <c r="I34" s="142" t="s">
        <v>305</v>
      </c>
      <c r="J34" s="142" t="s">
        <v>393</v>
      </c>
    </row>
    <row r="35" ht="31" customHeight="1" spans="1:10">
      <c r="A35" s="140" t="s">
        <v>280</v>
      </c>
      <c r="B35" s="141" t="s">
        <v>394</v>
      </c>
      <c r="C35" s="142" t="s">
        <v>300</v>
      </c>
      <c r="D35" s="142" t="s">
        <v>301</v>
      </c>
      <c r="E35" s="142" t="s">
        <v>365</v>
      </c>
      <c r="F35" s="142" t="s">
        <v>303</v>
      </c>
      <c r="G35" s="142" t="s">
        <v>90</v>
      </c>
      <c r="H35" s="142" t="s">
        <v>364</v>
      </c>
      <c r="I35" s="142" t="s">
        <v>325</v>
      </c>
      <c r="J35" s="142" t="s">
        <v>395</v>
      </c>
    </row>
    <row r="36" ht="19.25" customHeight="1" spans="1:10">
      <c r="A36" s="143"/>
      <c r="B36" s="144"/>
      <c r="C36" s="142" t="s">
        <v>300</v>
      </c>
      <c r="D36" s="142" t="s">
        <v>307</v>
      </c>
      <c r="E36" s="142" t="s">
        <v>396</v>
      </c>
      <c r="F36" s="142" t="s">
        <v>303</v>
      </c>
      <c r="G36" s="142" t="s">
        <v>81</v>
      </c>
      <c r="H36" s="142" t="s">
        <v>377</v>
      </c>
      <c r="I36" s="142" t="s">
        <v>305</v>
      </c>
      <c r="J36" s="142" t="s">
        <v>397</v>
      </c>
    </row>
    <row r="37" ht="19.25" customHeight="1" spans="1:10">
      <c r="A37" s="143"/>
      <c r="B37" s="144"/>
      <c r="C37" s="142" t="s">
        <v>300</v>
      </c>
      <c r="D37" s="142" t="s">
        <v>307</v>
      </c>
      <c r="E37" s="142" t="s">
        <v>398</v>
      </c>
      <c r="F37" s="142" t="s">
        <v>369</v>
      </c>
      <c r="G37" s="142" t="s">
        <v>82</v>
      </c>
      <c r="H37" s="142" t="s">
        <v>373</v>
      </c>
      <c r="I37" s="142" t="s">
        <v>305</v>
      </c>
      <c r="J37" s="142" t="s">
        <v>397</v>
      </c>
    </row>
    <row r="38" ht="19.25" customHeight="1" spans="1:10">
      <c r="A38" s="143"/>
      <c r="B38" s="144"/>
      <c r="C38" s="142" t="s">
        <v>300</v>
      </c>
      <c r="D38" s="142" t="s">
        <v>307</v>
      </c>
      <c r="E38" s="142" t="s">
        <v>375</v>
      </c>
      <c r="F38" s="142" t="s">
        <v>303</v>
      </c>
      <c r="G38" s="142" t="s">
        <v>81</v>
      </c>
      <c r="H38" s="142" t="s">
        <v>377</v>
      </c>
      <c r="I38" s="142" t="s">
        <v>305</v>
      </c>
      <c r="J38" s="142" t="s">
        <v>397</v>
      </c>
    </row>
    <row r="39" ht="19.25" customHeight="1" spans="1:10">
      <c r="A39" s="143"/>
      <c r="B39" s="144"/>
      <c r="C39" s="142" t="s">
        <v>300</v>
      </c>
      <c r="D39" s="142" t="s">
        <v>314</v>
      </c>
      <c r="E39" s="142" t="s">
        <v>399</v>
      </c>
      <c r="F39" s="142" t="s">
        <v>303</v>
      </c>
      <c r="G39" s="142" t="s">
        <v>81</v>
      </c>
      <c r="H39" s="142" t="s">
        <v>377</v>
      </c>
      <c r="I39" s="142" t="s">
        <v>305</v>
      </c>
      <c r="J39" s="142" t="s">
        <v>397</v>
      </c>
    </row>
    <row r="40" ht="37" customHeight="1" spans="1:10">
      <c r="A40" s="143"/>
      <c r="B40" s="144"/>
      <c r="C40" s="142" t="s">
        <v>300</v>
      </c>
      <c r="D40" s="142" t="s">
        <v>314</v>
      </c>
      <c r="E40" s="142" t="s">
        <v>400</v>
      </c>
      <c r="F40" s="142" t="s">
        <v>303</v>
      </c>
      <c r="G40" s="142" t="s">
        <v>401</v>
      </c>
      <c r="H40" s="142" t="s">
        <v>402</v>
      </c>
      <c r="I40" s="142" t="s">
        <v>305</v>
      </c>
      <c r="J40" s="142" t="s">
        <v>400</v>
      </c>
    </row>
    <row r="41" ht="19.25" customHeight="1" spans="1:10">
      <c r="A41" s="143"/>
      <c r="B41" s="144"/>
      <c r="C41" s="142" t="s">
        <v>300</v>
      </c>
      <c r="D41" s="142" t="s">
        <v>316</v>
      </c>
      <c r="E41" s="142" t="s">
        <v>317</v>
      </c>
      <c r="F41" s="142" t="s">
        <v>303</v>
      </c>
      <c r="G41" s="142" t="s">
        <v>403</v>
      </c>
      <c r="H41" s="142" t="s">
        <v>347</v>
      </c>
      <c r="I41" s="142" t="s">
        <v>305</v>
      </c>
      <c r="J41" s="142" t="s">
        <v>404</v>
      </c>
    </row>
    <row r="42" ht="19.25" customHeight="1" spans="1:10">
      <c r="A42" s="143"/>
      <c r="B42" s="144"/>
      <c r="C42" s="142" t="s">
        <v>321</v>
      </c>
      <c r="D42" s="142" t="s">
        <v>322</v>
      </c>
      <c r="E42" s="142" t="s">
        <v>387</v>
      </c>
      <c r="F42" s="142" t="s">
        <v>303</v>
      </c>
      <c r="G42" s="142" t="s">
        <v>330</v>
      </c>
      <c r="H42" s="142" t="s">
        <v>311</v>
      </c>
      <c r="I42" s="142" t="s">
        <v>325</v>
      </c>
      <c r="J42" s="142" t="s">
        <v>405</v>
      </c>
    </row>
    <row r="43" ht="19.25" customHeight="1" spans="1:10">
      <c r="A43" s="143"/>
      <c r="B43" s="144"/>
      <c r="C43" s="142" t="s">
        <v>321</v>
      </c>
      <c r="D43" s="142" t="s">
        <v>322</v>
      </c>
      <c r="E43" s="142" t="s">
        <v>406</v>
      </c>
      <c r="F43" s="142" t="s">
        <v>303</v>
      </c>
      <c r="G43" s="142" t="s">
        <v>310</v>
      </c>
      <c r="H43" s="142" t="s">
        <v>311</v>
      </c>
      <c r="I43" s="142" t="s">
        <v>325</v>
      </c>
      <c r="J43" s="142" t="s">
        <v>405</v>
      </c>
    </row>
    <row r="44" ht="19.25" customHeight="1" spans="1:10">
      <c r="A44" s="143"/>
      <c r="B44" s="144"/>
      <c r="C44" s="142" t="s">
        <v>327</v>
      </c>
      <c r="D44" s="142" t="s">
        <v>328</v>
      </c>
      <c r="E44" s="142" t="s">
        <v>391</v>
      </c>
      <c r="F44" s="142" t="s">
        <v>309</v>
      </c>
      <c r="G44" s="142" t="s">
        <v>330</v>
      </c>
      <c r="H44" s="142" t="s">
        <v>311</v>
      </c>
      <c r="I44" s="142" t="s">
        <v>325</v>
      </c>
      <c r="J44" s="142" t="s">
        <v>407</v>
      </c>
    </row>
    <row r="45" ht="19.25" customHeight="1" spans="1:10">
      <c r="A45" s="145"/>
      <c r="B45" s="146"/>
      <c r="C45" s="142" t="s">
        <v>327</v>
      </c>
      <c r="D45" s="142" t="s">
        <v>328</v>
      </c>
      <c r="E45" s="142" t="s">
        <v>393</v>
      </c>
      <c r="F45" s="142" t="s">
        <v>303</v>
      </c>
      <c r="G45" s="142" t="s">
        <v>330</v>
      </c>
      <c r="H45" s="142" t="s">
        <v>311</v>
      </c>
      <c r="I45" s="142" t="s">
        <v>325</v>
      </c>
      <c r="J45" s="142" t="s">
        <v>408</v>
      </c>
    </row>
    <row r="46" ht="19.25" customHeight="1" spans="1:10">
      <c r="A46" s="140" t="s">
        <v>284</v>
      </c>
      <c r="B46" s="141" t="s">
        <v>409</v>
      </c>
      <c r="C46" s="142" t="s">
        <v>300</v>
      </c>
      <c r="D46" s="142" t="s">
        <v>301</v>
      </c>
      <c r="E46" s="142" t="s">
        <v>410</v>
      </c>
      <c r="F46" s="142" t="s">
        <v>309</v>
      </c>
      <c r="G46" s="142" t="s">
        <v>411</v>
      </c>
      <c r="H46" s="142" t="s">
        <v>412</v>
      </c>
      <c r="I46" s="142" t="s">
        <v>305</v>
      </c>
      <c r="J46" s="142" t="s">
        <v>413</v>
      </c>
    </row>
    <row r="47" ht="19.25" customHeight="1" spans="1:10">
      <c r="A47" s="143"/>
      <c r="B47" s="144"/>
      <c r="C47" s="142" t="s">
        <v>300</v>
      </c>
      <c r="D47" s="142" t="s">
        <v>301</v>
      </c>
      <c r="E47" s="142" t="s">
        <v>414</v>
      </c>
      <c r="F47" s="142" t="s">
        <v>309</v>
      </c>
      <c r="G47" s="142" t="s">
        <v>415</v>
      </c>
      <c r="H47" s="142" t="s">
        <v>412</v>
      </c>
      <c r="I47" s="142" t="s">
        <v>305</v>
      </c>
      <c r="J47" s="142" t="s">
        <v>413</v>
      </c>
    </row>
    <row r="48" ht="19.25" customHeight="1" spans="1:10">
      <c r="A48" s="143"/>
      <c r="B48" s="144"/>
      <c r="C48" s="142" t="s">
        <v>300</v>
      </c>
      <c r="D48" s="142" t="s">
        <v>301</v>
      </c>
      <c r="E48" s="142" t="s">
        <v>416</v>
      </c>
      <c r="F48" s="142" t="s">
        <v>309</v>
      </c>
      <c r="G48" s="142" t="s">
        <v>417</v>
      </c>
      <c r="H48" s="142" t="s">
        <v>412</v>
      </c>
      <c r="I48" s="142" t="s">
        <v>305</v>
      </c>
      <c r="J48" s="142" t="s">
        <v>413</v>
      </c>
    </row>
    <row r="49" ht="19.25" customHeight="1" spans="1:10">
      <c r="A49" s="143"/>
      <c r="B49" s="144"/>
      <c r="C49" s="142" t="s">
        <v>300</v>
      </c>
      <c r="D49" s="142" t="s">
        <v>301</v>
      </c>
      <c r="E49" s="142" t="s">
        <v>418</v>
      </c>
      <c r="F49" s="142" t="s">
        <v>309</v>
      </c>
      <c r="G49" s="142" t="s">
        <v>419</v>
      </c>
      <c r="H49" s="142" t="s">
        <v>412</v>
      </c>
      <c r="I49" s="142" t="s">
        <v>305</v>
      </c>
      <c r="J49" s="142" t="s">
        <v>418</v>
      </c>
    </row>
    <row r="50" ht="19.25" customHeight="1" spans="1:10">
      <c r="A50" s="143"/>
      <c r="B50" s="144"/>
      <c r="C50" s="142" t="s">
        <v>300</v>
      </c>
      <c r="D50" s="142" t="s">
        <v>301</v>
      </c>
      <c r="E50" s="142" t="s">
        <v>420</v>
      </c>
      <c r="F50" s="142" t="s">
        <v>309</v>
      </c>
      <c r="G50" s="142" t="s">
        <v>421</v>
      </c>
      <c r="H50" s="142" t="s">
        <v>412</v>
      </c>
      <c r="I50" s="142" t="s">
        <v>305</v>
      </c>
      <c r="J50" s="142" t="s">
        <v>420</v>
      </c>
    </row>
    <row r="51" ht="19.25" customHeight="1" spans="1:10">
      <c r="A51" s="143"/>
      <c r="B51" s="144"/>
      <c r="C51" s="142" t="s">
        <v>300</v>
      </c>
      <c r="D51" s="142" t="s">
        <v>301</v>
      </c>
      <c r="E51" s="142" t="s">
        <v>422</v>
      </c>
      <c r="F51" s="142" t="s">
        <v>309</v>
      </c>
      <c r="G51" s="142" t="s">
        <v>423</v>
      </c>
      <c r="H51" s="142" t="s">
        <v>424</v>
      </c>
      <c r="I51" s="142" t="s">
        <v>305</v>
      </c>
      <c r="J51" s="142" t="s">
        <v>422</v>
      </c>
    </row>
    <row r="52" ht="19.25" customHeight="1" spans="1:10">
      <c r="A52" s="143"/>
      <c r="B52" s="144"/>
      <c r="C52" s="142" t="s">
        <v>300</v>
      </c>
      <c r="D52" s="142" t="s">
        <v>301</v>
      </c>
      <c r="E52" s="142" t="s">
        <v>425</v>
      </c>
      <c r="F52" s="142" t="s">
        <v>309</v>
      </c>
      <c r="G52" s="142" t="s">
        <v>426</v>
      </c>
      <c r="H52" s="142" t="s">
        <v>361</v>
      </c>
      <c r="I52" s="142" t="s">
        <v>305</v>
      </c>
      <c r="J52" s="142" t="s">
        <v>413</v>
      </c>
    </row>
    <row r="53" ht="19.25" customHeight="1" spans="1:10">
      <c r="A53" s="143"/>
      <c r="B53" s="144"/>
      <c r="C53" s="142" t="s">
        <v>300</v>
      </c>
      <c r="D53" s="142" t="s">
        <v>301</v>
      </c>
      <c r="E53" s="142" t="s">
        <v>427</v>
      </c>
      <c r="F53" s="142" t="s">
        <v>309</v>
      </c>
      <c r="G53" s="142" t="s">
        <v>426</v>
      </c>
      <c r="H53" s="142" t="s">
        <v>424</v>
      </c>
      <c r="I53" s="142" t="s">
        <v>305</v>
      </c>
      <c r="J53" s="142" t="s">
        <v>413</v>
      </c>
    </row>
    <row r="54" ht="19.25" customHeight="1" spans="1:10">
      <c r="A54" s="143"/>
      <c r="B54" s="144"/>
      <c r="C54" s="142" t="s">
        <v>300</v>
      </c>
      <c r="D54" s="142" t="s">
        <v>307</v>
      </c>
      <c r="E54" s="142" t="s">
        <v>428</v>
      </c>
      <c r="F54" s="142" t="s">
        <v>303</v>
      </c>
      <c r="G54" s="142" t="s">
        <v>310</v>
      </c>
      <c r="H54" s="142" t="s">
        <v>311</v>
      </c>
      <c r="I54" s="142" t="s">
        <v>305</v>
      </c>
      <c r="J54" s="142" t="s">
        <v>429</v>
      </c>
    </row>
    <row r="55" ht="19.25" customHeight="1" spans="1:10">
      <c r="A55" s="143"/>
      <c r="B55" s="144"/>
      <c r="C55" s="142" t="s">
        <v>300</v>
      </c>
      <c r="D55" s="142" t="s">
        <v>314</v>
      </c>
      <c r="E55" s="142" t="s">
        <v>430</v>
      </c>
      <c r="F55" s="142" t="s">
        <v>303</v>
      </c>
      <c r="G55" s="142" t="s">
        <v>310</v>
      </c>
      <c r="H55" s="142" t="s">
        <v>311</v>
      </c>
      <c r="I55" s="142" t="s">
        <v>305</v>
      </c>
      <c r="J55" s="142" t="s">
        <v>431</v>
      </c>
    </row>
    <row r="56" ht="41" customHeight="1" spans="1:10">
      <c r="A56" s="143"/>
      <c r="B56" s="144"/>
      <c r="C56" s="142" t="s">
        <v>300</v>
      </c>
      <c r="D56" s="142" t="s">
        <v>316</v>
      </c>
      <c r="E56" s="142" t="s">
        <v>317</v>
      </c>
      <c r="F56" s="142" t="s">
        <v>369</v>
      </c>
      <c r="G56" s="142" t="s">
        <v>432</v>
      </c>
      <c r="H56" s="142" t="s">
        <v>347</v>
      </c>
      <c r="I56" s="142" t="s">
        <v>305</v>
      </c>
      <c r="J56" s="142" t="s">
        <v>433</v>
      </c>
    </row>
    <row r="57" ht="72" customHeight="1" spans="1:10">
      <c r="A57" s="143"/>
      <c r="B57" s="144"/>
      <c r="C57" s="142" t="s">
        <v>321</v>
      </c>
      <c r="D57" s="142" t="s">
        <v>322</v>
      </c>
      <c r="E57" s="142" t="s">
        <v>434</v>
      </c>
      <c r="F57" s="142" t="s">
        <v>303</v>
      </c>
      <c r="G57" s="142" t="s">
        <v>324</v>
      </c>
      <c r="H57" s="142" t="s">
        <v>311</v>
      </c>
      <c r="I57" s="142" t="s">
        <v>325</v>
      </c>
      <c r="J57" s="142" t="s">
        <v>435</v>
      </c>
    </row>
    <row r="58" ht="69" customHeight="1" spans="1:10">
      <c r="A58" s="145"/>
      <c r="B58" s="146"/>
      <c r="C58" s="142" t="s">
        <v>327</v>
      </c>
      <c r="D58" s="142" t="s">
        <v>328</v>
      </c>
      <c r="E58" s="142" t="s">
        <v>436</v>
      </c>
      <c r="F58" s="142" t="s">
        <v>309</v>
      </c>
      <c r="G58" s="142" t="s">
        <v>437</v>
      </c>
      <c r="H58" s="142" t="s">
        <v>311</v>
      </c>
      <c r="I58" s="142" t="s">
        <v>305</v>
      </c>
      <c r="J58" s="142" t="s">
        <v>435</v>
      </c>
    </row>
    <row r="59" ht="33" customHeight="1" spans="1:10">
      <c r="A59" s="140" t="s">
        <v>282</v>
      </c>
      <c r="B59" s="141" t="s">
        <v>438</v>
      </c>
      <c r="C59" s="142" t="s">
        <v>300</v>
      </c>
      <c r="D59" s="142" t="s">
        <v>301</v>
      </c>
      <c r="E59" s="142" t="s">
        <v>439</v>
      </c>
      <c r="F59" s="142" t="s">
        <v>309</v>
      </c>
      <c r="G59" s="142" t="s">
        <v>440</v>
      </c>
      <c r="H59" s="142" t="s">
        <v>412</v>
      </c>
      <c r="I59" s="142" t="s">
        <v>305</v>
      </c>
      <c r="J59" s="142" t="s">
        <v>441</v>
      </c>
    </row>
    <row r="60" ht="24" customHeight="1" spans="1:10">
      <c r="A60" s="143"/>
      <c r="B60" s="144"/>
      <c r="C60" s="142" t="s">
        <v>300</v>
      </c>
      <c r="D60" s="142" t="s">
        <v>301</v>
      </c>
      <c r="E60" s="142" t="s">
        <v>420</v>
      </c>
      <c r="F60" s="142" t="s">
        <v>309</v>
      </c>
      <c r="G60" s="142" t="s">
        <v>442</v>
      </c>
      <c r="H60" s="142" t="s">
        <v>412</v>
      </c>
      <c r="I60" s="142" t="s">
        <v>305</v>
      </c>
      <c r="J60" s="142" t="s">
        <v>443</v>
      </c>
    </row>
    <row r="61" ht="30" customHeight="1" spans="1:10">
      <c r="A61" s="143"/>
      <c r="B61" s="144"/>
      <c r="C61" s="142" t="s">
        <v>300</v>
      </c>
      <c r="D61" s="142" t="s">
        <v>301</v>
      </c>
      <c r="E61" s="142" t="s">
        <v>444</v>
      </c>
      <c r="F61" s="142" t="s">
        <v>309</v>
      </c>
      <c r="G61" s="142" t="s">
        <v>440</v>
      </c>
      <c r="H61" s="142" t="s">
        <v>412</v>
      </c>
      <c r="I61" s="142" t="s">
        <v>305</v>
      </c>
      <c r="J61" s="142" t="s">
        <v>445</v>
      </c>
    </row>
    <row r="62" ht="68" customHeight="1" spans="1:10">
      <c r="A62" s="143"/>
      <c r="B62" s="144"/>
      <c r="C62" s="142" t="s">
        <v>300</v>
      </c>
      <c r="D62" s="142" t="s">
        <v>307</v>
      </c>
      <c r="E62" s="142" t="s">
        <v>446</v>
      </c>
      <c r="F62" s="142" t="s">
        <v>303</v>
      </c>
      <c r="G62" s="142" t="s">
        <v>447</v>
      </c>
      <c r="H62" s="142" t="s">
        <v>311</v>
      </c>
      <c r="I62" s="142" t="s">
        <v>325</v>
      </c>
      <c r="J62" s="142" t="s">
        <v>435</v>
      </c>
    </row>
    <row r="63" ht="72" customHeight="1" spans="1:10">
      <c r="A63" s="143"/>
      <c r="B63" s="144"/>
      <c r="C63" s="142" t="s">
        <v>300</v>
      </c>
      <c r="D63" s="142" t="s">
        <v>314</v>
      </c>
      <c r="E63" s="142" t="s">
        <v>448</v>
      </c>
      <c r="F63" s="142" t="s">
        <v>303</v>
      </c>
      <c r="G63" s="142" t="s">
        <v>81</v>
      </c>
      <c r="H63" s="142" t="s">
        <v>377</v>
      </c>
      <c r="I63" s="142" t="s">
        <v>305</v>
      </c>
      <c r="J63" s="142" t="s">
        <v>435</v>
      </c>
    </row>
    <row r="64" ht="69" customHeight="1" spans="1:10">
      <c r="A64" s="143"/>
      <c r="B64" s="144"/>
      <c r="C64" s="142" t="s">
        <v>300</v>
      </c>
      <c r="D64" s="142" t="s">
        <v>314</v>
      </c>
      <c r="E64" s="142" t="s">
        <v>449</v>
      </c>
      <c r="F64" s="142" t="s">
        <v>303</v>
      </c>
      <c r="G64" s="142" t="s">
        <v>450</v>
      </c>
      <c r="H64" s="142" t="s">
        <v>344</v>
      </c>
      <c r="I64" s="142" t="s">
        <v>305</v>
      </c>
      <c r="J64" s="142" t="s">
        <v>435</v>
      </c>
    </row>
    <row r="65" ht="25" customHeight="1" spans="1:10">
      <c r="A65" s="143"/>
      <c r="B65" s="144"/>
      <c r="C65" s="142" t="s">
        <v>300</v>
      </c>
      <c r="D65" s="142" t="s">
        <v>316</v>
      </c>
      <c r="E65" s="142" t="s">
        <v>317</v>
      </c>
      <c r="F65" s="142" t="s">
        <v>303</v>
      </c>
      <c r="G65" s="142" t="s">
        <v>451</v>
      </c>
      <c r="H65" s="142" t="s">
        <v>347</v>
      </c>
      <c r="I65" s="142" t="s">
        <v>305</v>
      </c>
      <c r="J65" s="142" t="s">
        <v>452</v>
      </c>
    </row>
    <row r="66" ht="72" customHeight="1" spans="1:10">
      <c r="A66" s="143"/>
      <c r="B66" s="144"/>
      <c r="C66" s="142" t="s">
        <v>321</v>
      </c>
      <c r="D66" s="142" t="s">
        <v>322</v>
      </c>
      <c r="E66" s="142" t="s">
        <v>453</v>
      </c>
      <c r="F66" s="142" t="s">
        <v>303</v>
      </c>
      <c r="G66" s="142" t="s">
        <v>447</v>
      </c>
      <c r="H66" s="142" t="s">
        <v>311</v>
      </c>
      <c r="I66" s="142" t="s">
        <v>325</v>
      </c>
      <c r="J66" s="142" t="s">
        <v>435</v>
      </c>
    </row>
    <row r="67" ht="72" customHeight="1" spans="1:10">
      <c r="A67" s="143"/>
      <c r="B67" s="144"/>
      <c r="C67" s="142" t="s">
        <v>321</v>
      </c>
      <c r="D67" s="142" t="s">
        <v>454</v>
      </c>
      <c r="E67" s="142" t="s">
        <v>434</v>
      </c>
      <c r="F67" s="142" t="s">
        <v>303</v>
      </c>
      <c r="G67" s="142" t="s">
        <v>330</v>
      </c>
      <c r="H67" s="142" t="s">
        <v>311</v>
      </c>
      <c r="I67" s="142" t="s">
        <v>325</v>
      </c>
      <c r="J67" s="142" t="s">
        <v>435</v>
      </c>
    </row>
    <row r="68" ht="81" customHeight="1" spans="1:10">
      <c r="A68" s="145"/>
      <c r="B68" s="146"/>
      <c r="C68" s="142" t="s">
        <v>327</v>
      </c>
      <c r="D68" s="142" t="s">
        <v>328</v>
      </c>
      <c r="E68" s="142" t="s">
        <v>455</v>
      </c>
      <c r="F68" s="142" t="s">
        <v>303</v>
      </c>
      <c r="G68" s="142" t="s">
        <v>330</v>
      </c>
      <c r="H68" s="142" t="s">
        <v>311</v>
      </c>
      <c r="I68" s="142" t="s">
        <v>325</v>
      </c>
      <c r="J68" s="142" t="s">
        <v>435</v>
      </c>
    </row>
  </sheetData>
  <autoFilter xmlns:etc="http://www.wps.cn/officeDocument/2017/etCustomData" ref="A5:J68" etc:filterBottomFollowUsedRange="0">
    <extLst/>
  </autoFilter>
  <mergeCells count="14">
    <mergeCell ref="A3:J3"/>
    <mergeCell ref="A4:H4"/>
    <mergeCell ref="A8:A14"/>
    <mergeCell ref="A15:A22"/>
    <mergeCell ref="A23:A34"/>
    <mergeCell ref="A35:A45"/>
    <mergeCell ref="A46:A58"/>
    <mergeCell ref="A59:A68"/>
    <mergeCell ref="B8:B14"/>
    <mergeCell ref="B15:B22"/>
    <mergeCell ref="B23:B34"/>
    <mergeCell ref="B35:B45"/>
    <mergeCell ref="B46:B58"/>
    <mergeCell ref="B59:B68"/>
  </mergeCells>
  <printOptions horizontalCentered="1"/>
  <pageMargins left="0.96" right="0.96" top="0.72" bottom="0.72" header="0" footer="0"/>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晶水滴</cp:lastModifiedBy>
  <dcterms:created xsi:type="dcterms:W3CDTF">2025-02-06T07:09:00Z</dcterms:created>
  <dcterms:modified xsi:type="dcterms:W3CDTF">2025-04-03T02:54:21Z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