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255" tabRatio="894" firstSheet="6"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'部门项目支出绩效目标表05-2'!$A:$A,'部门项目支出绩效目标表05-2'!$2:$2</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5621"/>
</workbook>
</file>

<file path=xl/calcChain.xml><?xml version="1.0" encoding="utf-8"?>
<calcChain xmlns="http://schemas.openxmlformats.org/spreadsheetml/2006/main">
  <c r="G6" i="17" l="1"/>
  <c r="F6" i="17"/>
  <c r="E6" i="17"/>
  <c r="A4" i="17"/>
  <c r="A3" i="17"/>
  <c r="A4" i="16"/>
  <c r="A3" i="16"/>
  <c r="A4" i="15"/>
  <c r="A3" i="15"/>
  <c r="A4" i="14"/>
  <c r="A3" i="14"/>
  <c r="A4" i="13"/>
  <c r="A3" i="13"/>
  <c r="A4" i="12"/>
  <c r="A3" i="12"/>
  <c r="A4" i="11"/>
  <c r="A3" i="11"/>
  <c r="A4" i="10"/>
  <c r="A3" i="10"/>
  <c r="A3" i="9"/>
  <c r="A4" i="8"/>
  <c r="A3" i="8"/>
  <c r="A4" i="7"/>
  <c r="A3" i="7"/>
  <c r="A4" i="6"/>
  <c r="A3" i="6"/>
  <c r="A4" i="5"/>
  <c r="A3" i="5"/>
  <c r="A4" i="4"/>
  <c r="A3" i="4"/>
  <c r="A4" i="3"/>
  <c r="A3" i="3"/>
  <c r="A4" i="2"/>
  <c r="A3" i="2"/>
  <c r="A4" i="1"/>
  <c r="A3" i="1"/>
</calcChain>
</file>

<file path=xl/sharedStrings.xml><?xml version="1.0" encoding="utf-8"?>
<sst xmlns="http://schemas.openxmlformats.org/spreadsheetml/2006/main" count="1375" uniqueCount="477">
  <si>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</si>
  <si>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</si>
  <si>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</si>
  <si>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</si>
  <si>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</si>
  <si>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</si>
  <si>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</si>
  <si>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</si>
  <si>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</si>
  <si>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</si>
  <si>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</si>
  <si>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</si>
  <si>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</si>
  <si>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</si>
  <si>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</si>
  <si>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</si>
  <si>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</si>
  <si>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</si>
  <si>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</si>
  <si>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</si>
  <si>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</si>
  <si>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</si>
  <si>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</si>
  <si>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</si>
  <si>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</si>
  <si>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</si>
  <si>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</si>
  <si>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</si>
  <si>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</si>
  <si>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</si>
  <si>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</si>
  <si>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</si>
  <si>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</si>
  <si>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</si>
  <si>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</si>
  <si>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</si>
  <si>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</si>
  <si>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</si>
  <si>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</si>
  <si>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</si>
  <si>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</si>
  <si>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</si>
  <si>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</si>
  <si>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</si>
  <si>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</si>
  <si>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</si>
  <si>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</si>
  <si>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</si>
  <si>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</si>
  <si>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</si>
  <si>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</si>
  <si>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</si>
  <si>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</si>
  <si>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</si>
  <si>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</si>
  <si>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</si>
  <si>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</si>
  <si>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</si>
  <si>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</si>
  <si>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</si>
  <si>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</si>
  <si>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</si>
  <si>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</si>
  <si>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</si>
  <si>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</si>
  <si>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</si>
  <si>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</si>
  <si>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</si>
  <si>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</si>
  <si>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105061</t>
  </si>
  <si>
    <t>昆明市西山区团结民族中学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</si>
  <si>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</si>
  <si>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</si>
  <si>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</si>
  <si>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</si>
  <si>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</si>
  <si>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</si>
  <si>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</si>
  <si>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</si>
  <si>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</si>
  <si>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</si>
  <si>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</si>
  <si>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</si>
  <si>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</si>
  <si>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</si>
  <si>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</si>
  <si>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</si>
  <si>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</si>
  <si>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</si>
  <si>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</si>
  <si>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</si>
  <si>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</si>
  <si>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</si>
  <si>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</si>
  <si>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</si>
  <si>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</si>
  <si>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</si>
  <si>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</si>
  <si>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</si>
  <si>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</si>
  <si>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</si>
  <si>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</si>
  <si>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</si>
  <si>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</si>
  <si>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</si>
  <si>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</si>
  <si>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</si>
  <si>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</si>
  <si>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</si>
  <si>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</si>
  <si>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</si>
  <si>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</si>
  <si>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</si>
  <si>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</si>
  <si>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</si>
  <si>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</si>
  <si>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</si>
  <si>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</si>
  <si>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</si>
  <si>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</si>
  <si>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</si>
  <si>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</si>
  <si>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</si>
  <si>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</si>
  <si>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</si>
  <si>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</si>
  <si>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</si>
  <si>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</si>
  <si>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</si>
  <si>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</si>
  <si>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</si>
  <si>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</si>
  <si>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</si>
  <si>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</si>
  <si>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</si>
  <si>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</si>
  <si>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</si>
  <si>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</si>
  <si>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</si>
  <si>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</si>
  <si>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</si>
  <si>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</si>
  <si>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</si>
  <si>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</si>
  <si>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</si>
  <si>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</si>
  <si>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</si>
  <si>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</si>
  <si>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</si>
  <si>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</si>
  <si>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</si>
  <si>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</si>
  <si>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</si>
  <si>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</si>
  <si>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</si>
  <si>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</si>
  <si>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</si>
  <si>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</si>
  <si>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</si>
  <si>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</si>
  <si>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</si>
  <si>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</si>
  <si>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</si>
  <si>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</si>
  <si>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</si>
  <si>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</si>
  <si>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</si>
  <si>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</si>
  <si>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</si>
  <si>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</si>
  <si>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</si>
  <si>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</si>
  <si>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</si>
  <si>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</si>
  <si>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</si>
  <si>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</si>
  <si>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</si>
  <si>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</si>
  <si>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</si>
  <si>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</si>
  <si>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</si>
  <si>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</si>
  <si>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</si>
  <si>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</si>
  <si>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</si>
  <si>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本部门无一般公共预算“三公”经费预算支出，此表无数据。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</si>
  <si>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</si>
  <si>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</si>
  <si>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</si>
  <si>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</si>
  <si>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</si>
  <si>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</si>
  <si>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</si>
  <si>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</si>
  <si>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</si>
  <si>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</si>
  <si>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</si>
  <si>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</si>
  <si>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</si>
  <si>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</si>
  <si>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</si>
  <si>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</si>
  <si>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</si>
  <si>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</si>
  <si>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</si>
  <si>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</si>
  <si>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离退休人员福利费</t>
  </si>
  <si>
    <t>30229</t>
  </si>
  <si>
    <t>福利费</t>
  </si>
  <si>
    <t>学校学生生均公用经费</t>
  </si>
  <si>
    <t>30201</t>
  </si>
  <si>
    <t>办公费</t>
  </si>
  <si>
    <t>30206</t>
  </si>
  <si>
    <t>电费</t>
  </si>
  <si>
    <t>30207</t>
  </si>
  <si>
    <t>邮电费</t>
  </si>
  <si>
    <t>30216</t>
  </si>
  <si>
    <t>培训费</t>
  </si>
  <si>
    <t>30227</t>
  </si>
  <si>
    <t>委托业务费</t>
  </si>
  <si>
    <t>工会经费</t>
  </si>
  <si>
    <t>30228</t>
  </si>
  <si>
    <t>事业人员工资支出</t>
  </si>
  <si>
    <t>30101</t>
  </si>
  <si>
    <t>基本工资</t>
  </si>
  <si>
    <t>30102</t>
  </si>
  <si>
    <t>津贴补贴</t>
  </si>
  <si>
    <t>30103</t>
  </si>
  <si>
    <t>奖金</t>
  </si>
  <si>
    <t>30107</t>
  </si>
  <si>
    <t>绩效工资</t>
  </si>
  <si>
    <t>社会保障缴费</t>
  </si>
  <si>
    <t>30108</t>
  </si>
  <si>
    <t>机关事业单位基本养老保险缴费</t>
  </si>
  <si>
    <t>30110</t>
  </si>
  <si>
    <t>职工基本医疗保险缴费</t>
  </si>
  <si>
    <t>30111</t>
  </si>
  <si>
    <t>公务员医疗补助缴费</t>
  </si>
  <si>
    <t>30112</t>
  </si>
  <si>
    <t>其他社会保障缴费</t>
  </si>
  <si>
    <t>一般公用经费支出</t>
  </si>
  <si>
    <t>其他公用经费支出</t>
  </si>
  <si>
    <t>30113</t>
  </si>
  <si>
    <t>遗属补助</t>
  </si>
  <si>
    <t>30305</t>
  </si>
  <si>
    <t>生活补助</t>
  </si>
  <si>
    <t>离退休人员支出</t>
  </si>
  <si>
    <t>事业人员绩效奖励</t>
  </si>
  <si>
    <t>预算05-1表</t>
  </si>
  <si>
    <t>项目分类</t>
  </si>
  <si>
    <t>项目单位</t>
  </si>
  <si>
    <t>经济科目编码</t>
  </si>
  <si>
    <t>经济科目名称</t>
  </si>
  <si>
    <t>本年拨款</t>
  </si>
  <si>
    <t>其中：本次下达</t>
  </si>
  <si>
    <t>专项业务类</t>
  </si>
  <si>
    <t>西山区校园人防建设项目补助经费</t>
  </si>
  <si>
    <t>西山区营养改善计划及寄宿制学校后勤服务补助经费</t>
  </si>
  <si>
    <t>民生类</t>
  </si>
  <si>
    <t>城乡初中生均公用经费</t>
  </si>
  <si>
    <t>农村义务教育学生营养改善计划补助资金</t>
  </si>
  <si>
    <t>30308</t>
  </si>
  <si>
    <t>助学金</t>
  </si>
  <si>
    <t>特殊教育补助经费</t>
  </si>
  <si>
    <t>义务教育家庭经济困难学生生活补助经费</t>
  </si>
  <si>
    <t>事业发展类</t>
  </si>
  <si>
    <t>西山区团结民族中学自办食堂伙食费项目经费</t>
  </si>
  <si>
    <t>预算05-2表</t>
  </si>
  <si>
    <t>单位名称：昆明市西山区团结民族中学</t>
  </si>
  <si>
    <t>项目年度绩效目标</t>
  </si>
  <si>
    <t>一级指标</t>
  </si>
  <si>
    <t>二级指标</t>
  </si>
  <si>
    <t>三级指标</t>
  </si>
  <si>
    <t>指标性质</t>
  </si>
  <si>
    <t>指标值</t>
  </si>
  <si>
    <t>度量单位</t>
  </si>
  <si>
    <t>指标属性</t>
  </si>
  <si>
    <t>指标内容</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</si>
  <si>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</si>
  <si>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产出指标</t>
  </si>
  <si>
    <t>数量指标</t>
  </si>
  <si>
    <t>补助人数</t>
  </si>
  <si>
    <t>=</t>
  </si>
  <si>
    <t>10739</t>
  </si>
  <si>
    <t>人</t>
  </si>
  <si>
    <t>定量指标</t>
  </si>
  <si>
    <t>满分10分，扣完为止</t>
  </si>
  <si>
    <t>质量指标</t>
  </si>
  <si>
    <t>补助资金到位率</t>
  </si>
  <si>
    <t>&gt;=</t>
  </si>
  <si>
    <t>100</t>
  </si>
  <si>
    <t>%</t>
  </si>
  <si>
    <t>满分20分，扣完为止</t>
  </si>
  <si>
    <t>时效指标</t>
  </si>
  <si>
    <t>2024年度工作实施时间</t>
  </si>
  <si>
    <t>年</t>
  </si>
  <si>
    <t>满分10分，2022年春季学期完成50%得5分，每少10个百分点扣1分；秋季学期完成剩下的50%得5分，每少10个百分点扣1分。</t>
  </si>
  <si>
    <t>成本指标</t>
  </si>
  <si>
    <t>经济成本指标</t>
  </si>
  <si>
    <t>1000</t>
  </si>
  <si>
    <t>元</t>
  </si>
  <si>
    <t>效益指标</t>
  </si>
  <si>
    <t>社会效益</t>
  </si>
  <si>
    <t>补助对象对政策的知晓率</t>
  </si>
  <si>
    <t>95</t>
  </si>
  <si>
    <t>满分15分，扣完为止</t>
  </si>
  <si>
    <t>满意度指标</t>
  </si>
  <si>
    <t>服务对象满意度</t>
  </si>
  <si>
    <t>学生及家长满意度</t>
  </si>
  <si>
    <t>85</t>
  </si>
  <si>
    <t>实现城乡义务教育在更高层次的均衡发展，促进教育公平、提高教育质量，促进基本公共服务均等化，构建社会主义和谐社会，建设人力资源强国。</t>
  </si>
  <si>
    <t>初中阶段应补助人数</t>
  </si>
  <si>
    <t>3746</t>
  </si>
  <si>
    <t>初中阶段应补助人数*850*12.8%</t>
  </si>
  <si>
    <t>寄宿生应补助人数</t>
  </si>
  <si>
    <t>1207</t>
  </si>
  <si>
    <t>寄宿生应补助人数*200*12.8%</t>
  </si>
  <si>
    <t>补助范围占在校学生数比例</t>
  </si>
  <si>
    <t>教师培训费占学校年度公用经费的比例</t>
  </si>
  <si>
    <t>补助资金当年到位率</t>
  </si>
  <si>
    <t>完成时间</t>
  </si>
  <si>
    <t>2022.12</t>
  </si>
  <si>
    <t>月</t>
  </si>
  <si>
    <t>定性指标</t>
  </si>
  <si>
    <t>根据资金到位情况及时进行拨付</t>
  </si>
  <si>
    <t>940,300</t>
  </si>
  <si>
    <t>元/人</t>
  </si>
  <si>
    <t>补助标准</t>
  </si>
  <si>
    <t>九年义务教育巩固率</t>
  </si>
  <si>
    <t>93</t>
  </si>
  <si>
    <t>补助对象政策的知晓度</t>
  </si>
  <si>
    <t>可持续影响</t>
  </si>
  <si>
    <t>义务教育免费年限</t>
  </si>
  <si>
    <t>学生满意度</t>
  </si>
  <si>
    <t>家长满意度</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</si>
  <si>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</si>
  <si>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补助人数覆盖率</t>
  </si>
  <si>
    <t>补助人数*6000*12.8%</t>
  </si>
  <si>
    <t>补助标准达标率</t>
  </si>
  <si>
    <t>2024年11月</t>
  </si>
  <si>
    <t>按时间完成</t>
  </si>
  <si>
    <t>6000</t>
  </si>
  <si>
    <t>残疾儿童入学率</t>
  </si>
  <si>
    <t>残疾儿童义务教育年限</t>
  </si>
  <si>
    <t>90</t>
  </si>
  <si>
    <t>通过专项经费保障食宿管理人员的工资，解决学校在食宿管理方面的问题。保障农村寄宿制学校中小学生的食宿安全。</t>
  </si>
  <si>
    <t>反映补助人数覆盖率</t>
  </si>
  <si>
    <t>资金拨付率</t>
  </si>
  <si>
    <t>反映资金拨付率</t>
  </si>
  <si>
    <t>年内完成农村寄宿制学校食宿管理人员的工资给付</t>
  </si>
  <si>
    <t>2023年12月底前</t>
  </si>
  <si>
    <t>反映完成时限</t>
  </si>
  <si>
    <t>增加了农村地区的就业率，保障了农村寄宿制学校学生的安全，改善了学校的办学条件。</t>
  </si>
  <si>
    <t>改善办学条件</t>
  </si>
  <si>
    <t>反映办学条件改善情况</t>
  </si>
  <si>
    <t>健全了农村寄宿制学校食宿管理方面的长效机制，有利于学校的持续健康发展。</t>
  </si>
  <si>
    <t>学校持续发展</t>
  </si>
  <si>
    <t>反映学校发展情况</t>
  </si>
  <si>
    <t>反映服务对象的满意程度。</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</si>
  <si>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</si>
  <si>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</si>
  <si>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</si>
  <si>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</si>
  <si>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238</t>
  </si>
  <si>
    <t>脱贫家庭学生等四类家庭经济困难学生全覆盖，小学非寄宿制资助标椎为500元/生/学年，补助资金由中央、省级、市级和县区共同承担，其中中央承担50%、省级承担10%、市级承担*8%、区级资金32%。</t>
  </si>
  <si>
    <t>初中寄宿制资助人数</t>
  </si>
  <si>
    <t>64</t>
  </si>
  <si>
    <t>脱贫家庭学生等四类家庭经济困难学生全覆盖，初中寄宿制资助标椎为1250元/生/学年，补助资金由中央、省级、市级和县区共同承担，其中中央承担50%、省级承担10%、市级承担*8%、区级资金32%。</t>
  </si>
  <si>
    <t>初中非寄宿制资助人数</t>
  </si>
  <si>
    <t>脱贫家庭学生等四类家庭经济困难学生全覆盖，初中非寄宿制资助标椎为625元/生/学年，补助资金由中央、省级、市级和县区共同承担，其中中央承担50%、省级承担10%、市级承担*8%、区级资金32%。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</si>
  <si>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</si>
  <si>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</si>
  <si>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</si>
  <si>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</si>
  <si>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</si>
  <si>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</si>
  <si>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</si>
  <si>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</si>
  <si>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</si>
  <si>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</si>
  <si>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</si>
  <si>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</si>
  <si>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</si>
  <si>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按时完成学生在校期间三餐的食材供应，做到营养均衡，让全校学生健康成长。</t>
  </si>
  <si>
    <t>获补对象数</t>
  </si>
  <si>
    <t>120</t>
  </si>
  <si>
    <t>代收费资金利用率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</si>
  <si>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</si>
  <si>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</si>
  <si>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</si>
  <si>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</si>
  <si>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强化人防建设，建立业务素质过硬的保安队伍，消除校园安全隐患，构建和谐校园，为学生提供一个优质安全的校园环境，确保学生健康成长。</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</si>
  <si>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</si>
  <si>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</si>
  <si>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</si>
  <si>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</si>
  <si>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</si>
  <si>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</si>
  <si>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</si>
  <si>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经济效益</t>
  </si>
  <si>
    <t>民办补助标准</t>
  </si>
  <si>
    <t>2025</t>
  </si>
  <si>
    <t>元/人*月</t>
  </si>
  <si>
    <t>反映补助标准。</t>
  </si>
  <si>
    <t>公办补助标准</t>
  </si>
  <si>
    <t>4050</t>
  </si>
  <si>
    <t>受益对象满意度</t>
  </si>
  <si>
    <t>预算06表</t>
  </si>
  <si>
    <t>政府性基金预算支出预算表</t>
  </si>
  <si>
    <t>单位名称：昆明市发展和改革委员会</t>
  </si>
  <si>
    <t>政府性基金预算支出</t>
  </si>
  <si>
    <t>本部门无政府性基金预算支出，此表无数据。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</si>
  <si>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</si>
  <si>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</si>
  <si>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</si>
  <si>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</si>
  <si>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</si>
  <si>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</si>
  <si>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</si>
  <si>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</si>
  <si>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</si>
  <si>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</si>
  <si>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</si>
  <si>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人防建设保安采购</t>
  </si>
  <si>
    <t>保安服务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</si>
  <si>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</si>
  <si>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</si>
  <si>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</si>
  <si>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</si>
  <si>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</si>
  <si>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</si>
  <si>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</si>
  <si>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</si>
  <si>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本部门无政府购买服务支出，本表无数据。</t>
  </si>
  <si>
    <t>预算09-1表</t>
  </si>
  <si>
    <t>单位名称（项目）</t>
  </si>
  <si>
    <t>地区</t>
  </si>
  <si>
    <t>本部门无对下转移支付支出，本表无数据。</t>
  </si>
  <si>
    <t>预算09-2表</t>
  </si>
  <si>
    <t xml:space="preserve">预算10表
</t>
  </si>
  <si>
    <t>资产类别</t>
  </si>
  <si>
    <t>资产分类代码.名称</t>
  </si>
  <si>
    <t>资产名称</t>
  </si>
  <si>
    <t>计量单位</t>
  </si>
  <si>
    <t>财政部门批复数（元）</t>
  </si>
  <si>
    <t>单价</t>
  </si>
  <si>
    <t>金额</t>
  </si>
  <si>
    <t>本部门本年无新增资产，此表无数据。</t>
  </si>
  <si>
    <t>预算11表</t>
  </si>
  <si>
    <t>上级补助</t>
  </si>
  <si>
    <t>本部门无上级补助项目支出预算，此表无数据。</t>
  </si>
  <si>
    <t>预算12表</t>
  </si>
  <si>
    <t>项目级次</t>
  </si>
  <si>
    <t>311 专项业务类</t>
  </si>
  <si>
    <t>本级</t>
  </si>
  <si>
    <t>312 民生类</t>
  </si>
  <si>
    <t>313 事业发展类</t>
  </si>
  <si>
    <t/>
  </si>
  <si>
    <t>项</t>
    <phoneticPr fontId="24" type="noConversion"/>
  </si>
  <si>
    <t>530112231100001265666</t>
  </si>
  <si>
    <t>530112241100002233127</t>
  </si>
  <si>
    <t>530112210000000002918</t>
  </si>
  <si>
    <t>530112210000000002912</t>
  </si>
  <si>
    <t>530112231100001414891</t>
  </si>
  <si>
    <t>530112210000000002913</t>
  </si>
  <si>
    <t>530112210000000002919</t>
  </si>
  <si>
    <t>530112210000000002920</t>
  </si>
  <si>
    <t>530112210000000002914</t>
  </si>
  <si>
    <t>530112231100001265677</t>
  </si>
  <si>
    <t>530112231100001414913</t>
  </si>
  <si>
    <t>530112231100001331665</t>
  </si>
  <si>
    <t>530112231100001354874</t>
  </si>
  <si>
    <t>530112241100002465327</t>
  </si>
  <si>
    <t>530112241100002465328</t>
  </si>
  <si>
    <t>530112241100002465350</t>
  </si>
  <si>
    <t>530112241100002465351</t>
  </si>
  <si>
    <t>530112251100003821482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</si>
</sst>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mm\-dd"/>
    <numFmt numFmtId="177" formatCode="yyyy\-mm\-dd\ hh:mm:ss"/>
    <numFmt numFmtId="178" formatCode="#,##0;\-#,##0;;@"/>
    <numFmt numFmtId="179" formatCode="#,##0.00;\-#,##0.00;;@"/>
    <numFmt numFmtId="180" formatCode="hh:mm:ss"/>
    <numFmt numFmtId="181" formatCode="0.00_ "/>
    <numFmt numFmtId="182" formatCode="0.00_);[Red]\(0.00\)"/>
  </numFmts>
  <fonts count="26">
    <font>
      <sz val="11"/>
      <color theme="1"/>
      <name val="宋体"/>
      <charset val="134"/>
      <scheme val="minor"/>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sz val="9"/>
      <color rgb="FF000000"/>
      <name val="宋体"/>
      <family val="3"/>
      <charset val="134"/>
      <scheme val="minor"/>
    </font>
    <font>
      <sz val="11"/>
      <name val="宋体"/>
      <family val="3"/>
      <charset val="134"/>
    </font>
    <font>
      <sz val="9"/>
      <color theme="1"/>
      <name val="宋体"/>
      <family val="3"/>
      <charset val="134"/>
    </font>
    <font>
      <sz val="10"/>
      <color rgb="FF000000"/>
      <name val="Arial"/>
      <family val="2"/>
    </font>
    <font>
      <b/>
      <sz val="23.95"/>
      <color rgb="FF000000"/>
      <name val="宋体"/>
      <family val="3"/>
      <charset val="134"/>
    </font>
    <font>
      <sz val="11"/>
      <color theme="1"/>
      <name val="宋体"/>
      <family val="3"/>
      <charset val="134"/>
      <scheme val="minor"/>
    </font>
    <font>
      <b/>
      <sz val="22"/>
      <color rgb="FF000000"/>
      <name val="宋体"/>
      <family val="3"/>
      <charset val="134"/>
    </font>
    <font>
      <sz val="10"/>
      <color rgb="FFFFFFFF"/>
      <name val="宋体"/>
      <family val="3"/>
      <charset val="134"/>
    </font>
    <font>
      <b/>
      <sz val="21"/>
      <color rgb="FF000000"/>
      <name val="宋体"/>
      <family val="3"/>
      <charset val="134"/>
    </font>
    <font>
      <sz val="9"/>
      <color rgb="FF000000"/>
      <name val="宋体"/>
      <family val="3"/>
      <charset val="134"/>
    </font>
    <font>
      <sz val="11"/>
      <color rgb="FF000000"/>
      <name val="宋体"/>
      <family val="3"/>
      <charset val="134"/>
      <scheme val="minor"/>
    </font>
    <font>
      <b/>
      <sz val="22"/>
      <color rgb="FF000000"/>
      <name val="宋体"/>
      <family val="3"/>
      <charset val="134"/>
      <scheme val="minor"/>
    </font>
    <font>
      <sz val="10"/>
      <color rgb="FF000000"/>
      <name val="宋体"/>
      <family val="3"/>
      <charset val="134"/>
      <scheme val="minor"/>
    </font>
    <font>
      <b/>
      <sz val="18"/>
      <color rgb="FF000000"/>
      <name val="宋体"/>
      <family val="3"/>
      <charset val="134"/>
    </font>
    <font>
      <sz val="9.75"/>
      <color rgb="FF000000"/>
      <name val="SimSun"/>
      <charset val="134"/>
    </font>
    <font>
      <b/>
      <sz val="9"/>
      <color rgb="FF000000"/>
      <name val="宋体"/>
      <family val="3"/>
      <charset val="134"/>
    </font>
    <font>
      <b/>
      <sz val="9"/>
      <color theme="1"/>
      <name val="宋体"/>
      <family val="3"/>
      <charset val="134"/>
    </font>
    <font>
      <sz val="9"/>
      <name val="宋体"/>
      <family val="3"/>
      <charset val="134"/>
    </font>
    <font>
      <sz val="9"/>
      <name val="Microsoft YaHei UI"/>
      <family val="2"/>
      <charset val="134"/>
    </font>
    <font>
      <sz val="9"/>
      <name val="宋体"/>
      <family val="3"/>
      <charset val="134"/>
      <scheme val="minor"/>
    </font>
    <font>
      <sz val="11"/>
      <color theme="1"/>
      <name val="宋体"/>
      <family val="2"/>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1">
    <xf numFmtId="0" fontId="0" fillId="0" borderId="0"/>
    <xf numFmtId="176" fontId="22" fillId="0" borderId="7">
      <alignment horizontal="right" vertical="center"/>
    </xf>
    <xf numFmtId="177" fontId="22" fillId="0" borderId="7">
      <alignment horizontal="right" vertical="center"/>
    </xf>
    <xf numFmtId="178" fontId="22" fillId="0" borderId="7">
      <alignment horizontal="right" vertical="center"/>
    </xf>
    <xf numFmtId="179" fontId="22" fillId="0" borderId="7">
      <alignment horizontal="right" vertical="center"/>
    </xf>
    <xf numFmtId="0" fontId="23" fillId="0" borderId="0">
      <alignment vertical="top"/>
      <protection locked="0"/>
    </xf>
    <xf numFmtId="179" fontId="22" fillId="0" borderId="7">
      <alignment horizontal="right" vertical="center"/>
    </xf>
    <xf numFmtId="10" fontId="22" fillId="0" borderId="7">
      <alignment horizontal="right" vertical="center"/>
    </xf>
    <xf numFmtId="49" fontId="22" fillId="0" borderId="7">
      <alignment horizontal="left" vertical="center" wrapText="1"/>
    </xf>
    <xf numFmtId="180" fontId="22" fillId="0" borderId="7">
      <alignment horizontal="right" vertical="center"/>
    </xf>
    <xf numFmtId="0" fontId="25" fillId="0" borderId="0"/>
  </cellStyleXfs>
  <cellXfs count="336">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0" applyNumberFormat="1" applyFont="1" applyBorder="1" applyAlignment="1">
      <alignment horizontal="left" vertical="center"/>
    </xf>
    <xf numFmtId="0" fontId="5" fillId="2" borderId="7"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wrapText="1"/>
      <protection locked="0"/>
    </xf>
    <xf numFmtId="181" fontId="1" fillId="0" borderId="7" xfId="0" applyNumberFormat="1" applyFont="1" applyFill="1" applyBorder="1" applyAlignment="1">
      <alignment horizontal="right" vertical="center"/>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0" fontId="6" fillId="0" borderId="0" xfId="5" applyFont="1" applyAlignment="1" applyProtection="1"/>
    <xf numFmtId="0" fontId="1" fillId="0" borderId="7" xfId="0" applyFont="1" applyFill="1" applyBorder="1" applyAlignment="1" applyProtection="1">
      <alignment horizontal="center" vertical="center"/>
      <protection locked="0"/>
    </xf>
    <xf numFmtId="4" fontId="7" fillId="0" borderId="7" xfId="4" applyNumberFormat="1" applyFont="1" applyFill="1" applyBorder="1">
      <alignment horizontal="right" vertical="center"/>
    </xf>
    <xf numFmtId="0" fontId="8" fillId="0" borderId="0" xfId="0" applyFont="1" applyFill="1" applyBorder="1" applyProtection="1">
      <protection locked="0"/>
    </xf>
    <xf numFmtId="0" fontId="8"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10" fillId="0" borderId="0" xfId="0" applyFont="1" applyFill="1" applyBorder="1"/>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7"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10" fillId="0" borderId="0" xfId="0" applyFont="1" applyBorder="1"/>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179" fontId="7"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0" xfId="0" applyFont="1" applyBorder="1"/>
    <xf numFmtId="178" fontId="7" fillId="0" borderId="7" xfId="3" applyNumberFormat="1" applyFont="1" applyBorder="1" applyAlignment="1">
      <alignment horizontal="center" vertical="center"/>
    </xf>
    <xf numFmtId="178" fontId="7" fillId="0" borderId="7"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pplyProtection="1">
      <alignment horizontal="left" vertical="center"/>
      <protection locked="0"/>
    </xf>
    <xf numFmtId="182" fontId="5" fillId="0" borderId="7" xfId="0" applyNumberFormat="1" applyFont="1" applyBorder="1" applyAlignment="1">
      <alignment horizontal="right" vertical="center" wrapText="1"/>
    </xf>
    <xf numFmtId="182" fontId="5" fillId="0" borderId="7" xfId="0" applyNumberFormat="1" applyFont="1" applyBorder="1" applyAlignment="1">
      <alignment horizontal="right" vertical="center"/>
    </xf>
    <xf numFmtId="4" fontId="5" fillId="0" borderId="7" xfId="0" applyNumberFormat="1" applyFont="1" applyBorder="1" applyAlignment="1">
      <alignment horizontal="right" vertical="center"/>
    </xf>
    <xf numFmtId="4" fontId="5"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5" fillId="0" borderId="7" xfId="0" applyFont="1" applyBorder="1" applyAlignment="1">
      <alignment horizontal="right" vertical="center"/>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4" fillId="0" borderId="7" xfId="0" applyFont="1" applyFill="1" applyBorder="1" applyAlignment="1" applyProtection="1">
      <alignment horizontal="left" vertical="center" wrapText="1"/>
      <protection locked="0"/>
    </xf>
    <xf numFmtId="0" fontId="15" fillId="0" borderId="0" xfId="0" applyFont="1" applyBorder="1"/>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7" fillId="0" borderId="7" xfId="0" applyFont="1" applyBorder="1" applyAlignment="1">
      <alignment horizontal="center" vertical="center" wrapText="1"/>
    </xf>
    <xf numFmtId="0" fontId="17" fillId="0" borderId="7" xfId="0" applyFont="1" applyBorder="1" applyAlignment="1" applyProtection="1">
      <alignment horizontal="center" vertical="center"/>
      <protection locked="0"/>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2" borderId="7" xfId="0" applyFont="1" applyFill="1" applyBorder="1" applyAlignment="1" applyProtection="1">
      <alignment horizontal="center" vertical="center"/>
      <protection locked="0"/>
    </xf>
    <xf numFmtId="49" fontId="5" fillId="0" borderId="7" xfId="0" applyNumberFormat="1" applyFont="1" applyBorder="1" applyAlignment="1">
      <alignment horizontal="left" vertical="center" wrapText="1"/>
    </xf>
    <xf numFmtId="0" fontId="5" fillId="0" borderId="0" xfId="0" applyFont="1" applyBorder="1" applyAlignment="1" applyProtection="1">
      <alignment horizontal="right" vertical="center"/>
      <protection locked="0"/>
    </xf>
    <xf numFmtId="0" fontId="1" fillId="0" borderId="0" xfId="0" applyFont="1" applyBorder="1" applyAlignment="1">
      <alignment vertical="top"/>
    </xf>
    <xf numFmtId="49" fontId="1" fillId="0" borderId="0" xfId="0" applyNumberFormat="1" applyFont="1" applyBorder="1"/>
    <xf numFmtId="0" fontId="1" fillId="0" borderId="7" xfId="0" applyFont="1" applyBorder="1" applyAlignment="1">
      <alignment horizontal="center" vertical="center"/>
    </xf>
    <xf numFmtId="0" fontId="1" fillId="0" borderId="7" xfId="0" applyFont="1" applyBorder="1" applyAlignment="1">
      <alignment horizontal="left" vertical="center"/>
    </xf>
    <xf numFmtId="0" fontId="2" fillId="0" borderId="7" xfId="0" applyFont="1" applyBorder="1" applyAlignment="1">
      <alignment horizontal="left" vertical="center" shrinkToFi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181" fontId="1" fillId="0" borderId="7" xfId="0" applyNumberFormat="1" applyFont="1" applyBorder="1" applyAlignment="1" applyProtection="1">
      <alignment horizontal="center" vertical="center"/>
      <protection locked="0"/>
    </xf>
    <xf numFmtId="0" fontId="2" fillId="0" borderId="0" xfId="0" applyFont="1" applyFill="1" applyBorder="1" applyAlignment="1">
      <alignment horizontal="righ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indent="2"/>
    </xf>
    <xf numFmtId="181" fontId="2" fillId="0" borderId="7" xfId="0" applyNumberFormat="1" applyFont="1" applyFill="1" applyBorder="1" applyAlignment="1">
      <alignment horizontal="center" vertical="center"/>
    </xf>
    <xf numFmtId="179" fontId="7" fillId="0" borderId="7" xfId="0" applyNumberFormat="1" applyFont="1" applyFill="1" applyBorder="1" applyAlignment="1">
      <alignment horizontal="center" vertical="center"/>
    </xf>
    <xf numFmtId="0" fontId="19"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20" fillId="0" borderId="7" xfId="0" applyFont="1" applyFill="1" applyBorder="1" applyAlignment="1">
      <alignment horizontal="center" vertical="center"/>
    </xf>
    <xf numFmtId="0" fontId="20" fillId="0" borderId="7" xfId="0" applyFont="1" applyFill="1" applyBorder="1" applyAlignment="1" applyProtection="1">
      <alignment horizontal="center" vertical="center" wrapText="1"/>
      <protection locked="0"/>
    </xf>
    <xf numFmtId="179" fontId="21" fillId="0" borderId="7" xfId="0" applyNumberFormat="1" applyFont="1" applyFill="1" applyBorder="1" applyAlignment="1">
      <alignment horizontal="right" vertical="center"/>
    </xf>
    <xf numFmtId="0" fontId="19" fillId="0" borderId="7" xfId="0" applyFont="1" applyFill="1" applyBorder="1" applyAlignment="1" applyProtection="1">
      <alignment horizontal="center" vertical="center"/>
      <protection locked="0"/>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7" xfId="0" applyFont="1" applyFill="1" applyBorder="1" applyAlignment="1">
      <alignment horizontal="left" vertical="center" wrapText="1" indent="2"/>
    </xf>
    <xf numFmtId="181" fontId="2" fillId="0" borderId="7" xfId="0" applyNumberFormat="1" applyFont="1" applyFill="1" applyBorder="1" applyAlignment="1">
      <alignment horizontal="center" vertical="center" wrapText="1"/>
    </xf>
    <xf numFmtId="181" fontId="2" fillId="0" borderId="7" xfId="0" applyNumberFormat="1"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8" fillId="0" borderId="0" xfId="0" applyFont="1" applyFill="1" applyBorder="1" applyAlignment="1">
      <alignment horizontal="left" vertical="center"/>
    </xf>
    <xf numFmtId="0" fontId="19" fillId="0" borderId="7" xfId="0" applyFont="1" applyFill="1" applyBorder="1" applyAlignment="1" applyProtection="1">
      <alignment horizontal="center" vertical="center" wrapText="1"/>
      <protection locked="0"/>
    </xf>
    <xf numFmtId="0" fontId="19" fillId="0" borderId="7" xfId="0" applyFont="1" applyFill="1" applyBorder="1" applyAlignment="1" applyProtection="1">
      <alignment vertical="top"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12" xfId="0" applyFont="1" applyFill="1" applyBorder="1" applyAlignment="1">
      <alignment horizontal="righ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6"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wrapText="1"/>
      <protection locked="0"/>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3"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2" borderId="4" xfId="0" applyFont="1" applyFill="1" applyBorder="1" applyAlignment="1">
      <alignment horizontal="left" vertical="center"/>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49" fontId="5" fillId="0" borderId="1" xfId="0" applyNumberFormat="1" applyFont="1" applyBorder="1" applyAlignment="1">
      <alignment horizontal="left" vertical="center" wrapText="1" indent="1"/>
    </xf>
    <xf numFmtId="49" fontId="5" fillId="0" borderId="5" xfId="0" applyNumberFormat="1" applyFont="1" applyBorder="1" applyAlignment="1">
      <alignment horizontal="left" vertical="center" wrapText="1" indent="1"/>
    </xf>
    <xf numFmtId="49" fontId="5" fillId="0" borderId="6" xfId="0" applyNumberFormat="1" applyFont="1" applyBorder="1" applyAlignment="1">
      <alignment horizontal="left" vertical="center" wrapText="1" indent="1"/>
    </xf>
    <xf numFmtId="49" fontId="5" fillId="0" borderId="1"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16" fillId="0" borderId="0" xfId="0" applyFont="1" applyBorder="1" applyAlignment="1">
      <alignment horizontal="center" vertical="center"/>
    </xf>
    <xf numFmtId="0" fontId="5" fillId="0" borderId="14" xfId="0" applyFont="1" applyBorder="1" applyAlignment="1" applyProtection="1">
      <alignment horizontal="left" vertical="center"/>
      <protection locked="0"/>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1"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2" fillId="2" borderId="12" xfId="0" applyFont="1" applyFill="1" applyBorder="1" applyAlignment="1">
      <alignment horizontal="left" vertical="center"/>
    </xf>
    <xf numFmtId="0" fontId="1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xf numFmtId="0" fontId="25" fillId="0" borderId="8" xfId="10" applyBorder="1" applyAlignment="1">
      <alignment horizontal="left" vertical="center"/>
    </xf>
  </cellXfs>
  <cellStyles count="11">
    <cellStyle name="DateStyle" xfId="1"/>
    <cellStyle name="DateTimeStyle" xfId="2"/>
    <cellStyle name="IntegralNumberStyle" xfId="3"/>
    <cellStyle name="MoneyStyle" xfId="4"/>
    <cellStyle name="Normal" xfId="5"/>
    <cellStyle name="NumberStyle" xfId="6"/>
    <cellStyle name="PercentStyle" xfId="7"/>
    <cellStyle name="TextStyle" xfId="8"/>
    <cellStyle name="TimeStyle" xfId="9"/>
    <cellStyle name="常规" xfId="0" builtinId="0"/>
    <cellStyle name="常规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7"/>
  <sheetViews>
    <sheetView showGridLines="0" showZeros="0" workbookViewId="0">
      <pane ySplit="1" topLeftCell="A2" activePane="bottomLeft" state="frozen"/>
      <selection pane="bottomLeft" activeCell="B7" sqref="B7"/>
    </sheetView>
  </sheetViews>
  <sheetFormatPr defaultColWidth="8.5" defaultRowHeight="12.75" customHeight="1"/>
  <cols>
    <col min="1" max="4" width="41" style="1" customWidth="1"/>
    <col min="5" max="16384" width="8.5" style="1"/>
  </cols>
  <sheetData>
    <row r="1" spans="1:4" ht="12.75" customHeight="1">
      <c r="A1" s="2"/>
      <c r="B1" s="2"/>
      <c r="C1" s="2"/>
      <c r="D1" s="2"/>
    </row>
    <row r="2" spans="1:4" ht="15" customHeight="1">
      <c r="A2" s="27"/>
      <c r="B2" s="27"/>
      <c r="C2" s="27"/>
      <c r="D2" s="37" t="s">
        <v>0</v>
      </c>
    </row>
    <row r="3" spans="1:4" ht="41.25" customHeight="1">
      <c r="A3" s="129" t="str">
        <f>"2025"&amp;"年部门财务收支预算总表"</f>
        <v>2025年部门财务收支预算总表</v>
      </c>
      <c r="B3" s="130"/>
      <c r="C3" s="130"/>
      <c r="D3" s="130"/>
    </row>
    <row r="4" spans="1:4" ht="17.25" customHeight="1">
      <c r="A4" s="131" t="str">
        <f>"单位名称：昆明市西山区团结民中学"&amp;""</f>
        <v>单位名称：昆明市西山区团结民中学</v>
      </c>
      <c r="B4" s="132"/>
      <c r="D4" s="109" t="s">
        <v>1</v>
      </c>
    </row>
    <row r="5" spans="1:4" ht="23.25" customHeight="1">
      <c r="A5" s="133" t="s">
        <v>2</v>
      </c>
      <c r="B5" s="134"/>
      <c r="C5" s="133" t="s">
        <v>3</v>
      </c>
      <c r="D5" s="134"/>
    </row>
    <row r="6" spans="1:4" ht="24" customHeight="1">
      <c r="A6" s="115" t="s">
        <v>4</v>
      </c>
      <c r="B6" s="115" t="s">
        <v>5</v>
      </c>
      <c r="C6" s="115" t="s">
        <v>6</v>
      </c>
      <c r="D6" s="115" t="s">
        <v>5</v>
      </c>
    </row>
    <row r="7" spans="1:4" ht="17.25" customHeight="1">
      <c r="A7" s="116" t="s">
        <v>7</v>
      </c>
      <c r="B7" s="46">
        <v>12484862.52</v>
      </c>
      <c r="C7" s="116" t="s">
        <v>8</v>
      </c>
      <c r="D7" s="46"/>
    </row>
    <row r="8" spans="1:4" ht="17.25" customHeight="1">
      <c r="A8" s="116" t="s">
        <v>9</v>
      </c>
      <c r="B8" s="46"/>
      <c r="C8" s="116" t="s">
        <v>10</v>
      </c>
      <c r="D8" s="46"/>
    </row>
    <row r="9" spans="1:4" ht="17.25" customHeight="1">
      <c r="A9" s="116" t="s">
        <v>11</v>
      </c>
      <c r="B9" s="46"/>
      <c r="C9" s="128" t="s">
        <v>12</v>
      </c>
      <c r="D9" s="46"/>
    </row>
    <row r="10" spans="1:4" ht="17.25" customHeight="1">
      <c r="A10" s="116" t="s">
        <v>13</v>
      </c>
      <c r="B10" s="46"/>
      <c r="C10" s="128" t="s">
        <v>14</v>
      </c>
      <c r="D10" s="46"/>
    </row>
    <row r="11" spans="1:4" ht="17.25" customHeight="1">
      <c r="A11" s="116" t="s">
        <v>15</v>
      </c>
      <c r="B11" s="46">
        <v>1428840</v>
      </c>
      <c r="C11" s="128" t="s">
        <v>16</v>
      </c>
      <c r="D11" s="46">
        <v>11260244.92</v>
      </c>
    </row>
    <row r="12" spans="1:4" ht="17.25" customHeight="1">
      <c r="A12" s="116" t="s">
        <v>17</v>
      </c>
      <c r="B12" s="46"/>
      <c r="C12" s="128" t="s">
        <v>18</v>
      </c>
      <c r="D12" s="46"/>
    </row>
    <row r="13" spans="1:4" ht="17.25" customHeight="1">
      <c r="A13" s="116" t="s">
        <v>19</v>
      </c>
      <c r="B13" s="46"/>
      <c r="C13" s="20" t="s">
        <v>20</v>
      </c>
      <c r="D13" s="46"/>
    </row>
    <row r="14" spans="1:4" ht="17.25" customHeight="1">
      <c r="A14" s="116" t="s">
        <v>21</v>
      </c>
      <c r="B14" s="46"/>
      <c r="C14" s="20" t="s">
        <v>22</v>
      </c>
      <c r="D14" s="46">
        <v>1101219</v>
      </c>
    </row>
    <row r="15" spans="1:4" ht="17.25" customHeight="1">
      <c r="A15" s="116" t="s">
        <v>23</v>
      </c>
      <c r="B15" s="46"/>
      <c r="C15" s="20" t="s">
        <v>24</v>
      </c>
      <c r="D15" s="46">
        <v>694430.6</v>
      </c>
    </row>
    <row r="16" spans="1:4" ht="17.25" customHeight="1">
      <c r="A16" s="116" t="s">
        <v>25</v>
      </c>
      <c r="B16" s="46">
        <v>1428840</v>
      </c>
      <c r="C16" s="20" t="s">
        <v>26</v>
      </c>
      <c r="D16" s="46"/>
    </row>
    <row r="17" spans="1:4" ht="17.25" customHeight="1">
      <c r="A17" s="117"/>
      <c r="B17" s="46"/>
      <c r="C17" s="20" t="s">
        <v>27</v>
      </c>
      <c r="D17" s="46"/>
    </row>
    <row r="18" spans="1:4" ht="17.25" customHeight="1">
      <c r="A18" s="118"/>
      <c r="B18" s="46"/>
      <c r="C18" s="20" t="s">
        <v>28</v>
      </c>
      <c r="D18" s="46"/>
    </row>
    <row r="19" spans="1:4" ht="17.25" customHeight="1">
      <c r="A19" s="118"/>
      <c r="B19" s="46"/>
      <c r="C19" s="20" t="s">
        <v>29</v>
      </c>
      <c r="D19" s="46"/>
    </row>
    <row r="20" spans="1:4" ht="17.25" customHeight="1">
      <c r="A20" s="118"/>
      <c r="B20" s="46"/>
      <c r="C20" s="20" t="s">
        <v>30</v>
      </c>
      <c r="D20" s="46"/>
    </row>
    <row r="21" spans="1:4" ht="17.25" customHeight="1">
      <c r="A21" s="118"/>
      <c r="B21" s="46"/>
      <c r="C21" s="20" t="s">
        <v>31</v>
      </c>
      <c r="D21" s="46"/>
    </row>
    <row r="22" spans="1:4" ht="17.25" customHeight="1">
      <c r="A22" s="118"/>
      <c r="B22" s="46"/>
      <c r="C22" s="20" t="s">
        <v>32</v>
      </c>
      <c r="D22" s="46"/>
    </row>
    <row r="23" spans="1:4" ht="17.25" customHeight="1">
      <c r="A23" s="118"/>
      <c r="B23" s="46"/>
      <c r="C23" s="20" t="s">
        <v>33</v>
      </c>
      <c r="D23" s="46"/>
    </row>
    <row r="24" spans="1:4" ht="17.25" customHeight="1">
      <c r="A24" s="118"/>
      <c r="B24" s="46"/>
      <c r="C24" s="20" t="s">
        <v>34</v>
      </c>
      <c r="D24" s="46"/>
    </row>
    <row r="25" spans="1:4" ht="17.25" customHeight="1">
      <c r="A25" s="118"/>
      <c r="B25" s="46"/>
      <c r="C25" s="20" t="s">
        <v>35</v>
      </c>
      <c r="D25" s="46">
        <v>857808</v>
      </c>
    </row>
    <row r="26" spans="1:4" ht="17.25" customHeight="1">
      <c r="A26" s="118"/>
      <c r="B26" s="46"/>
      <c r="C26" s="20" t="s">
        <v>36</v>
      </c>
      <c r="D26" s="46"/>
    </row>
    <row r="27" spans="1:4" ht="17.25" customHeight="1">
      <c r="A27" s="118"/>
      <c r="B27" s="46"/>
      <c r="C27" s="117" t="s">
        <v>37</v>
      </c>
      <c r="D27" s="46"/>
    </row>
    <row r="28" spans="1:4" ht="17.25" customHeight="1">
      <c r="A28" s="118"/>
      <c r="B28" s="46"/>
      <c r="C28" s="20" t="s">
        <v>38</v>
      </c>
      <c r="D28" s="46"/>
    </row>
    <row r="29" spans="1:4" ht="16.5" customHeight="1">
      <c r="A29" s="118"/>
      <c r="B29" s="46"/>
      <c r="C29" s="20" t="s">
        <v>39</v>
      </c>
      <c r="D29" s="46"/>
    </row>
    <row r="30" spans="1:4" ht="16.5" customHeight="1">
      <c r="A30" s="118"/>
      <c r="B30" s="46"/>
      <c r="C30" s="117" t="s">
        <v>40</v>
      </c>
      <c r="D30" s="46"/>
    </row>
    <row r="31" spans="1:4" ht="17.25" customHeight="1">
      <c r="A31" s="118"/>
      <c r="B31" s="46"/>
      <c r="C31" s="117" t="s">
        <v>41</v>
      </c>
      <c r="D31" s="46"/>
    </row>
    <row r="32" spans="1:4" ht="17.25" customHeight="1">
      <c r="A32" s="118"/>
      <c r="B32" s="46"/>
      <c r="C32" s="20" t="s">
        <v>42</v>
      </c>
      <c r="D32" s="46"/>
    </row>
    <row r="33" spans="1:4" ht="16.5" customHeight="1">
      <c r="A33" s="118" t="s">
        <v>43</v>
      </c>
      <c r="B33" s="46">
        <v>13913702.52</v>
      </c>
      <c r="C33" s="118" t="s">
        <v>44</v>
      </c>
      <c r="D33" s="46">
        <v>13913702.52</v>
      </c>
    </row>
    <row r="34" spans="1:4" ht="16.5" customHeight="1">
      <c r="A34" s="117" t="s">
        <v>45</v>
      </c>
      <c r="B34" s="46"/>
      <c r="C34" s="117" t="s">
        <v>46</v>
      </c>
      <c r="D34" s="46"/>
    </row>
    <row r="35" spans="1:4" ht="16.5" customHeight="1">
      <c r="A35" s="20" t="s">
        <v>47</v>
      </c>
      <c r="B35" s="46"/>
      <c r="C35" s="20" t="s">
        <v>47</v>
      </c>
      <c r="D35" s="46"/>
    </row>
    <row r="36" spans="1:4" ht="16.5" customHeight="1">
      <c r="A36" s="20" t="s">
        <v>48</v>
      </c>
      <c r="B36" s="46"/>
      <c r="C36" s="20" t="s">
        <v>49</v>
      </c>
      <c r="D36" s="46"/>
    </row>
    <row r="37" spans="1:4" ht="16.5" customHeight="1">
      <c r="A37" s="119" t="s">
        <v>50</v>
      </c>
      <c r="B37" s="46">
        <v>13913702.52</v>
      </c>
      <c r="C37" s="119" t="s">
        <v>51</v>
      </c>
      <c r="D37" s="46">
        <v>13913702.52</v>
      </c>
    </row>
  </sheetData>
  <mergeCells count="4">
    <mergeCell ref="A3:D3"/>
    <mergeCell ref="A4:B4"/>
    <mergeCell ref="A5:B5"/>
    <mergeCell ref="C5:D5"/>
  </mergeCells>
  <phoneticPr fontId="24" type="noConversion"/>
  <printOptions horizontalCentered="1"/>
  <pageMargins left="0.96" right="0.96" top="0.72" bottom="0.72" header="0" footer="0"/>
  <pageSetup paperSize="9" scale="62" orientation="landscape" r:id="rId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11"/>
  <sheetViews>
    <sheetView showZeros="0" workbookViewId="0">
      <pane ySplit="1" topLeftCell="A3" activePane="bottomLeft" state="frozen"/>
      <selection pane="bottomLeft" activeCell="A11" sqref="A11"/>
    </sheetView>
  </sheetViews>
  <sheetFormatPr defaultColWidth="9.125" defaultRowHeight="14.25" customHeight="1"/>
  <cols>
    <col min="1" max="1" width="29.375" style="1" customWidth="1"/>
    <col min="2" max="2" width="20.625" style="1" customWidth="1"/>
    <col min="3" max="3" width="32.125" style="1" customWidth="1"/>
    <col min="4" max="4" width="22.125" style="1" customWidth="1"/>
    <col min="5" max="6" width="36.625" style="1" customWidth="1"/>
    <col min="7" max="16384" width="9.125" style="1"/>
  </cols>
  <sheetData>
    <row r="1" spans="1:6" ht="14.25" customHeight="1">
      <c r="A1" s="2"/>
      <c r="B1" s="2"/>
      <c r="C1" s="2"/>
      <c r="D1" s="2"/>
      <c r="E1" s="2"/>
      <c r="F1" s="2"/>
    </row>
    <row r="2" spans="1:6" ht="12" customHeight="1">
      <c r="A2" s="77"/>
      <c r="B2" s="78"/>
      <c r="C2" s="77"/>
      <c r="D2" s="79"/>
      <c r="E2" s="79"/>
      <c r="F2" s="80" t="s">
        <v>407</v>
      </c>
    </row>
    <row r="3" spans="1:6" ht="42" customHeight="1">
      <c r="A3" s="228" t="str">
        <f>"2025"&amp;"年部门政府性基金预算支出预算表"</f>
        <v>2025年部门政府性基金预算支出预算表</v>
      </c>
      <c r="B3" s="228" t="s">
        <v>408</v>
      </c>
      <c r="C3" s="229"/>
      <c r="D3" s="164"/>
      <c r="E3" s="164"/>
      <c r="F3" s="164"/>
    </row>
    <row r="4" spans="1:6" ht="13.5" customHeight="1">
      <c r="A4" s="230" t="str">
        <f>"单位名称："&amp;"昆明市西山区团结民族中学"</f>
        <v>单位名称：昆明市西山区团结民族中学</v>
      </c>
      <c r="B4" s="230" t="s">
        <v>409</v>
      </c>
      <c r="C4" s="231"/>
      <c r="D4" s="79"/>
      <c r="E4" s="79"/>
      <c r="F4" s="80" t="s">
        <v>1</v>
      </c>
    </row>
    <row r="5" spans="1:6" ht="19.5" customHeight="1">
      <c r="A5" s="172" t="s">
        <v>188</v>
      </c>
      <c r="B5" s="235" t="s">
        <v>72</v>
      </c>
      <c r="C5" s="172" t="s">
        <v>73</v>
      </c>
      <c r="D5" s="232" t="s">
        <v>410</v>
      </c>
      <c r="E5" s="168"/>
      <c r="F5" s="169"/>
    </row>
    <row r="6" spans="1:6" ht="18.75" customHeight="1">
      <c r="A6" s="234"/>
      <c r="B6" s="236"/>
      <c r="C6" s="234"/>
      <c r="D6" s="10" t="s">
        <v>55</v>
      </c>
      <c r="E6" s="9" t="s">
        <v>75</v>
      </c>
      <c r="F6" s="10" t="s">
        <v>76</v>
      </c>
    </row>
    <row r="7" spans="1:6" ht="18.75" customHeight="1">
      <c r="A7" s="39">
        <v>1</v>
      </c>
      <c r="B7" s="81" t="s">
        <v>83</v>
      </c>
      <c r="C7" s="39">
        <v>3</v>
      </c>
      <c r="D7" s="82">
        <v>4</v>
      </c>
      <c r="E7" s="82">
        <v>5</v>
      </c>
      <c r="F7" s="82">
        <v>6</v>
      </c>
    </row>
    <row r="8" spans="1:6" ht="21" customHeight="1">
      <c r="A8" s="83" t="s">
        <v>70</v>
      </c>
      <c r="B8" s="20"/>
      <c r="C8" s="20"/>
      <c r="D8" s="46"/>
      <c r="E8" s="46"/>
      <c r="F8" s="46"/>
    </row>
    <row r="9" spans="1:6" ht="21" customHeight="1">
      <c r="A9" s="20"/>
      <c r="B9" s="20"/>
      <c r="C9" s="20"/>
      <c r="D9" s="46"/>
      <c r="E9" s="46"/>
      <c r="F9" s="46"/>
    </row>
    <row r="10" spans="1:6" ht="18.75" customHeight="1">
      <c r="A10" s="150" t="s">
        <v>177</v>
      </c>
      <c r="B10" s="150" t="s">
        <v>177</v>
      </c>
      <c r="C10" s="233" t="s">
        <v>177</v>
      </c>
      <c r="D10" s="46"/>
      <c r="E10" s="46"/>
      <c r="F10" s="46"/>
    </row>
    <row r="11" spans="1:6" ht="14.25" customHeight="1">
      <c r="A11" s="36" t="s">
        <v>411</v>
      </c>
    </row>
  </sheetData>
  <mergeCells count="7">
    <mergeCell ref="A3:F3"/>
    <mergeCell ref="A4:C4"/>
    <mergeCell ref="D5:F5"/>
    <mergeCell ref="A10:C10"/>
    <mergeCell ref="A5:A6"/>
    <mergeCell ref="B5:B6"/>
    <mergeCell ref="C5:C6"/>
  </mergeCells>
  <phoneticPr fontId="24" type="noConversion"/>
  <printOptions horizontalCentered="1"/>
  <pageMargins left="0.37" right="0.37" top="0.56000000000000005" bottom="0.56000000000000005" header="0.48" footer="0.48"/>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V11"/>
  <sheetViews>
    <sheetView showZeros="0" workbookViewId="0">
      <pane ySplit="1" topLeftCell="A2" activePane="bottomLeft" state="frozen"/>
      <selection pane="bottomLeft" activeCell="F18" sqref="F18"/>
    </sheetView>
  </sheetViews>
  <sheetFormatPr defaultColWidth="9.125" defaultRowHeight="14.25" customHeight="1"/>
  <cols>
    <col min="1" max="2" width="32.5" customWidth="1"/>
    <col min="3" max="3" width="41.125" customWidth="1"/>
    <col min="4" max="4" width="21.625" customWidth="1"/>
    <col min="5" max="5" width="35.375" customWidth="1"/>
    <col min="6" max="6" width="7.625" customWidth="1"/>
    <col min="7" max="7" width="11.125" customWidth="1"/>
    <col min="8" max="8" width="13.375" customWidth="1"/>
    <col min="9" max="18" width="20" customWidth="1"/>
    <col min="19" max="19" width="19.875" customWidth="1"/>
  </cols>
  <sheetData>
    <row r="1" spans="1:22" ht="14.25" customHeight="1">
      <c r="A1" s="47"/>
      <c r="B1" s="47"/>
      <c r="C1" s="47"/>
      <c r="D1" s="47"/>
      <c r="E1" s="47"/>
      <c r="F1" s="47"/>
      <c r="G1" s="47"/>
      <c r="H1" s="47"/>
      <c r="I1" s="47"/>
      <c r="J1" s="47"/>
      <c r="K1" s="47"/>
      <c r="L1" s="47"/>
      <c r="M1" s="47"/>
      <c r="N1" s="47"/>
      <c r="O1" s="47"/>
      <c r="P1" s="47"/>
      <c r="Q1" s="47"/>
      <c r="R1" s="47"/>
      <c r="S1" s="47"/>
    </row>
    <row r="2" spans="1:22" ht="15.75" customHeight="1">
      <c r="B2" s="49"/>
      <c r="C2" s="49"/>
      <c r="R2" s="73"/>
      <c r="S2" s="73" t="s">
        <v>412</v>
      </c>
    </row>
    <row r="3" spans="1:22" ht="41.25" customHeight="1">
      <c r="A3" s="248" t="str">
        <f>"2025"&amp;"年部门政府采购预算表"</f>
        <v>2025年部门政府采购预算表</v>
      </c>
      <c r="B3" s="195"/>
      <c r="C3" s="195"/>
      <c r="D3" s="196"/>
      <c r="E3" s="196"/>
      <c r="F3" s="196"/>
      <c r="G3" s="196"/>
      <c r="H3" s="196"/>
      <c r="I3" s="196"/>
      <c r="J3" s="196"/>
      <c r="K3" s="196"/>
      <c r="L3" s="196"/>
      <c r="M3" s="195"/>
      <c r="N3" s="196"/>
      <c r="O3" s="196"/>
      <c r="P3" s="195"/>
      <c r="Q3" s="196"/>
      <c r="R3" s="195"/>
      <c r="S3" s="195"/>
    </row>
    <row r="4" spans="1:22" ht="18.75" customHeight="1">
      <c r="A4" s="237" t="str">
        <f>"单位名称："&amp;"昆明市西山区团结民族中学"</f>
        <v>单位名称：昆明市西山区团结民族中学</v>
      </c>
      <c r="B4" s="249"/>
      <c r="C4" s="249"/>
      <c r="D4" s="250"/>
      <c r="E4" s="250"/>
      <c r="F4" s="250"/>
      <c r="G4" s="250"/>
      <c r="H4" s="250"/>
      <c r="I4" s="64"/>
      <c r="J4" s="64"/>
      <c r="K4" s="64"/>
      <c r="L4" s="64"/>
      <c r="R4" s="74"/>
      <c r="S4" s="75" t="s">
        <v>1</v>
      </c>
    </row>
    <row r="5" spans="1:22" ht="15.75" customHeight="1">
      <c r="A5" s="211" t="s">
        <v>187</v>
      </c>
      <c r="B5" s="240" t="s">
        <v>188</v>
      </c>
      <c r="C5" s="240" t="s">
        <v>413</v>
      </c>
      <c r="D5" s="243" t="s">
        <v>414</v>
      </c>
      <c r="E5" s="243" t="s">
        <v>415</v>
      </c>
      <c r="F5" s="243" t="s">
        <v>416</v>
      </c>
      <c r="G5" s="243" t="s">
        <v>417</v>
      </c>
      <c r="H5" s="243" t="s">
        <v>418</v>
      </c>
      <c r="I5" s="251" t="s">
        <v>195</v>
      </c>
      <c r="J5" s="251"/>
      <c r="K5" s="251"/>
      <c r="L5" s="251"/>
      <c r="M5" s="203"/>
      <c r="N5" s="251"/>
      <c r="O5" s="251"/>
      <c r="P5" s="201"/>
      <c r="Q5" s="251"/>
      <c r="R5" s="203"/>
      <c r="S5" s="204"/>
    </row>
    <row r="6" spans="1:22" ht="17.25" customHeight="1">
      <c r="A6" s="218"/>
      <c r="B6" s="241"/>
      <c r="C6" s="241"/>
      <c r="D6" s="244"/>
      <c r="E6" s="244"/>
      <c r="F6" s="244"/>
      <c r="G6" s="244"/>
      <c r="H6" s="244"/>
      <c r="I6" s="244" t="s">
        <v>55</v>
      </c>
      <c r="J6" s="244" t="s">
        <v>58</v>
      </c>
      <c r="K6" s="244" t="s">
        <v>419</v>
      </c>
      <c r="L6" s="244" t="s">
        <v>420</v>
      </c>
      <c r="M6" s="246" t="s">
        <v>421</v>
      </c>
      <c r="N6" s="252" t="s">
        <v>422</v>
      </c>
      <c r="O6" s="252"/>
      <c r="P6" s="253"/>
      <c r="Q6" s="252"/>
      <c r="R6" s="254"/>
      <c r="S6" s="242"/>
    </row>
    <row r="7" spans="1:22" ht="54" customHeight="1">
      <c r="A7" s="212"/>
      <c r="B7" s="242"/>
      <c r="C7" s="242"/>
      <c r="D7" s="245"/>
      <c r="E7" s="245"/>
      <c r="F7" s="245"/>
      <c r="G7" s="245"/>
      <c r="H7" s="245"/>
      <c r="I7" s="245"/>
      <c r="J7" s="245" t="s">
        <v>57</v>
      </c>
      <c r="K7" s="245"/>
      <c r="L7" s="245"/>
      <c r="M7" s="247"/>
      <c r="N7" s="53" t="s">
        <v>57</v>
      </c>
      <c r="O7" s="53" t="s">
        <v>64</v>
      </c>
      <c r="P7" s="52" t="s">
        <v>65</v>
      </c>
      <c r="Q7" s="53" t="s">
        <v>66</v>
      </c>
      <c r="R7" s="60" t="s">
        <v>67</v>
      </c>
      <c r="S7" s="52" t="s">
        <v>68</v>
      </c>
    </row>
    <row r="8" spans="1:22" ht="18" customHeight="1">
      <c r="A8" s="65">
        <v>1</v>
      </c>
      <c r="B8" s="65" t="s">
        <v>83</v>
      </c>
      <c r="C8" s="66">
        <v>3</v>
      </c>
      <c r="D8" s="66">
        <v>4</v>
      </c>
      <c r="E8" s="65">
        <v>5</v>
      </c>
      <c r="F8" s="65">
        <v>6</v>
      </c>
      <c r="G8" s="65">
        <v>7</v>
      </c>
      <c r="H8" s="65">
        <v>8</v>
      </c>
      <c r="I8" s="65">
        <v>9</v>
      </c>
      <c r="J8" s="65">
        <v>10</v>
      </c>
      <c r="K8" s="65">
        <v>11</v>
      </c>
      <c r="L8" s="65">
        <v>12</v>
      </c>
      <c r="M8" s="65">
        <v>13</v>
      </c>
      <c r="N8" s="65">
        <v>14</v>
      </c>
      <c r="O8" s="65">
        <v>15</v>
      </c>
      <c r="P8" s="65">
        <v>16</v>
      </c>
      <c r="Q8" s="65">
        <v>17</v>
      </c>
      <c r="R8" s="65">
        <v>18</v>
      </c>
      <c r="S8" s="65">
        <v>19</v>
      </c>
    </row>
    <row r="9" spans="1:22" ht="21" customHeight="1">
      <c r="A9" s="67" t="s">
        <v>205</v>
      </c>
      <c r="B9" s="68" t="s">
        <v>70</v>
      </c>
      <c r="C9" s="68" t="s">
        <v>256</v>
      </c>
      <c r="D9" s="68" t="s">
        <v>423</v>
      </c>
      <c r="E9" s="68" t="s">
        <v>424</v>
      </c>
      <c r="F9" s="67" t="s">
        <v>458</v>
      </c>
      <c r="G9" s="67">
        <v>1</v>
      </c>
      <c r="H9" s="69">
        <v>145800</v>
      </c>
      <c r="I9" s="70">
        <v>145800</v>
      </c>
      <c r="J9" s="71">
        <v>145800</v>
      </c>
      <c r="K9" s="71"/>
      <c r="L9" s="71"/>
      <c r="M9" s="71"/>
      <c r="N9" s="71"/>
      <c r="O9" s="72"/>
      <c r="P9" s="71"/>
      <c r="Q9" s="71"/>
      <c r="R9" s="72"/>
      <c r="S9" s="71"/>
      <c r="T9" s="72"/>
      <c r="U9" s="72"/>
      <c r="V9" s="76"/>
    </row>
    <row r="10" spans="1:22" ht="21" customHeight="1">
      <c r="A10" s="255" t="s">
        <v>177</v>
      </c>
      <c r="B10" s="256"/>
      <c r="C10" s="256"/>
      <c r="D10" s="257"/>
      <c r="E10" s="257"/>
      <c r="F10" s="257"/>
      <c r="G10" s="258"/>
      <c r="H10" s="61">
        <v>145800</v>
      </c>
      <c r="I10" s="61">
        <v>145800</v>
      </c>
      <c r="J10" s="61">
        <v>145800</v>
      </c>
      <c r="K10" s="61"/>
      <c r="L10" s="61"/>
      <c r="M10" s="61"/>
      <c r="N10" s="61"/>
      <c r="O10" s="61"/>
      <c r="P10" s="61"/>
      <c r="Q10" s="61"/>
      <c r="R10" s="61"/>
      <c r="S10" s="61"/>
    </row>
    <row r="11" spans="1:22" ht="21" customHeight="1">
      <c r="A11" s="237" t="s">
        <v>425</v>
      </c>
      <c r="B11" s="197"/>
      <c r="C11" s="197"/>
      <c r="D11" s="237"/>
      <c r="E11" s="237"/>
      <c r="F11" s="237"/>
      <c r="G11" s="238"/>
      <c r="H11" s="239"/>
      <c r="I11" s="239"/>
      <c r="J11" s="239"/>
      <c r="K11" s="239"/>
      <c r="L11" s="239"/>
      <c r="M11" s="239"/>
      <c r="N11" s="239"/>
      <c r="O11" s="239"/>
      <c r="P11" s="239"/>
      <c r="Q11" s="239"/>
      <c r="R11" s="239"/>
      <c r="S11" s="239"/>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honeticPr fontId="24" type="noConversion"/>
  <printOptions horizontalCentered="1"/>
  <pageMargins left="0.96" right="0.96" top="0.72" bottom="0.72" header="0" footer="0"/>
  <pageSetup paperSize="9" scale="2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T11"/>
  <sheetViews>
    <sheetView showZeros="0" workbookViewId="0">
      <pane ySplit="1" topLeftCell="A2" activePane="bottomLeft" state="frozen"/>
      <selection pane="bottomLeft" activeCell="A11" sqref="A11"/>
    </sheetView>
  </sheetViews>
  <sheetFormatPr defaultColWidth="9.125" defaultRowHeight="14.25" customHeight="1"/>
  <cols>
    <col min="1" max="5" width="39.125" customWidth="1"/>
    <col min="6" max="6" width="27.5" customWidth="1"/>
    <col min="7" max="7" width="28.5" customWidth="1"/>
    <col min="8" max="8" width="28.125" customWidth="1"/>
    <col min="9" max="9" width="39.125" customWidth="1"/>
    <col min="10" max="18" width="20.5" customWidth="1"/>
    <col min="19" max="20" width="20.375" customWidth="1"/>
  </cols>
  <sheetData>
    <row r="1" spans="1:20" ht="14.25" customHeight="1">
      <c r="A1" s="47"/>
      <c r="B1" s="47"/>
      <c r="C1" s="47"/>
      <c r="D1" s="47"/>
      <c r="E1" s="47"/>
      <c r="F1" s="47"/>
      <c r="G1" s="47"/>
      <c r="H1" s="47"/>
      <c r="I1" s="47"/>
      <c r="J1" s="47"/>
      <c r="K1" s="47"/>
      <c r="L1" s="47"/>
      <c r="M1" s="47"/>
      <c r="N1" s="47"/>
      <c r="O1" s="47"/>
      <c r="P1" s="47"/>
      <c r="Q1" s="47"/>
      <c r="R1" s="47"/>
      <c r="S1" s="47"/>
      <c r="T1" s="47"/>
    </row>
    <row r="2" spans="1:20" ht="16.5" customHeight="1">
      <c r="A2" s="48"/>
      <c r="B2" s="49"/>
      <c r="C2" s="49"/>
      <c r="D2" s="49"/>
      <c r="E2" s="49"/>
      <c r="F2" s="49"/>
      <c r="G2" s="49"/>
      <c r="H2" s="48"/>
      <c r="I2" s="48"/>
      <c r="J2" s="48"/>
      <c r="K2" s="48"/>
      <c r="L2" s="48"/>
      <c r="M2" s="48"/>
      <c r="N2" s="59"/>
      <c r="O2" s="48"/>
      <c r="P2" s="48"/>
      <c r="Q2" s="49"/>
      <c r="R2" s="48"/>
      <c r="S2" s="62"/>
      <c r="T2" s="62" t="s">
        <v>426</v>
      </c>
    </row>
    <row r="3" spans="1:20" ht="41.25" customHeight="1">
      <c r="A3" s="248" t="str">
        <f>"2025"&amp;"年部门政府购买服务预算表"</f>
        <v>2025年部门政府购买服务预算表</v>
      </c>
      <c r="B3" s="195"/>
      <c r="C3" s="195"/>
      <c r="D3" s="195"/>
      <c r="E3" s="195"/>
      <c r="F3" s="195"/>
      <c r="G3" s="195"/>
      <c r="H3" s="259"/>
      <c r="I3" s="259"/>
      <c r="J3" s="259"/>
      <c r="K3" s="259"/>
      <c r="L3" s="259"/>
      <c r="M3" s="259"/>
      <c r="N3" s="260"/>
      <c r="O3" s="259"/>
      <c r="P3" s="259"/>
      <c r="Q3" s="195"/>
      <c r="R3" s="259"/>
      <c r="S3" s="260"/>
      <c r="T3" s="195"/>
    </row>
    <row r="4" spans="1:20" ht="22.5" customHeight="1">
      <c r="A4" s="261" t="str">
        <f>"单位名称："&amp;"昆明市西山区团结中学"</f>
        <v>单位名称：昆明市西山区团结中学</v>
      </c>
      <c r="B4" s="249"/>
      <c r="C4" s="249"/>
      <c r="D4" s="249"/>
      <c r="E4" s="249"/>
      <c r="F4" s="249"/>
      <c r="G4" s="249"/>
      <c r="H4" s="262"/>
      <c r="I4" s="262"/>
      <c r="J4" s="51"/>
      <c r="K4" s="51"/>
      <c r="L4" s="51"/>
      <c r="M4" s="51"/>
      <c r="N4" s="59"/>
      <c r="O4" s="48"/>
      <c r="P4" s="48"/>
      <c r="Q4" s="49"/>
      <c r="R4" s="48"/>
      <c r="S4" s="63"/>
      <c r="T4" s="62" t="s">
        <v>1</v>
      </c>
    </row>
    <row r="5" spans="1:20" ht="24" customHeight="1">
      <c r="A5" s="211" t="s">
        <v>187</v>
      </c>
      <c r="B5" s="240" t="s">
        <v>188</v>
      </c>
      <c r="C5" s="240" t="s">
        <v>413</v>
      </c>
      <c r="D5" s="240" t="s">
        <v>427</v>
      </c>
      <c r="E5" s="240" t="s">
        <v>428</v>
      </c>
      <c r="F5" s="240" t="s">
        <v>429</v>
      </c>
      <c r="G5" s="240" t="s">
        <v>430</v>
      </c>
      <c r="H5" s="243" t="s">
        <v>431</v>
      </c>
      <c r="I5" s="243" t="s">
        <v>432</v>
      </c>
      <c r="J5" s="251" t="s">
        <v>195</v>
      </c>
      <c r="K5" s="251"/>
      <c r="L5" s="251"/>
      <c r="M5" s="251"/>
      <c r="N5" s="203"/>
      <c r="O5" s="251"/>
      <c r="P5" s="251"/>
      <c r="Q5" s="201"/>
      <c r="R5" s="251"/>
      <c r="S5" s="203"/>
      <c r="T5" s="204"/>
    </row>
    <row r="6" spans="1:20" ht="24" customHeight="1">
      <c r="A6" s="218"/>
      <c r="B6" s="241"/>
      <c r="C6" s="241"/>
      <c r="D6" s="241"/>
      <c r="E6" s="241"/>
      <c r="F6" s="241"/>
      <c r="G6" s="241"/>
      <c r="H6" s="244"/>
      <c r="I6" s="244"/>
      <c r="J6" s="244" t="s">
        <v>55</v>
      </c>
      <c r="K6" s="244" t="s">
        <v>58</v>
      </c>
      <c r="L6" s="244" t="s">
        <v>419</v>
      </c>
      <c r="M6" s="244" t="s">
        <v>420</v>
      </c>
      <c r="N6" s="246" t="s">
        <v>421</v>
      </c>
      <c r="O6" s="252" t="s">
        <v>422</v>
      </c>
      <c r="P6" s="252"/>
      <c r="Q6" s="253"/>
      <c r="R6" s="252"/>
      <c r="S6" s="254"/>
      <c r="T6" s="242"/>
    </row>
    <row r="7" spans="1:20" ht="54" customHeight="1">
      <c r="A7" s="212"/>
      <c r="B7" s="242"/>
      <c r="C7" s="242"/>
      <c r="D7" s="242"/>
      <c r="E7" s="242"/>
      <c r="F7" s="242"/>
      <c r="G7" s="242"/>
      <c r="H7" s="245"/>
      <c r="I7" s="245"/>
      <c r="J7" s="245"/>
      <c r="K7" s="245" t="s">
        <v>57</v>
      </c>
      <c r="L7" s="245"/>
      <c r="M7" s="245"/>
      <c r="N7" s="247"/>
      <c r="O7" s="53" t="s">
        <v>57</v>
      </c>
      <c r="P7" s="53" t="s">
        <v>64</v>
      </c>
      <c r="Q7" s="52" t="s">
        <v>65</v>
      </c>
      <c r="R7" s="53" t="s">
        <v>66</v>
      </c>
      <c r="S7" s="60" t="s">
        <v>67</v>
      </c>
      <c r="T7" s="52" t="s">
        <v>68</v>
      </c>
    </row>
    <row r="8" spans="1:20" ht="17.25" customHeight="1">
      <c r="A8" s="54">
        <v>1</v>
      </c>
      <c r="B8" s="52">
        <v>2</v>
      </c>
      <c r="C8" s="54">
        <v>3</v>
      </c>
      <c r="D8" s="54">
        <v>4</v>
      </c>
      <c r="E8" s="52">
        <v>5</v>
      </c>
      <c r="F8" s="54">
        <v>6</v>
      </c>
      <c r="G8" s="54">
        <v>7</v>
      </c>
      <c r="H8" s="52">
        <v>8</v>
      </c>
      <c r="I8" s="54">
        <v>9</v>
      </c>
      <c r="J8" s="54">
        <v>10</v>
      </c>
      <c r="K8" s="52">
        <v>11</v>
      </c>
      <c r="L8" s="54">
        <v>12</v>
      </c>
      <c r="M8" s="54">
        <v>13</v>
      </c>
      <c r="N8" s="52">
        <v>14</v>
      </c>
      <c r="O8" s="54">
        <v>15</v>
      </c>
      <c r="P8" s="54">
        <v>16</v>
      </c>
      <c r="Q8" s="52">
        <v>17</v>
      </c>
      <c r="R8" s="54">
        <v>18</v>
      </c>
      <c r="S8" s="54">
        <v>19</v>
      </c>
      <c r="T8" s="54">
        <v>20</v>
      </c>
    </row>
    <row r="9" spans="1:20" ht="21" customHeight="1">
      <c r="A9" s="55"/>
      <c r="B9" s="56"/>
      <c r="C9" s="56"/>
      <c r="D9" s="56"/>
      <c r="E9" s="56"/>
      <c r="F9" s="56"/>
      <c r="G9" s="56"/>
      <c r="H9" s="57"/>
      <c r="I9" s="57"/>
      <c r="J9" s="61"/>
      <c r="K9" s="61"/>
      <c r="L9" s="61"/>
      <c r="M9" s="61"/>
      <c r="N9" s="61"/>
      <c r="O9" s="61"/>
      <c r="P9" s="61"/>
      <c r="Q9" s="61"/>
      <c r="R9" s="61"/>
      <c r="S9" s="61"/>
      <c r="T9" s="61"/>
    </row>
    <row r="10" spans="1:20" ht="21" customHeight="1">
      <c r="A10" s="255" t="s">
        <v>177</v>
      </c>
      <c r="B10" s="256"/>
      <c r="C10" s="256"/>
      <c r="D10" s="256"/>
      <c r="E10" s="256"/>
      <c r="F10" s="256"/>
      <c r="G10" s="256"/>
      <c r="H10" s="257"/>
      <c r="I10" s="263"/>
      <c r="J10" s="61"/>
      <c r="K10" s="61"/>
      <c r="L10" s="61"/>
      <c r="M10" s="61"/>
      <c r="N10" s="61"/>
      <c r="O10" s="61"/>
      <c r="P10" s="61"/>
      <c r="Q10" s="61"/>
      <c r="R10" s="61"/>
      <c r="S10" s="61"/>
      <c r="T10" s="61"/>
    </row>
    <row r="11" spans="1:20" ht="14.25" customHeight="1">
      <c r="A11" s="58" t="s">
        <v>433</v>
      </c>
    </row>
  </sheetData>
  <mergeCells count="19">
    <mergeCell ref="A10:I10"/>
    <mergeCell ref="A5:A7"/>
    <mergeCell ref="B5:B7"/>
    <mergeCell ref="C5:C7"/>
    <mergeCell ref="D5:D7"/>
    <mergeCell ref="E5:E7"/>
    <mergeCell ref="F5:F7"/>
    <mergeCell ref="G5:G7"/>
    <mergeCell ref="H5:H7"/>
    <mergeCell ref="I5:I7"/>
    <mergeCell ref="L6:L7"/>
    <mergeCell ref="M6:M7"/>
    <mergeCell ref="N6:N7"/>
    <mergeCell ref="A3:T3"/>
    <mergeCell ref="A4:I4"/>
    <mergeCell ref="J5:T5"/>
    <mergeCell ref="O6:T6"/>
    <mergeCell ref="J6:J7"/>
    <mergeCell ref="K6:K7"/>
  </mergeCells>
  <phoneticPr fontId="24" type="noConversion"/>
  <printOptions horizontalCentered="1"/>
  <pageMargins left="0.96" right="0.96" top="0.72" bottom="0.72" header="0" footer="0"/>
  <pageSetup paperSize="9" scale="2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E10"/>
  <sheetViews>
    <sheetView showZeros="0" workbookViewId="0">
      <pane ySplit="1" topLeftCell="A2" activePane="bottomLeft" state="frozen"/>
      <selection pane="bottomLeft" activeCell="F21" sqref="F21"/>
    </sheetView>
  </sheetViews>
  <sheetFormatPr defaultColWidth="9.125" defaultRowHeight="14.25" customHeight="1"/>
  <cols>
    <col min="1" max="1" width="37.625" style="1" customWidth="1"/>
    <col min="2" max="5" width="20" style="1" customWidth="1"/>
    <col min="6" max="16384" width="9.125" style="1"/>
  </cols>
  <sheetData>
    <row r="1" spans="1:5" ht="14.25" customHeight="1">
      <c r="A1" s="2"/>
      <c r="B1" s="2"/>
      <c r="C1" s="2"/>
      <c r="D1" s="2"/>
      <c r="E1" s="2"/>
    </row>
    <row r="2" spans="1:5" ht="17.25" customHeight="1">
      <c r="D2" s="42"/>
      <c r="E2" s="4" t="s">
        <v>434</v>
      </c>
    </row>
    <row r="3" spans="1:5" ht="41.25" customHeight="1">
      <c r="A3" s="264" t="str">
        <f>"2025"&amp;"年对下转移支付预算表"</f>
        <v>2025年对下转移支付预算表</v>
      </c>
      <c r="B3" s="265"/>
      <c r="C3" s="265"/>
      <c r="D3" s="265"/>
      <c r="E3" s="266"/>
    </row>
    <row r="4" spans="1:5" ht="18" customHeight="1">
      <c r="A4" s="267" t="str">
        <f>"单位名称："&amp;"昆明市西山区团结民族中学"</f>
        <v>单位名称：昆明市西山区团结民族中学</v>
      </c>
      <c r="B4" s="268"/>
      <c r="C4" s="268"/>
      <c r="D4" s="269"/>
      <c r="E4" s="7" t="s">
        <v>1</v>
      </c>
    </row>
    <row r="5" spans="1:5" ht="19.5" customHeight="1">
      <c r="A5" s="270" t="s">
        <v>435</v>
      </c>
      <c r="B5" s="232" t="s">
        <v>195</v>
      </c>
      <c r="C5" s="168"/>
      <c r="D5" s="168"/>
      <c r="E5" s="271" t="s">
        <v>436</v>
      </c>
    </row>
    <row r="6" spans="1:5" ht="40.5" customHeight="1">
      <c r="A6" s="173"/>
      <c r="B6" s="18" t="s">
        <v>55</v>
      </c>
      <c r="C6" s="8" t="s">
        <v>58</v>
      </c>
      <c r="D6" s="43" t="s">
        <v>419</v>
      </c>
      <c r="E6" s="271"/>
    </row>
    <row r="7" spans="1:5" ht="19.5" customHeight="1">
      <c r="A7" s="11">
        <v>1</v>
      </c>
      <c r="B7" s="11">
        <v>2</v>
      </c>
      <c r="C7" s="11">
        <v>3</v>
      </c>
      <c r="D7" s="44">
        <v>4</v>
      </c>
      <c r="E7" s="45">
        <v>5</v>
      </c>
    </row>
    <row r="8" spans="1:5" ht="19.5" customHeight="1">
      <c r="A8" s="19"/>
      <c r="B8" s="46"/>
      <c r="C8" s="46"/>
      <c r="D8" s="46"/>
      <c r="E8" s="46"/>
    </row>
    <row r="9" spans="1:5" ht="19.5" customHeight="1">
      <c r="A9" s="40"/>
      <c r="B9" s="46"/>
      <c r="C9" s="46"/>
      <c r="D9" s="46"/>
      <c r="E9" s="46"/>
    </row>
    <row r="10" spans="1:5" ht="14.25" customHeight="1">
      <c r="A10" s="36" t="s">
        <v>437</v>
      </c>
    </row>
  </sheetData>
  <mergeCells count="5">
    <mergeCell ref="A3:E3"/>
    <mergeCell ref="A4:D4"/>
    <mergeCell ref="B5:D5"/>
    <mergeCell ref="A5:A6"/>
    <mergeCell ref="E5:E6"/>
  </mergeCells>
  <phoneticPr fontId="24" type="noConversion"/>
  <printOptions horizontalCentered="1"/>
  <pageMargins left="0.96" right="0.96" top="0.72" bottom="0.72" header="0" footer="0"/>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9"/>
  <sheetViews>
    <sheetView showZeros="0" workbookViewId="0">
      <pane ySplit="1" topLeftCell="A2" activePane="bottomLeft" state="frozen"/>
      <selection pane="bottomLeft" activeCell="A17" sqref="A17"/>
    </sheetView>
  </sheetViews>
  <sheetFormatPr defaultColWidth="9.125" defaultRowHeight="12" customHeight="1"/>
  <cols>
    <col min="1" max="1" width="34.375" style="1" customWidth="1"/>
    <col min="2" max="2" width="29" style="1" customWidth="1"/>
    <col min="3" max="5" width="23.5" style="1" customWidth="1"/>
    <col min="6" max="6" width="11.375" style="1" customWidth="1"/>
    <col min="7" max="7" width="25.125" style="1" customWidth="1"/>
    <col min="8" max="8" width="15.5" style="1" customWidth="1"/>
    <col min="9" max="9" width="13.5" style="1" customWidth="1"/>
    <col min="10" max="10" width="18.875" style="1" customWidth="1"/>
    <col min="11" max="16384" width="9.125" style="1"/>
  </cols>
  <sheetData>
    <row r="1" spans="1:10" ht="12" customHeight="1">
      <c r="A1" s="2"/>
      <c r="B1" s="2"/>
      <c r="C1" s="2"/>
      <c r="D1" s="2"/>
      <c r="E1" s="2"/>
      <c r="F1" s="2"/>
      <c r="G1" s="2"/>
      <c r="H1" s="2"/>
      <c r="I1" s="2"/>
      <c r="J1" s="2"/>
    </row>
    <row r="2" spans="1:10" ht="16.5" customHeight="1">
      <c r="J2" s="4" t="s">
        <v>438</v>
      </c>
    </row>
    <row r="3" spans="1:10" ht="41.25" customHeight="1">
      <c r="A3" s="272" t="str">
        <f>"2025"&amp;"年对下转移支付绩效目标表"</f>
        <v>2025年对下转移支付绩效目标表</v>
      </c>
      <c r="B3" s="265"/>
      <c r="C3" s="265"/>
      <c r="D3" s="265"/>
      <c r="E3" s="265"/>
      <c r="F3" s="266"/>
      <c r="G3" s="265"/>
      <c r="H3" s="266"/>
      <c r="I3" s="266"/>
      <c r="J3" s="265"/>
    </row>
    <row r="4" spans="1:10" ht="17.25" customHeight="1">
      <c r="A4" s="230" t="str">
        <f>"单位名称："&amp;"昆明市西山区团结民族中学"</f>
        <v>单位名称：昆明市西山区团结民族中学</v>
      </c>
      <c r="B4" s="130"/>
      <c r="C4" s="130"/>
      <c r="D4" s="130"/>
      <c r="E4" s="130"/>
      <c r="F4" s="130"/>
      <c r="G4" s="130"/>
      <c r="H4" s="130"/>
    </row>
    <row r="5" spans="1:10" ht="44.25" customHeight="1">
      <c r="A5" s="38" t="s">
        <v>435</v>
      </c>
      <c r="B5" s="38" t="s">
        <v>269</v>
      </c>
      <c r="C5" s="38" t="s">
        <v>270</v>
      </c>
      <c r="D5" s="38" t="s">
        <v>271</v>
      </c>
      <c r="E5" s="38" t="s">
        <v>272</v>
      </c>
      <c r="F5" s="39" t="s">
        <v>273</v>
      </c>
      <c r="G5" s="38" t="s">
        <v>274</v>
      </c>
      <c r="H5" s="39" t="s">
        <v>275</v>
      </c>
      <c r="I5" s="39" t="s">
        <v>276</v>
      </c>
      <c r="J5" s="38" t="s">
        <v>277</v>
      </c>
    </row>
    <row r="6" spans="1:10" ht="14.25" customHeight="1">
      <c r="A6" s="38">
        <v>1</v>
      </c>
      <c r="B6" s="38">
        <v>2</v>
      </c>
      <c r="C6" s="38">
        <v>3</v>
      </c>
      <c r="D6" s="38">
        <v>4</v>
      </c>
      <c r="E6" s="38">
        <v>5</v>
      </c>
      <c r="F6" s="39">
        <v>6</v>
      </c>
      <c r="G6" s="38">
        <v>7</v>
      </c>
      <c r="H6" s="39">
        <v>8</v>
      </c>
      <c r="I6" s="39">
        <v>9</v>
      </c>
      <c r="J6" s="38">
        <v>10</v>
      </c>
    </row>
    <row r="7" spans="1:10" ht="42" customHeight="1">
      <c r="A7" s="19"/>
      <c r="B7" s="40"/>
      <c r="C7" s="40"/>
      <c r="D7" s="40"/>
      <c r="E7" s="28"/>
      <c r="F7" s="41"/>
      <c r="G7" s="28"/>
      <c r="H7" s="41"/>
      <c r="I7" s="41"/>
      <c r="J7" s="28"/>
    </row>
    <row r="8" spans="1:10" ht="42" customHeight="1">
      <c r="A8" s="19"/>
      <c r="B8" s="20"/>
      <c r="C8" s="20"/>
      <c r="D8" s="20"/>
      <c r="E8" s="19"/>
      <c r="F8" s="20"/>
      <c r="G8" s="19"/>
      <c r="H8" s="20"/>
      <c r="I8" s="20"/>
      <c r="J8" s="19"/>
    </row>
    <row r="9" spans="1:10" ht="12" customHeight="1">
      <c r="A9" s="36" t="s">
        <v>437</v>
      </c>
    </row>
  </sheetData>
  <mergeCells count="2">
    <mergeCell ref="A3:J3"/>
    <mergeCell ref="A4:H4"/>
  </mergeCells>
  <phoneticPr fontId="24" type="noConversion"/>
  <printOptions horizontalCentered="1"/>
  <pageMargins left="0.96" right="0.96" top="0.72" bottom="0.72" header="0" footer="0"/>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I10"/>
  <sheetViews>
    <sheetView showZeros="0" workbookViewId="0">
      <pane ySplit="1" topLeftCell="A2" activePane="bottomLeft" state="frozen"/>
      <selection pane="bottomLeft" activeCell="D13" sqref="D13"/>
    </sheetView>
  </sheetViews>
  <sheetFormatPr defaultColWidth="10.5" defaultRowHeight="14.25" customHeight="1"/>
  <cols>
    <col min="1" max="1" width="14.375" style="1" customWidth="1"/>
    <col min="2" max="2" width="14.75" style="1" customWidth="1"/>
    <col min="3" max="3" width="14.875" style="1" customWidth="1"/>
    <col min="4" max="4" width="17.375" style="1" customWidth="1"/>
    <col min="5" max="5" width="15.625" style="1" customWidth="1"/>
    <col min="6" max="6" width="13.375" style="1" customWidth="1"/>
    <col min="7" max="7" width="11.75" style="1" customWidth="1"/>
    <col min="8" max="8" width="13.5" style="1" customWidth="1"/>
    <col min="9" max="9" width="16.875" style="1" customWidth="1"/>
    <col min="10" max="16384" width="10.5" style="1"/>
  </cols>
  <sheetData>
    <row r="1" spans="1:9" ht="14.25" customHeight="1">
      <c r="A1" s="2"/>
      <c r="B1" s="2"/>
      <c r="C1" s="2"/>
      <c r="D1" s="2"/>
      <c r="E1" s="2"/>
      <c r="F1" s="2"/>
      <c r="G1" s="2"/>
      <c r="H1" s="2"/>
      <c r="I1" s="2"/>
    </row>
    <row r="2" spans="1:9" ht="14.25" customHeight="1">
      <c r="A2" s="273" t="s">
        <v>439</v>
      </c>
      <c r="B2" s="274"/>
      <c r="C2" s="274"/>
      <c r="D2" s="275"/>
      <c r="E2" s="275"/>
      <c r="F2" s="275"/>
      <c r="G2" s="274"/>
      <c r="H2" s="274"/>
      <c r="I2" s="275"/>
    </row>
    <row r="3" spans="1:9" ht="41.25" customHeight="1">
      <c r="A3" s="129" t="str">
        <f>"2025"&amp;"年新增资产配置预算表"</f>
        <v>2025年新增资产配置预算表</v>
      </c>
      <c r="B3" s="178"/>
      <c r="C3" s="178"/>
      <c r="D3" s="177"/>
      <c r="E3" s="177"/>
      <c r="F3" s="177"/>
      <c r="G3" s="178"/>
      <c r="H3" s="178"/>
      <c r="I3" s="177"/>
    </row>
    <row r="4" spans="1:9" ht="14.25" customHeight="1">
      <c r="A4" s="131" t="str">
        <f>"单位名称："&amp;"昆明市西山区团结民族中学"</f>
        <v>单位名称：昆明市西山区团结民族中学</v>
      </c>
      <c r="B4" s="276"/>
      <c r="C4" s="276"/>
      <c r="D4" s="27"/>
      <c r="F4" s="26"/>
      <c r="G4" s="25"/>
      <c r="H4" s="25"/>
      <c r="I4" s="37" t="s">
        <v>1</v>
      </c>
    </row>
    <row r="5" spans="1:9" ht="28.5" customHeight="1">
      <c r="A5" s="141" t="s">
        <v>187</v>
      </c>
      <c r="B5" s="181" t="s">
        <v>188</v>
      </c>
      <c r="C5" s="141" t="s">
        <v>440</v>
      </c>
      <c r="D5" s="141" t="s">
        <v>441</v>
      </c>
      <c r="E5" s="141" t="s">
        <v>442</v>
      </c>
      <c r="F5" s="141" t="s">
        <v>443</v>
      </c>
      <c r="G5" s="181" t="s">
        <v>444</v>
      </c>
      <c r="H5" s="181"/>
      <c r="I5" s="141"/>
    </row>
    <row r="6" spans="1:9" ht="21" customHeight="1">
      <c r="A6" s="141"/>
      <c r="B6" s="183"/>
      <c r="C6" s="183"/>
      <c r="D6" s="182"/>
      <c r="E6" s="183"/>
      <c r="F6" s="183"/>
      <c r="G6" s="23" t="s">
        <v>417</v>
      </c>
      <c r="H6" s="23" t="s">
        <v>445</v>
      </c>
      <c r="I6" s="23" t="s">
        <v>446</v>
      </c>
    </row>
    <row r="7" spans="1:9" ht="17.25" customHeight="1">
      <c r="A7" s="28" t="s">
        <v>82</v>
      </c>
      <c r="B7" s="29"/>
      <c r="C7" s="30" t="s">
        <v>83</v>
      </c>
      <c r="D7" s="28" t="s">
        <v>84</v>
      </c>
      <c r="E7" s="31" t="s">
        <v>85</v>
      </c>
      <c r="F7" s="28" t="s">
        <v>86</v>
      </c>
      <c r="G7" s="30" t="s">
        <v>87</v>
      </c>
      <c r="H7" s="32" t="s">
        <v>88</v>
      </c>
      <c r="I7" s="31" t="s">
        <v>89</v>
      </c>
    </row>
    <row r="8" spans="1:9" ht="19.5" customHeight="1">
      <c r="A8" s="19"/>
      <c r="B8" s="20"/>
      <c r="C8" s="20"/>
      <c r="D8" s="19"/>
      <c r="E8" s="20"/>
      <c r="F8" s="32"/>
      <c r="G8" s="33"/>
      <c r="H8" s="34"/>
      <c r="I8" s="34"/>
    </row>
    <row r="9" spans="1:9" ht="19.5" customHeight="1">
      <c r="A9" s="277" t="s">
        <v>55</v>
      </c>
      <c r="B9" s="278"/>
      <c r="C9" s="278"/>
      <c r="D9" s="279"/>
      <c r="E9" s="280"/>
      <c r="F9" s="280"/>
      <c r="G9" s="33"/>
      <c r="H9" s="34"/>
      <c r="I9" s="34"/>
    </row>
    <row r="10" spans="1:9" ht="14.25" customHeight="1">
      <c r="B10" s="36" t="s">
        <v>447</v>
      </c>
    </row>
  </sheetData>
  <mergeCells count="11">
    <mergeCell ref="A2:I2"/>
    <mergeCell ref="A3:I3"/>
    <mergeCell ref="A4:C4"/>
    <mergeCell ref="G5:I5"/>
    <mergeCell ref="A9:F9"/>
    <mergeCell ref="A5:A6"/>
    <mergeCell ref="B5:B6"/>
    <mergeCell ref="C5:C6"/>
    <mergeCell ref="D5:D6"/>
    <mergeCell ref="E5:E6"/>
    <mergeCell ref="F5:F6"/>
  </mergeCells>
  <phoneticPr fontId="24" type="noConversion"/>
  <pageMargins left="0.67" right="0.67" top="0.72" bottom="0.72" header="0.28000000000000003" footer="0.28000000000000003"/>
  <pageSetup paperSize="9"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K12"/>
  <sheetViews>
    <sheetView showZeros="0" workbookViewId="0">
      <pane ySplit="1" topLeftCell="A2" activePane="bottomLeft" state="frozen"/>
      <selection pane="bottomLeft" activeCell="A12" sqref="A12"/>
    </sheetView>
  </sheetViews>
  <sheetFormatPr defaultColWidth="9.125" defaultRowHeight="14.25" customHeight="1"/>
  <cols>
    <col min="1" max="1" width="15" style="1" customWidth="1"/>
    <col min="2" max="2" width="21.5" style="1" customWidth="1"/>
    <col min="3" max="3" width="23.875" style="1" customWidth="1"/>
    <col min="4" max="4" width="11.125" style="1" customWidth="1"/>
    <col min="5" max="5" width="17.625" style="1" customWidth="1"/>
    <col min="6" max="6" width="9.875" style="1" customWidth="1"/>
    <col min="7" max="7" width="17.625" style="1" customWidth="1"/>
    <col min="8" max="8" width="12.25" style="1" customWidth="1"/>
    <col min="9" max="9" width="16.875" style="1" customWidth="1"/>
    <col min="10" max="10" width="12.5" style="1" customWidth="1"/>
    <col min="11" max="11" width="16.5" style="1" customWidth="1"/>
    <col min="12" max="16384" width="9.125" style="1"/>
  </cols>
  <sheetData>
    <row r="1" spans="1:11" ht="14.25" customHeight="1">
      <c r="A1" s="2"/>
      <c r="B1" s="2"/>
      <c r="C1" s="2"/>
      <c r="D1" s="2"/>
      <c r="E1" s="2"/>
      <c r="F1" s="2"/>
      <c r="G1" s="2"/>
      <c r="H1" s="2"/>
      <c r="I1" s="2"/>
      <c r="J1" s="2"/>
      <c r="K1" s="2"/>
    </row>
    <row r="2" spans="1:11" ht="14.25" customHeight="1">
      <c r="D2" s="3"/>
      <c r="E2" s="3"/>
      <c r="F2" s="3"/>
      <c r="G2" s="3"/>
      <c r="K2" s="4" t="s">
        <v>448</v>
      </c>
    </row>
    <row r="3" spans="1:11" ht="41.25" customHeight="1">
      <c r="A3" s="265" t="str">
        <f>"2025"&amp;"年上级转移支付补助项目支出预算表"</f>
        <v>2025年上级转移支付补助项目支出预算表</v>
      </c>
      <c r="B3" s="265"/>
      <c r="C3" s="265"/>
      <c r="D3" s="265"/>
      <c r="E3" s="265"/>
      <c r="F3" s="265"/>
      <c r="G3" s="265"/>
      <c r="H3" s="265"/>
      <c r="I3" s="265"/>
      <c r="J3" s="265"/>
      <c r="K3" s="265"/>
    </row>
    <row r="4" spans="1:11" ht="13.5" customHeight="1">
      <c r="A4" s="230" t="str">
        <f>"单位名称："&amp;"昆明市西山区团结民族中学"</f>
        <v>单位名称：昆明市西山区团结民族中学</v>
      </c>
      <c r="B4" s="281"/>
      <c r="C4" s="281"/>
      <c r="D4" s="281"/>
      <c r="E4" s="281"/>
      <c r="F4" s="281"/>
      <c r="G4" s="281"/>
      <c r="H4" s="6"/>
      <c r="I4" s="6"/>
      <c r="J4" s="6"/>
      <c r="K4" s="7" t="s">
        <v>1</v>
      </c>
    </row>
    <row r="5" spans="1:11" ht="21.75" customHeight="1">
      <c r="A5" s="285" t="s">
        <v>249</v>
      </c>
      <c r="B5" s="285" t="s">
        <v>190</v>
      </c>
      <c r="C5" s="285" t="s">
        <v>250</v>
      </c>
      <c r="D5" s="288" t="s">
        <v>191</v>
      </c>
      <c r="E5" s="288" t="s">
        <v>192</v>
      </c>
      <c r="F5" s="288" t="s">
        <v>251</v>
      </c>
      <c r="G5" s="288" t="s">
        <v>252</v>
      </c>
      <c r="H5" s="270" t="s">
        <v>55</v>
      </c>
      <c r="I5" s="232" t="s">
        <v>449</v>
      </c>
      <c r="J5" s="168"/>
      <c r="K5" s="169"/>
    </row>
    <row r="6" spans="1:11" ht="21.75" customHeight="1">
      <c r="A6" s="286"/>
      <c r="B6" s="286"/>
      <c r="C6" s="286"/>
      <c r="D6" s="289"/>
      <c r="E6" s="289"/>
      <c r="F6" s="289"/>
      <c r="G6" s="289"/>
      <c r="H6" s="291"/>
      <c r="I6" s="288" t="s">
        <v>58</v>
      </c>
      <c r="J6" s="288" t="s">
        <v>59</v>
      </c>
      <c r="K6" s="288" t="s">
        <v>60</v>
      </c>
    </row>
    <row r="7" spans="1:11" ht="40.5" customHeight="1">
      <c r="A7" s="287"/>
      <c r="B7" s="287"/>
      <c r="C7" s="287"/>
      <c r="D7" s="290"/>
      <c r="E7" s="290"/>
      <c r="F7" s="290"/>
      <c r="G7" s="290"/>
      <c r="H7" s="173"/>
      <c r="I7" s="290" t="s">
        <v>57</v>
      </c>
      <c r="J7" s="290"/>
      <c r="K7" s="290"/>
    </row>
    <row r="8" spans="1:11" ht="15" customHeight="1">
      <c r="A8" s="11">
        <v>1</v>
      </c>
      <c r="B8" s="11">
        <v>2</v>
      </c>
      <c r="C8" s="11">
        <v>3</v>
      </c>
      <c r="D8" s="11">
        <v>4</v>
      </c>
      <c r="E8" s="11">
        <v>5</v>
      </c>
      <c r="F8" s="11">
        <v>6</v>
      </c>
      <c r="G8" s="11">
        <v>7</v>
      </c>
      <c r="H8" s="11">
        <v>8</v>
      </c>
      <c r="I8" s="11">
        <v>9</v>
      </c>
      <c r="J8" s="23">
        <v>10</v>
      </c>
      <c r="K8" s="23">
        <v>11</v>
      </c>
    </row>
    <row r="9" spans="1:11" ht="18.75" customHeight="1">
      <c r="A9" s="19"/>
      <c r="B9" s="20"/>
      <c r="C9" s="19"/>
      <c r="D9" s="19"/>
      <c r="E9" s="19"/>
      <c r="F9" s="19"/>
      <c r="G9" s="19"/>
      <c r="H9" s="21"/>
      <c r="I9" s="24"/>
      <c r="J9" s="24"/>
      <c r="K9" s="21"/>
    </row>
    <row r="10" spans="1:11" ht="18.75" customHeight="1">
      <c r="A10" s="20"/>
      <c r="B10" s="20"/>
      <c r="C10" s="20"/>
      <c r="D10" s="20"/>
      <c r="E10" s="20"/>
      <c r="F10" s="20"/>
      <c r="G10" s="20"/>
      <c r="H10" s="17"/>
      <c r="I10" s="17"/>
      <c r="J10" s="17"/>
      <c r="K10" s="21"/>
    </row>
    <row r="11" spans="1:11" ht="18.75" customHeight="1">
      <c r="A11" s="282" t="s">
        <v>177</v>
      </c>
      <c r="B11" s="283"/>
      <c r="C11" s="283"/>
      <c r="D11" s="283"/>
      <c r="E11" s="283"/>
      <c r="F11" s="283"/>
      <c r="G11" s="284"/>
      <c r="H11" s="17"/>
      <c r="I11" s="17"/>
      <c r="J11" s="17"/>
      <c r="K11" s="21"/>
    </row>
    <row r="12" spans="1:11" ht="14.25" customHeight="1">
      <c r="A12" s="22" t="s">
        <v>450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4" type="noConversion"/>
  <printOptions horizontalCentered="1"/>
  <pageMargins left="0.37" right="0.37" top="0.56000000000000005" bottom="0.56000000000000005" header="0.48" footer="0.48"/>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16"/>
  <sheetViews>
    <sheetView showZeros="0" workbookViewId="0">
      <pane ySplit="1" topLeftCell="A2" activePane="bottomLeft" state="frozen"/>
      <selection pane="bottomLeft" activeCell="E9" sqref="E9:G15"/>
    </sheetView>
  </sheetViews>
  <sheetFormatPr defaultColWidth="9.125" defaultRowHeight="14.25" customHeight="1"/>
  <cols>
    <col min="1" max="1" width="19.75" style="1" customWidth="1"/>
    <col min="2" max="2" width="17" style="1" customWidth="1"/>
    <col min="3" max="3" width="28" style="1" customWidth="1"/>
    <col min="4" max="4" width="13.875" style="1" customWidth="1"/>
    <col min="5" max="7" width="23.875" style="1" customWidth="1"/>
    <col min="8" max="16384" width="9.125" style="1"/>
  </cols>
  <sheetData>
    <row r="1" spans="1:7" ht="14.25" customHeight="1">
      <c r="A1" s="2"/>
      <c r="B1" s="2"/>
      <c r="C1" s="2"/>
      <c r="D1" s="2"/>
      <c r="E1" s="2"/>
      <c r="F1" s="2"/>
      <c r="G1" s="2"/>
    </row>
    <row r="2" spans="1:7" ht="13.5" customHeight="1">
      <c r="D2" s="3"/>
      <c r="G2" s="4" t="s">
        <v>451</v>
      </c>
    </row>
    <row r="3" spans="1:7" ht="41.25" customHeight="1">
      <c r="A3" s="265" t="str">
        <f>"2025"&amp;"年部门项目中期规划预算表"</f>
        <v>2025年部门项目中期规划预算表</v>
      </c>
      <c r="B3" s="265"/>
      <c r="C3" s="265"/>
      <c r="D3" s="265"/>
      <c r="E3" s="265"/>
      <c r="F3" s="265"/>
      <c r="G3" s="265"/>
    </row>
    <row r="4" spans="1:7" ht="13.5" customHeight="1">
      <c r="A4" s="230" t="str">
        <f>"单位名称："&amp;"昆明市西山区团结民族中学"</f>
        <v>单位名称：昆明市西山区团结民族中学</v>
      </c>
      <c r="B4" s="281"/>
      <c r="C4" s="281"/>
      <c r="D4" s="281"/>
      <c r="E4" s="6"/>
      <c r="F4" s="6"/>
      <c r="G4" s="7" t="s">
        <v>1</v>
      </c>
    </row>
    <row r="5" spans="1:7" ht="21.75" customHeight="1">
      <c r="A5" s="285" t="s">
        <v>250</v>
      </c>
      <c r="B5" s="285" t="s">
        <v>249</v>
      </c>
      <c r="C5" s="285" t="s">
        <v>190</v>
      </c>
      <c r="D5" s="288" t="s">
        <v>452</v>
      </c>
      <c r="E5" s="232" t="s">
        <v>58</v>
      </c>
      <c r="F5" s="168"/>
      <c r="G5" s="169"/>
    </row>
    <row r="6" spans="1:7" ht="21.75" customHeight="1">
      <c r="A6" s="286"/>
      <c r="B6" s="286"/>
      <c r="C6" s="286"/>
      <c r="D6" s="289"/>
      <c r="E6" s="270" t="str">
        <f>"2025"&amp;"年"</f>
        <v>2025年</v>
      </c>
      <c r="F6" s="288" t="str">
        <f>("2025"+1)&amp;"年"</f>
        <v>2026年</v>
      </c>
      <c r="G6" s="288" t="str">
        <f>("2025"+2)&amp;"年"</f>
        <v>2027年</v>
      </c>
    </row>
    <row r="7" spans="1:7" ht="40.5" customHeight="1">
      <c r="A7" s="287"/>
      <c r="B7" s="287"/>
      <c r="C7" s="287"/>
      <c r="D7" s="290"/>
      <c r="E7" s="173"/>
      <c r="F7" s="290" t="s">
        <v>57</v>
      </c>
      <c r="G7" s="290"/>
    </row>
    <row r="8" spans="1:7" ht="15" customHeight="1">
      <c r="A8" s="11">
        <v>1</v>
      </c>
      <c r="B8" s="11">
        <v>2</v>
      </c>
      <c r="C8" s="11">
        <v>3</v>
      </c>
      <c r="D8" s="11">
        <v>4</v>
      </c>
      <c r="E8" s="11">
        <v>5</v>
      </c>
      <c r="F8" s="11">
        <v>6</v>
      </c>
      <c r="G8" s="11">
        <v>7</v>
      </c>
    </row>
    <row r="9" spans="1:7" ht="15" customHeight="1">
      <c r="A9" s="12" t="s">
        <v>70</v>
      </c>
      <c r="B9" s="13" t="s">
        <v>453</v>
      </c>
      <c r="C9" s="14" t="s">
        <v>256</v>
      </c>
      <c r="D9" s="15" t="s">
        <v>454</v>
      </c>
      <c r="E9" s="16">
        <v>145800</v>
      </c>
      <c r="F9" s="16">
        <v>145800</v>
      </c>
      <c r="G9" s="16">
        <v>145800</v>
      </c>
    </row>
    <row r="10" spans="1:7" ht="15" customHeight="1">
      <c r="A10" s="12" t="s">
        <v>70</v>
      </c>
      <c r="B10" s="13" t="s">
        <v>453</v>
      </c>
      <c r="C10" s="14" t="s">
        <v>257</v>
      </c>
      <c r="D10" s="15" t="s">
        <v>454</v>
      </c>
      <c r="E10" s="16">
        <v>245988</v>
      </c>
      <c r="F10" s="16">
        <v>229500</v>
      </c>
      <c r="G10" s="16">
        <v>229500</v>
      </c>
    </row>
    <row r="11" spans="1:7" ht="15" customHeight="1">
      <c r="A11" s="12" t="s">
        <v>70</v>
      </c>
      <c r="B11" s="13" t="s">
        <v>455</v>
      </c>
      <c r="C11" s="14" t="s">
        <v>259</v>
      </c>
      <c r="D11" s="15" t="s">
        <v>454</v>
      </c>
      <c r="E11" s="16">
        <v>58250.239999999998</v>
      </c>
      <c r="F11" s="16">
        <v>64128</v>
      </c>
      <c r="G11" s="16">
        <v>64128</v>
      </c>
    </row>
    <row r="12" spans="1:7" ht="15" customHeight="1">
      <c r="A12" s="12" t="s">
        <v>70</v>
      </c>
      <c r="B12" s="13" t="s">
        <v>455</v>
      </c>
      <c r="C12" s="14" t="s">
        <v>260</v>
      </c>
      <c r="D12" s="15" t="s">
        <v>454</v>
      </c>
      <c r="E12" s="16">
        <v>288640</v>
      </c>
      <c r="F12" s="16">
        <v>350208</v>
      </c>
      <c r="G12" s="16">
        <v>288640</v>
      </c>
    </row>
    <row r="13" spans="1:7" ht="15" customHeight="1">
      <c r="A13" s="12" t="s">
        <v>70</v>
      </c>
      <c r="B13" s="13" t="s">
        <v>455</v>
      </c>
      <c r="C13" s="14" t="s">
        <v>263</v>
      </c>
      <c r="D13" s="15" t="s">
        <v>454</v>
      </c>
      <c r="E13" s="16">
        <v>1536</v>
      </c>
      <c r="F13" s="16">
        <v>3072</v>
      </c>
      <c r="G13" s="16">
        <v>3072</v>
      </c>
    </row>
    <row r="14" spans="1:7" ht="15" customHeight="1">
      <c r="A14" s="12" t="s">
        <v>70</v>
      </c>
      <c r="B14" s="13" t="s">
        <v>455</v>
      </c>
      <c r="C14" s="14" t="s">
        <v>264</v>
      </c>
      <c r="D14" s="15" t="s">
        <v>454</v>
      </c>
      <c r="E14" s="16">
        <v>216720</v>
      </c>
      <c r="F14" s="16">
        <v>233480</v>
      </c>
      <c r="G14" s="16">
        <v>215760</v>
      </c>
    </row>
    <row r="15" spans="1:7" ht="15" customHeight="1">
      <c r="A15" s="12" t="s">
        <v>70</v>
      </c>
      <c r="B15" s="13" t="s">
        <v>456</v>
      </c>
      <c r="C15" s="14" t="s">
        <v>266</v>
      </c>
      <c r="D15" s="15" t="s">
        <v>454</v>
      </c>
      <c r="E15" s="16"/>
      <c r="F15" s="16">
        <v>1428840</v>
      </c>
      <c r="G15" s="16">
        <v>1428840</v>
      </c>
    </row>
    <row r="16" spans="1:7" ht="18.75" customHeight="1">
      <c r="A16" s="292" t="s">
        <v>55</v>
      </c>
      <c r="B16" s="293" t="s">
        <v>457</v>
      </c>
      <c r="C16" s="293"/>
      <c r="D16" s="294"/>
      <c r="E16" s="17">
        <v>956934.24</v>
      </c>
      <c r="F16" s="17">
        <v>2455028</v>
      </c>
      <c r="G16" s="17">
        <v>2375740</v>
      </c>
    </row>
  </sheetData>
  <mergeCells count="11">
    <mergeCell ref="A3:G3"/>
    <mergeCell ref="A4:D4"/>
    <mergeCell ref="E5:G5"/>
    <mergeCell ref="A16:D16"/>
    <mergeCell ref="A5:A7"/>
    <mergeCell ref="B5:B7"/>
    <mergeCell ref="C5:C7"/>
    <mergeCell ref="D5:D7"/>
    <mergeCell ref="E6:E7"/>
    <mergeCell ref="F6:F7"/>
    <mergeCell ref="G6:G7"/>
  </mergeCells>
  <phoneticPr fontId="24" type="noConversion"/>
  <printOptions horizontalCentered="1"/>
  <pageMargins left="0.37" right="0.37" top="0.56000000000000005" bottom="0.56000000000000005" header="0.48" footer="0.48"/>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0"/>
  <sheetViews>
    <sheetView showGridLines="0" showZeros="0" workbookViewId="0">
      <pane ySplit="1" topLeftCell="A2" activePane="bottomLeft" state="frozen"/>
      <selection pane="bottomLeft" activeCell="A14" sqref="A14"/>
    </sheetView>
  </sheetViews>
  <sheetFormatPr defaultColWidth="8.5" defaultRowHeight="12.75" customHeight="1"/>
  <cols>
    <col min="1" max="1" width="15.875" style="1" customWidth="1"/>
    <col min="2" max="2" width="35" style="1" customWidth="1"/>
    <col min="3" max="19" width="22" style="1" customWidth="1"/>
    <col min="20" max="16384" width="8.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48" t="s">
        <v>52</v>
      </c>
      <c r="B2" s="130"/>
      <c r="C2" s="130"/>
      <c r="D2" s="130"/>
      <c r="E2" s="130"/>
      <c r="F2" s="130"/>
      <c r="G2" s="130"/>
      <c r="H2" s="130"/>
      <c r="I2" s="130"/>
      <c r="J2" s="130"/>
      <c r="K2" s="130"/>
      <c r="L2" s="130"/>
      <c r="M2" s="130"/>
      <c r="N2" s="130"/>
      <c r="O2" s="130"/>
      <c r="P2" s="130"/>
      <c r="Q2" s="130"/>
      <c r="R2" s="130"/>
      <c r="S2" s="130"/>
    </row>
    <row r="3" spans="1:19" ht="41.25" customHeight="1">
      <c r="A3" s="129" t="str">
        <f>"2025"&amp;"年部门收入预算表"</f>
        <v>2025年部门收入预算表</v>
      </c>
      <c r="B3" s="130"/>
      <c r="C3" s="130"/>
      <c r="D3" s="130"/>
      <c r="E3" s="130"/>
      <c r="F3" s="130"/>
      <c r="G3" s="130"/>
      <c r="H3" s="130"/>
      <c r="I3" s="130"/>
      <c r="J3" s="130"/>
      <c r="K3" s="130"/>
      <c r="L3" s="130"/>
      <c r="M3" s="130"/>
      <c r="N3" s="130"/>
      <c r="O3" s="130"/>
      <c r="P3" s="130"/>
      <c r="Q3" s="130"/>
      <c r="R3" s="130"/>
      <c r="S3" s="130"/>
    </row>
    <row r="4" spans="1:19" ht="17.25" customHeight="1">
      <c r="A4" s="131" t="str">
        <f>"单位名称："&amp;"昆明市西山区团结民族中学"</f>
        <v>单位名称：昆明市西山区团结民族中学</v>
      </c>
      <c r="B4" s="130"/>
      <c r="S4" s="27" t="s">
        <v>1</v>
      </c>
    </row>
    <row r="5" spans="1:19" ht="21.75" customHeight="1">
      <c r="A5" s="143" t="s">
        <v>53</v>
      </c>
      <c r="B5" s="146" t="s">
        <v>54</v>
      </c>
      <c r="C5" s="146" t="s">
        <v>55</v>
      </c>
      <c r="D5" s="149" t="s">
        <v>56</v>
      </c>
      <c r="E5" s="149"/>
      <c r="F5" s="149"/>
      <c r="G5" s="149"/>
      <c r="H5" s="149"/>
      <c r="I5" s="150"/>
      <c r="J5" s="149"/>
      <c r="K5" s="149"/>
      <c r="L5" s="149"/>
      <c r="M5" s="149"/>
      <c r="N5" s="151"/>
      <c r="O5" s="149" t="s">
        <v>45</v>
      </c>
      <c r="P5" s="149"/>
      <c r="Q5" s="149"/>
      <c r="R5" s="149"/>
      <c r="S5" s="151"/>
    </row>
    <row r="6" spans="1:19" ht="27" customHeight="1">
      <c r="A6" s="144"/>
      <c r="B6" s="135"/>
      <c r="C6" s="135"/>
      <c r="D6" s="135" t="s">
        <v>57</v>
      </c>
      <c r="E6" s="135" t="s">
        <v>58</v>
      </c>
      <c r="F6" s="135" t="s">
        <v>59</v>
      </c>
      <c r="G6" s="135" t="s">
        <v>60</v>
      </c>
      <c r="H6" s="135" t="s">
        <v>61</v>
      </c>
      <c r="I6" s="138" t="s">
        <v>62</v>
      </c>
      <c r="J6" s="139"/>
      <c r="K6" s="139"/>
      <c r="L6" s="139"/>
      <c r="M6" s="139"/>
      <c r="N6" s="140"/>
      <c r="O6" s="135" t="s">
        <v>57</v>
      </c>
      <c r="P6" s="135" t="s">
        <v>58</v>
      </c>
      <c r="Q6" s="135" t="s">
        <v>59</v>
      </c>
      <c r="R6" s="135" t="s">
        <v>60</v>
      </c>
      <c r="S6" s="135" t="s">
        <v>63</v>
      </c>
    </row>
    <row r="7" spans="1:19" ht="30" customHeight="1">
      <c r="A7" s="145"/>
      <c r="B7" s="147"/>
      <c r="C7" s="137"/>
      <c r="D7" s="137"/>
      <c r="E7" s="137"/>
      <c r="F7" s="137"/>
      <c r="G7" s="137"/>
      <c r="H7" s="137"/>
      <c r="I7" s="41" t="s">
        <v>57</v>
      </c>
      <c r="J7" s="127" t="s">
        <v>64</v>
      </c>
      <c r="K7" s="127" t="s">
        <v>65</v>
      </c>
      <c r="L7" s="127" t="s">
        <v>66</v>
      </c>
      <c r="M7" s="127" t="s">
        <v>67</v>
      </c>
      <c r="N7" s="127" t="s">
        <v>68</v>
      </c>
      <c r="O7" s="136"/>
      <c r="P7" s="136"/>
      <c r="Q7" s="136"/>
      <c r="R7" s="136"/>
      <c r="S7" s="137"/>
    </row>
    <row r="8" spans="1:19" ht="15" customHeight="1">
      <c r="A8" s="35">
        <v>1</v>
      </c>
      <c r="B8" s="35">
        <v>2</v>
      </c>
      <c r="C8" s="35">
        <v>3</v>
      </c>
      <c r="D8" s="35">
        <v>4</v>
      </c>
      <c r="E8" s="35">
        <v>5</v>
      </c>
      <c r="F8" s="35">
        <v>6</v>
      </c>
      <c r="G8" s="35">
        <v>7</v>
      </c>
      <c r="H8" s="35">
        <v>8</v>
      </c>
      <c r="I8" s="41">
        <v>9</v>
      </c>
      <c r="J8" s="35">
        <v>10</v>
      </c>
      <c r="K8" s="35">
        <v>11</v>
      </c>
      <c r="L8" s="35">
        <v>12</v>
      </c>
      <c r="M8" s="35">
        <v>13</v>
      </c>
      <c r="N8" s="35">
        <v>14</v>
      </c>
      <c r="O8" s="35">
        <v>15</v>
      </c>
      <c r="P8" s="35">
        <v>16</v>
      </c>
      <c r="Q8" s="35">
        <v>17</v>
      </c>
      <c r="R8" s="35">
        <v>18</v>
      </c>
      <c r="S8" s="35">
        <v>19</v>
      </c>
    </row>
    <row r="9" spans="1:19" ht="18" customHeight="1">
      <c r="A9" s="20" t="s">
        <v>69</v>
      </c>
      <c r="B9" s="20" t="s">
        <v>70</v>
      </c>
      <c r="C9" s="46">
        <v>13913702.52</v>
      </c>
      <c r="D9" s="46">
        <v>13913702.52</v>
      </c>
      <c r="E9" s="46">
        <v>12484862.52</v>
      </c>
      <c r="F9" s="46"/>
      <c r="G9" s="46"/>
      <c r="H9" s="46"/>
      <c r="I9" s="46">
        <v>1428840</v>
      </c>
      <c r="J9" s="46"/>
      <c r="K9" s="46"/>
      <c r="L9" s="46"/>
      <c r="M9" s="46"/>
      <c r="N9" s="46">
        <v>1428840</v>
      </c>
      <c r="O9" s="46"/>
      <c r="P9" s="46"/>
      <c r="Q9" s="46"/>
      <c r="R9" s="46"/>
      <c r="S9" s="46"/>
    </row>
    <row r="10" spans="1:19" ht="18" customHeight="1">
      <c r="A10" s="141" t="s">
        <v>55</v>
      </c>
      <c r="B10" s="142"/>
      <c r="C10" s="46">
        <v>13913702.52</v>
      </c>
      <c r="D10" s="46">
        <v>13913702.52</v>
      </c>
      <c r="E10" s="46">
        <v>12484862.52</v>
      </c>
      <c r="F10" s="46"/>
      <c r="G10" s="46"/>
      <c r="H10" s="46"/>
      <c r="I10" s="46">
        <v>1428840</v>
      </c>
      <c r="J10" s="46"/>
      <c r="K10" s="46"/>
      <c r="L10" s="46"/>
      <c r="M10" s="46"/>
      <c r="N10" s="46">
        <v>1428840</v>
      </c>
      <c r="O10" s="46"/>
      <c r="P10" s="46"/>
      <c r="Q10" s="46"/>
      <c r="R10" s="46"/>
      <c r="S10" s="4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honeticPr fontId="24" type="noConversion"/>
  <printOptions horizontalCentered="1"/>
  <pageMargins left="0.96" right="0.96" top="0.72" bottom="0.72" header="0" footer="0"/>
  <pageSetup paperSize="9" scale="28" orientation="landscape" r:id="rId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29"/>
  <sheetViews>
    <sheetView showGridLines="0" showZeros="0" workbookViewId="0">
      <pane ySplit="1" topLeftCell="A5" activePane="bottomLeft" state="frozen"/>
      <selection pane="bottomLeft" activeCell="F14" sqref="F14"/>
    </sheetView>
  </sheetViews>
  <sheetFormatPr defaultColWidth="8.5" defaultRowHeight="12.75" customHeight="1"/>
  <cols>
    <col min="1" max="1" width="14.375" style="1" customWidth="1"/>
    <col min="2" max="2" width="37.5" style="1" customWidth="1"/>
    <col min="3" max="8" width="24.5" style="1" customWidth="1"/>
    <col min="9" max="9" width="26.625" style="1" customWidth="1"/>
    <col min="10" max="15" width="24.5" style="1" customWidth="1"/>
    <col min="16" max="16384" width="8.5" style="1"/>
  </cols>
  <sheetData>
    <row r="1" spans="1:15" ht="12.75" customHeight="1">
      <c r="A1" s="2"/>
      <c r="B1" s="2"/>
      <c r="C1" s="2"/>
      <c r="D1" s="2"/>
      <c r="E1" s="2"/>
      <c r="F1" s="2"/>
      <c r="G1" s="2"/>
      <c r="H1" s="2"/>
      <c r="I1" s="2"/>
      <c r="J1" s="2"/>
      <c r="K1" s="2"/>
      <c r="L1" s="2"/>
      <c r="M1" s="2"/>
      <c r="N1" s="2"/>
      <c r="O1" s="2"/>
    </row>
    <row r="2" spans="1:15" ht="17.25" customHeight="1">
      <c r="A2" s="158" t="s">
        <v>71</v>
      </c>
      <c r="B2" s="130"/>
      <c r="C2" s="130"/>
      <c r="D2" s="130"/>
      <c r="E2" s="130"/>
      <c r="F2" s="130"/>
      <c r="G2" s="130"/>
      <c r="H2" s="130"/>
      <c r="I2" s="130"/>
      <c r="J2" s="130"/>
      <c r="K2" s="130"/>
      <c r="L2" s="130"/>
      <c r="M2" s="130"/>
      <c r="N2" s="130"/>
      <c r="O2" s="130"/>
    </row>
    <row r="3" spans="1:15" ht="41.25" customHeight="1">
      <c r="A3" s="129" t="str">
        <f>"2025"&amp;"年部门支出预算表"</f>
        <v>2025年部门支出预算表</v>
      </c>
      <c r="B3" s="130"/>
      <c r="C3" s="130"/>
      <c r="D3" s="130"/>
      <c r="E3" s="130"/>
      <c r="F3" s="130"/>
      <c r="G3" s="130"/>
      <c r="H3" s="130"/>
      <c r="I3" s="130"/>
      <c r="J3" s="130"/>
      <c r="K3" s="130"/>
      <c r="L3" s="130"/>
      <c r="M3" s="130"/>
      <c r="N3" s="130"/>
      <c r="O3" s="130"/>
    </row>
    <row r="4" spans="1:15" ht="17.25" customHeight="1">
      <c r="A4" s="131" t="str">
        <f>"单位名称："&amp;"昆明市西山区团结民族中学"</f>
        <v>单位名称：昆明市西山区团结民族中学</v>
      </c>
      <c r="B4" s="130"/>
      <c r="O4" s="27" t="s">
        <v>1</v>
      </c>
    </row>
    <row r="5" spans="1:15" ht="27" customHeight="1">
      <c r="A5" s="154" t="s">
        <v>72</v>
      </c>
      <c r="B5" s="154" t="s">
        <v>73</v>
      </c>
      <c r="C5" s="154" t="s">
        <v>55</v>
      </c>
      <c r="D5" s="159" t="s">
        <v>58</v>
      </c>
      <c r="E5" s="160"/>
      <c r="F5" s="161"/>
      <c r="G5" s="157" t="s">
        <v>59</v>
      </c>
      <c r="H5" s="157" t="s">
        <v>60</v>
      </c>
      <c r="I5" s="157" t="s">
        <v>74</v>
      </c>
      <c r="J5" s="159" t="s">
        <v>62</v>
      </c>
      <c r="K5" s="160"/>
      <c r="L5" s="160"/>
      <c r="M5" s="160"/>
      <c r="N5" s="162"/>
      <c r="O5" s="163"/>
    </row>
    <row r="6" spans="1:15" ht="42" customHeight="1">
      <c r="A6" s="155"/>
      <c r="B6" s="155"/>
      <c r="C6" s="156"/>
      <c r="D6" s="121" t="s">
        <v>57</v>
      </c>
      <c r="E6" s="121" t="s">
        <v>75</v>
      </c>
      <c r="F6" s="121" t="s">
        <v>76</v>
      </c>
      <c r="G6" s="156"/>
      <c r="H6" s="156"/>
      <c r="I6" s="155"/>
      <c r="J6" s="121" t="s">
        <v>57</v>
      </c>
      <c r="K6" s="115" t="s">
        <v>77</v>
      </c>
      <c r="L6" s="115" t="s">
        <v>78</v>
      </c>
      <c r="M6" s="115" t="s">
        <v>79</v>
      </c>
      <c r="N6" s="115" t="s">
        <v>80</v>
      </c>
      <c r="O6" s="115" t="s">
        <v>81</v>
      </c>
    </row>
    <row r="7" spans="1:15" ht="18" customHeight="1">
      <c r="A7" s="28" t="s">
        <v>82</v>
      </c>
      <c r="B7" s="28" t="s">
        <v>83</v>
      </c>
      <c r="C7" s="28" t="s">
        <v>84</v>
      </c>
      <c r="D7" s="32" t="s">
        <v>85</v>
      </c>
      <c r="E7" s="32" t="s">
        <v>86</v>
      </c>
      <c r="F7" s="32" t="s">
        <v>87</v>
      </c>
      <c r="G7" s="32" t="s">
        <v>88</v>
      </c>
      <c r="H7" s="32" t="s">
        <v>89</v>
      </c>
      <c r="I7" s="32" t="s">
        <v>90</v>
      </c>
      <c r="J7" s="32" t="s">
        <v>91</v>
      </c>
      <c r="K7" s="32" t="s">
        <v>92</v>
      </c>
      <c r="L7" s="32" t="s">
        <v>93</v>
      </c>
      <c r="M7" s="32" t="s">
        <v>94</v>
      </c>
      <c r="N7" s="28" t="s">
        <v>95</v>
      </c>
      <c r="O7" s="32" t="s">
        <v>96</v>
      </c>
    </row>
    <row r="8" spans="1:15" ht="18" customHeight="1">
      <c r="A8" s="122" t="s">
        <v>97</v>
      </c>
      <c r="B8" s="122" t="s">
        <v>98</v>
      </c>
      <c r="C8" s="28">
        <v>11260244.92</v>
      </c>
      <c r="D8" s="32">
        <v>9831404.9199999999</v>
      </c>
      <c r="E8" s="32">
        <v>8874470.6799999997</v>
      </c>
      <c r="F8" s="32">
        <v>956934.24</v>
      </c>
      <c r="G8" s="32"/>
      <c r="H8" s="32"/>
      <c r="I8" s="32"/>
      <c r="J8" s="126">
        <v>1428840</v>
      </c>
      <c r="K8" s="32"/>
      <c r="L8" s="32"/>
      <c r="M8" s="32"/>
      <c r="N8" s="28"/>
      <c r="O8" s="126">
        <v>1428840</v>
      </c>
    </row>
    <row r="9" spans="1:15" ht="18" customHeight="1">
      <c r="A9" s="123" t="s">
        <v>99</v>
      </c>
      <c r="B9" s="123" t="s">
        <v>100</v>
      </c>
      <c r="C9" s="28">
        <v>10864474.92</v>
      </c>
      <c r="D9" s="32">
        <v>9435634.9199999999</v>
      </c>
      <c r="E9" s="32">
        <v>8872024.6799999997</v>
      </c>
      <c r="F9" s="32">
        <v>563610.24</v>
      </c>
      <c r="G9" s="32"/>
      <c r="H9" s="32"/>
      <c r="I9" s="32"/>
      <c r="J9" s="126">
        <v>1428840</v>
      </c>
      <c r="K9" s="32"/>
      <c r="L9" s="32"/>
      <c r="M9" s="32"/>
      <c r="N9" s="28"/>
      <c r="O9" s="126">
        <v>1428840</v>
      </c>
    </row>
    <row r="10" spans="1:15" ht="18" customHeight="1">
      <c r="A10" s="124" t="s">
        <v>101</v>
      </c>
      <c r="B10" s="124" t="s">
        <v>102</v>
      </c>
      <c r="C10" s="28">
        <v>10864474.92</v>
      </c>
      <c r="D10" s="32">
        <v>9435634.9199999999</v>
      </c>
      <c r="E10" s="32">
        <v>8872024.6799999997</v>
      </c>
      <c r="F10" s="32">
        <v>563610.24</v>
      </c>
      <c r="G10" s="32"/>
      <c r="H10" s="32"/>
      <c r="I10" s="32"/>
      <c r="J10" s="126">
        <v>1428840</v>
      </c>
      <c r="K10" s="32"/>
      <c r="L10" s="32"/>
      <c r="M10" s="32"/>
      <c r="N10" s="28"/>
      <c r="O10" s="126">
        <v>1428840</v>
      </c>
    </row>
    <row r="11" spans="1:15" ht="18" customHeight="1">
      <c r="A11" s="123" t="s">
        <v>103</v>
      </c>
      <c r="B11" s="123" t="s">
        <v>104</v>
      </c>
      <c r="C11" s="125">
        <v>3982</v>
      </c>
      <c r="D11" s="126">
        <v>3982</v>
      </c>
      <c r="E11" s="126">
        <v>2446</v>
      </c>
      <c r="F11" s="126">
        <v>1536</v>
      </c>
      <c r="G11" s="32"/>
      <c r="H11" s="32"/>
      <c r="I11" s="32"/>
      <c r="J11" s="32"/>
      <c r="K11" s="32"/>
      <c r="L11" s="32"/>
      <c r="M11" s="32"/>
      <c r="N11" s="28"/>
      <c r="O11" s="32"/>
    </row>
    <row r="12" spans="1:15" ht="18" customHeight="1">
      <c r="A12" s="124" t="s">
        <v>105</v>
      </c>
      <c r="B12" s="124" t="s">
        <v>106</v>
      </c>
      <c r="C12" s="125">
        <v>3982</v>
      </c>
      <c r="D12" s="126">
        <v>3982</v>
      </c>
      <c r="E12" s="126">
        <v>2446</v>
      </c>
      <c r="F12" s="126">
        <v>1536</v>
      </c>
      <c r="G12" s="32"/>
      <c r="H12" s="32"/>
      <c r="I12" s="32"/>
      <c r="J12" s="32"/>
      <c r="K12" s="32"/>
      <c r="L12" s="32"/>
      <c r="M12" s="32"/>
      <c r="N12" s="28"/>
      <c r="O12" s="32"/>
    </row>
    <row r="13" spans="1:15" ht="18" customHeight="1">
      <c r="A13" s="123" t="s">
        <v>107</v>
      </c>
      <c r="B13" s="123" t="s">
        <v>108</v>
      </c>
      <c r="C13" s="125">
        <v>391788</v>
      </c>
      <c r="D13" s="126">
        <v>391788</v>
      </c>
      <c r="E13" s="126"/>
      <c r="F13" s="126">
        <v>391788</v>
      </c>
      <c r="G13" s="32"/>
      <c r="H13" s="32"/>
      <c r="I13" s="32"/>
      <c r="J13" s="32"/>
      <c r="K13" s="32"/>
      <c r="L13" s="32"/>
      <c r="M13" s="32"/>
      <c r="N13" s="28"/>
      <c r="O13" s="32"/>
    </row>
    <row r="14" spans="1:15" ht="18" customHeight="1">
      <c r="A14" s="124" t="s">
        <v>109</v>
      </c>
      <c r="B14" s="124" t="s">
        <v>110</v>
      </c>
      <c r="C14" s="125">
        <v>391788</v>
      </c>
      <c r="D14" s="126">
        <v>391788</v>
      </c>
      <c r="E14" s="126"/>
      <c r="F14" s="126">
        <v>391788</v>
      </c>
      <c r="G14" s="32"/>
      <c r="H14" s="32"/>
      <c r="I14" s="32"/>
      <c r="J14" s="32"/>
      <c r="K14" s="32"/>
      <c r="L14" s="32"/>
      <c r="M14" s="32"/>
      <c r="N14" s="28"/>
      <c r="O14" s="32"/>
    </row>
    <row r="15" spans="1:15" ht="18" customHeight="1">
      <c r="A15" s="122" t="s">
        <v>111</v>
      </c>
      <c r="B15" s="122" t="s">
        <v>112</v>
      </c>
      <c r="C15" s="125">
        <v>1101219</v>
      </c>
      <c r="D15" s="126">
        <v>1101219</v>
      </c>
      <c r="E15" s="126">
        <v>1101219</v>
      </c>
      <c r="F15" s="126"/>
      <c r="G15" s="32"/>
      <c r="H15" s="32"/>
      <c r="I15" s="32"/>
      <c r="J15" s="32"/>
      <c r="K15" s="32"/>
      <c r="L15" s="32"/>
      <c r="M15" s="32"/>
      <c r="N15" s="28"/>
      <c r="O15" s="32"/>
    </row>
    <row r="16" spans="1:15" ht="18" customHeight="1">
      <c r="A16" s="123" t="s">
        <v>113</v>
      </c>
      <c r="B16" s="123" t="s">
        <v>114</v>
      </c>
      <c r="C16" s="125">
        <v>1072335</v>
      </c>
      <c r="D16" s="126">
        <v>1072335</v>
      </c>
      <c r="E16" s="126">
        <v>1072335</v>
      </c>
      <c r="F16" s="126"/>
      <c r="G16" s="32"/>
      <c r="H16" s="32"/>
      <c r="I16" s="32"/>
      <c r="J16" s="32"/>
      <c r="K16" s="32"/>
      <c r="L16" s="32"/>
      <c r="M16" s="32"/>
      <c r="N16" s="28"/>
      <c r="O16" s="32"/>
    </row>
    <row r="17" spans="1:15" ht="18" customHeight="1">
      <c r="A17" s="124" t="s">
        <v>115</v>
      </c>
      <c r="B17" s="124" t="s">
        <v>116</v>
      </c>
      <c r="C17" s="125">
        <v>847935</v>
      </c>
      <c r="D17" s="126">
        <v>847935</v>
      </c>
      <c r="E17" s="126">
        <v>847935</v>
      </c>
      <c r="F17" s="126"/>
      <c r="G17" s="32"/>
      <c r="H17" s="32"/>
      <c r="I17" s="32"/>
      <c r="J17" s="32"/>
      <c r="K17" s="32"/>
      <c r="L17" s="32"/>
      <c r="M17" s="32"/>
      <c r="N17" s="28"/>
      <c r="O17" s="32"/>
    </row>
    <row r="18" spans="1:15" ht="18" customHeight="1">
      <c r="A18" s="124" t="s">
        <v>117</v>
      </c>
      <c r="B18" s="124" t="s">
        <v>118</v>
      </c>
      <c r="C18" s="125">
        <v>224400</v>
      </c>
      <c r="D18" s="126">
        <v>224400</v>
      </c>
      <c r="E18" s="126">
        <v>224400</v>
      </c>
      <c r="F18" s="126"/>
      <c r="G18" s="32"/>
      <c r="H18" s="32"/>
      <c r="I18" s="32"/>
      <c r="J18" s="32"/>
      <c r="K18" s="32"/>
      <c r="L18" s="32"/>
      <c r="M18" s="32"/>
      <c r="N18" s="28"/>
      <c r="O18" s="32"/>
    </row>
    <row r="19" spans="1:15" ht="18" customHeight="1">
      <c r="A19" s="123" t="s">
        <v>119</v>
      </c>
      <c r="B19" s="123" t="s">
        <v>120</v>
      </c>
      <c r="C19" s="125">
        <v>28884</v>
      </c>
      <c r="D19" s="126">
        <v>28884</v>
      </c>
      <c r="E19" s="126">
        <v>28884</v>
      </c>
      <c r="F19" s="126"/>
      <c r="G19" s="32"/>
      <c r="H19" s="32"/>
      <c r="I19" s="32"/>
      <c r="J19" s="32"/>
      <c r="K19" s="32"/>
      <c r="L19" s="32"/>
      <c r="M19" s="32"/>
      <c r="N19" s="28"/>
      <c r="O19" s="32"/>
    </row>
    <row r="20" spans="1:15" ht="18" customHeight="1">
      <c r="A20" s="124" t="s">
        <v>121</v>
      </c>
      <c r="B20" s="124" t="s">
        <v>122</v>
      </c>
      <c r="C20" s="125">
        <v>28884</v>
      </c>
      <c r="D20" s="126">
        <v>28884</v>
      </c>
      <c r="E20" s="126">
        <v>28884</v>
      </c>
      <c r="F20" s="126"/>
      <c r="G20" s="32"/>
      <c r="H20" s="32"/>
      <c r="I20" s="32"/>
      <c r="J20" s="32"/>
      <c r="K20" s="32"/>
      <c r="L20" s="32"/>
      <c r="M20" s="32"/>
      <c r="N20" s="28"/>
      <c r="O20" s="32"/>
    </row>
    <row r="21" spans="1:15" ht="18" customHeight="1">
      <c r="A21" s="122" t="s">
        <v>123</v>
      </c>
      <c r="B21" s="122" t="s">
        <v>124</v>
      </c>
      <c r="C21" s="125">
        <v>694430.6</v>
      </c>
      <c r="D21" s="126">
        <v>694430.6</v>
      </c>
      <c r="E21" s="126">
        <v>694430.6</v>
      </c>
      <c r="F21" s="126"/>
      <c r="G21" s="32"/>
      <c r="H21" s="32"/>
      <c r="I21" s="32"/>
      <c r="J21" s="32"/>
      <c r="K21" s="32"/>
      <c r="L21" s="32"/>
      <c r="M21" s="32"/>
      <c r="N21" s="28"/>
      <c r="O21" s="32"/>
    </row>
    <row r="22" spans="1:15" ht="18" customHeight="1">
      <c r="A22" s="123" t="s">
        <v>125</v>
      </c>
      <c r="B22" s="123" t="s">
        <v>126</v>
      </c>
      <c r="C22" s="125">
        <v>694430.6</v>
      </c>
      <c r="D22" s="126">
        <v>694430.6</v>
      </c>
      <c r="E22" s="126">
        <v>694430.6</v>
      </c>
      <c r="F22" s="126"/>
      <c r="G22" s="32"/>
      <c r="H22" s="32"/>
      <c r="I22" s="32"/>
      <c r="J22" s="32"/>
      <c r="K22" s="32"/>
      <c r="L22" s="32"/>
      <c r="M22" s="32"/>
      <c r="N22" s="28"/>
      <c r="O22" s="32"/>
    </row>
    <row r="23" spans="1:15" ht="18" customHeight="1">
      <c r="A23" s="124" t="s">
        <v>127</v>
      </c>
      <c r="B23" s="124" t="s">
        <v>128</v>
      </c>
      <c r="C23" s="125">
        <v>388260</v>
      </c>
      <c r="D23" s="126">
        <v>388260</v>
      </c>
      <c r="E23" s="126">
        <v>388260</v>
      </c>
      <c r="F23" s="126"/>
      <c r="G23" s="32"/>
      <c r="H23" s="32"/>
      <c r="I23" s="32"/>
      <c r="J23" s="32"/>
      <c r="K23" s="32"/>
      <c r="L23" s="32"/>
      <c r="M23" s="32"/>
      <c r="N23" s="28"/>
      <c r="O23" s="32"/>
    </row>
    <row r="24" spans="1:15" ht="18" customHeight="1">
      <c r="A24" s="124" t="s">
        <v>129</v>
      </c>
      <c r="B24" s="124" t="s">
        <v>130</v>
      </c>
      <c r="C24" s="125">
        <v>255080</v>
      </c>
      <c r="D24" s="126">
        <v>255080</v>
      </c>
      <c r="E24" s="126">
        <v>255080</v>
      </c>
      <c r="F24" s="126"/>
      <c r="G24" s="32"/>
      <c r="H24" s="32"/>
      <c r="I24" s="32"/>
      <c r="J24" s="32"/>
      <c r="K24" s="32"/>
      <c r="L24" s="32"/>
      <c r="M24" s="32"/>
      <c r="N24" s="28"/>
      <c r="O24" s="32"/>
    </row>
    <row r="25" spans="1:15" ht="18" customHeight="1">
      <c r="A25" s="124" t="s">
        <v>131</v>
      </c>
      <c r="B25" s="124" t="s">
        <v>132</v>
      </c>
      <c r="C25" s="125">
        <v>51090.6</v>
      </c>
      <c r="D25" s="126">
        <v>51090.6</v>
      </c>
      <c r="E25" s="126">
        <v>51090.6</v>
      </c>
      <c r="F25" s="126"/>
      <c r="G25" s="32"/>
      <c r="H25" s="32"/>
      <c r="I25" s="32"/>
      <c r="J25" s="32"/>
      <c r="K25" s="32"/>
      <c r="L25" s="32"/>
      <c r="M25" s="32"/>
      <c r="N25" s="28"/>
      <c r="O25" s="32"/>
    </row>
    <row r="26" spans="1:15" ht="18" customHeight="1">
      <c r="A26" s="122" t="s">
        <v>133</v>
      </c>
      <c r="B26" s="122" t="s">
        <v>134</v>
      </c>
      <c r="C26" s="125">
        <v>857808</v>
      </c>
      <c r="D26" s="126">
        <v>857808</v>
      </c>
      <c r="E26" s="126">
        <v>857808</v>
      </c>
      <c r="F26" s="126"/>
      <c r="G26" s="32"/>
      <c r="H26" s="32"/>
      <c r="I26" s="32"/>
      <c r="J26" s="32"/>
      <c r="K26" s="32"/>
      <c r="L26" s="32"/>
      <c r="M26" s="32"/>
      <c r="N26" s="28"/>
      <c r="O26" s="32"/>
    </row>
    <row r="27" spans="1:15" ht="18" customHeight="1">
      <c r="A27" s="123" t="s">
        <v>135</v>
      </c>
      <c r="B27" s="123" t="s">
        <v>136</v>
      </c>
      <c r="C27" s="125">
        <v>857808</v>
      </c>
      <c r="D27" s="126">
        <v>857808</v>
      </c>
      <c r="E27" s="126">
        <v>857808</v>
      </c>
      <c r="F27" s="126"/>
      <c r="G27" s="32"/>
      <c r="H27" s="32"/>
      <c r="I27" s="32"/>
      <c r="J27" s="32"/>
      <c r="K27" s="32"/>
      <c r="L27" s="32"/>
      <c r="M27" s="32"/>
      <c r="N27" s="28"/>
      <c r="O27" s="32"/>
    </row>
    <row r="28" spans="1:15" ht="18" customHeight="1">
      <c r="A28" s="124" t="s">
        <v>137</v>
      </c>
      <c r="B28" s="124" t="s">
        <v>138</v>
      </c>
      <c r="C28" s="125">
        <v>857808</v>
      </c>
      <c r="D28" s="126">
        <v>857808</v>
      </c>
      <c r="E28" s="126">
        <v>857808</v>
      </c>
      <c r="F28" s="126"/>
      <c r="G28" s="32"/>
      <c r="H28" s="32"/>
      <c r="I28" s="32"/>
      <c r="J28" s="32"/>
      <c r="K28" s="32"/>
      <c r="L28" s="32"/>
      <c r="M28" s="32"/>
      <c r="N28" s="28"/>
      <c r="O28" s="32"/>
    </row>
    <row r="29" spans="1:15" ht="21" customHeight="1">
      <c r="A29" s="152" t="s">
        <v>55</v>
      </c>
      <c r="B29" s="153"/>
      <c r="C29" s="46">
        <v>13913702.52</v>
      </c>
      <c r="D29" s="46">
        <v>12484862.52</v>
      </c>
      <c r="E29" s="46">
        <v>11527928.279999999</v>
      </c>
      <c r="F29" s="46">
        <v>956934.24</v>
      </c>
      <c r="G29" s="46"/>
      <c r="H29" s="46"/>
      <c r="I29" s="46"/>
      <c r="J29" s="46">
        <v>1428840</v>
      </c>
      <c r="K29" s="46"/>
      <c r="L29" s="46"/>
      <c r="M29" s="46"/>
      <c r="N29" s="46"/>
      <c r="O29" s="46">
        <v>1428840</v>
      </c>
    </row>
  </sheetData>
  <mergeCells count="12">
    <mergeCell ref="A2:O2"/>
    <mergeCell ref="A3:O3"/>
    <mergeCell ref="A4:B4"/>
    <mergeCell ref="D5:F5"/>
    <mergeCell ref="J5:O5"/>
    <mergeCell ref="H5:H6"/>
    <mergeCell ref="I5:I6"/>
    <mergeCell ref="A29:B29"/>
    <mergeCell ref="A5:A6"/>
    <mergeCell ref="B5:B6"/>
    <mergeCell ref="C5:C6"/>
    <mergeCell ref="G5:G6"/>
  </mergeCells>
  <phoneticPr fontId="24" type="noConversion"/>
  <printOptions horizontalCentered="1"/>
  <pageMargins left="0.96" right="0.96" top="0.72" bottom="0.72" header="0" footer="0"/>
  <pageSetup paperSize="9" scale="32" orientation="landscape" r:id="rId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5"/>
  <sheetViews>
    <sheetView showGridLines="0" showZeros="0" workbookViewId="0">
      <pane ySplit="1" topLeftCell="A5" activePane="bottomLeft" state="frozen"/>
      <selection pane="bottomLeft" activeCell="D7" sqref="D7:D35"/>
    </sheetView>
  </sheetViews>
  <sheetFormatPr defaultColWidth="8.5" defaultRowHeight="12.75" customHeight="1"/>
  <cols>
    <col min="1" max="4" width="35.5" style="1" customWidth="1"/>
    <col min="5" max="16384" width="8.5" style="1"/>
  </cols>
  <sheetData>
    <row r="1" spans="1:4" ht="12.75" customHeight="1">
      <c r="A1" s="2"/>
      <c r="B1" s="2"/>
      <c r="C1" s="2"/>
      <c r="D1" s="2"/>
    </row>
    <row r="2" spans="1:4" ht="15" customHeight="1">
      <c r="A2" s="25"/>
      <c r="B2" s="27"/>
      <c r="C2" s="27"/>
      <c r="D2" s="27" t="s">
        <v>139</v>
      </c>
    </row>
    <row r="3" spans="1:4" ht="41.25" customHeight="1">
      <c r="A3" s="129" t="str">
        <f>"2025"&amp;"年部门财政拨款收支预算总表"</f>
        <v>2025年部门财政拨款收支预算总表</v>
      </c>
      <c r="B3" s="130"/>
      <c r="C3" s="130"/>
      <c r="D3" s="130"/>
    </row>
    <row r="4" spans="1:4" ht="17.25" customHeight="1">
      <c r="A4" s="131" t="str">
        <f>"单位名称："&amp;"昆明市西山区团结民族中学"</f>
        <v>单位名称：昆明市西山区团结民族中学</v>
      </c>
      <c r="B4" s="132"/>
      <c r="D4" s="27" t="s">
        <v>1</v>
      </c>
    </row>
    <row r="5" spans="1:4" ht="17.25" customHeight="1">
      <c r="A5" s="133" t="s">
        <v>2</v>
      </c>
      <c r="B5" s="134"/>
      <c r="C5" s="133" t="s">
        <v>3</v>
      </c>
      <c r="D5" s="134"/>
    </row>
    <row r="6" spans="1:4" ht="18.75" customHeight="1">
      <c r="A6" s="115" t="s">
        <v>4</v>
      </c>
      <c r="B6" s="115" t="s">
        <v>5</v>
      </c>
      <c r="C6" s="115" t="s">
        <v>6</v>
      </c>
      <c r="D6" s="115" t="s">
        <v>5</v>
      </c>
    </row>
    <row r="7" spans="1:4" ht="16.5" customHeight="1">
      <c r="A7" s="116" t="s">
        <v>140</v>
      </c>
      <c r="B7" s="46">
        <v>12484862.52</v>
      </c>
      <c r="C7" s="116" t="s">
        <v>141</v>
      </c>
      <c r="D7" s="46">
        <v>12484862.52</v>
      </c>
    </row>
    <row r="8" spans="1:4" ht="16.5" customHeight="1">
      <c r="A8" s="116" t="s">
        <v>142</v>
      </c>
      <c r="B8" s="46">
        <v>12484862.52</v>
      </c>
      <c r="C8" s="116" t="s">
        <v>143</v>
      </c>
      <c r="D8" s="46"/>
    </row>
    <row r="9" spans="1:4" ht="16.5" customHeight="1">
      <c r="A9" s="116" t="s">
        <v>144</v>
      </c>
      <c r="B9" s="46"/>
      <c r="C9" s="116" t="s">
        <v>145</v>
      </c>
      <c r="D9" s="46"/>
    </row>
    <row r="10" spans="1:4" ht="16.5" customHeight="1">
      <c r="A10" s="116" t="s">
        <v>146</v>
      </c>
      <c r="B10" s="46"/>
      <c r="C10" s="116" t="s">
        <v>147</v>
      </c>
      <c r="D10" s="46"/>
    </row>
    <row r="11" spans="1:4" ht="16.5" customHeight="1">
      <c r="A11" s="116" t="s">
        <v>148</v>
      </c>
      <c r="B11" s="46"/>
      <c r="C11" s="116" t="s">
        <v>149</v>
      </c>
      <c r="D11" s="46"/>
    </row>
    <row r="12" spans="1:4" ht="16.5" customHeight="1">
      <c r="A12" s="116" t="s">
        <v>142</v>
      </c>
      <c r="B12" s="46"/>
      <c r="C12" s="116" t="s">
        <v>150</v>
      </c>
      <c r="D12" s="46">
        <v>9831404.9199999999</v>
      </c>
    </row>
    <row r="13" spans="1:4" ht="16.5" customHeight="1">
      <c r="A13" s="117" t="s">
        <v>144</v>
      </c>
      <c r="B13" s="46"/>
      <c r="C13" s="40" t="s">
        <v>151</v>
      </c>
      <c r="D13" s="46"/>
    </row>
    <row r="14" spans="1:4" ht="16.5" customHeight="1">
      <c r="A14" s="117" t="s">
        <v>146</v>
      </c>
      <c r="B14" s="46"/>
      <c r="C14" s="40" t="s">
        <v>152</v>
      </c>
      <c r="D14" s="46"/>
    </row>
    <row r="15" spans="1:4" ht="16.5" customHeight="1">
      <c r="A15" s="118"/>
      <c r="B15" s="46"/>
      <c r="C15" s="40" t="s">
        <v>153</v>
      </c>
      <c r="D15" s="46">
        <v>1101219</v>
      </c>
    </row>
    <row r="16" spans="1:4" ht="16.5" customHeight="1">
      <c r="A16" s="118"/>
      <c r="B16" s="46"/>
      <c r="C16" s="40" t="s">
        <v>154</v>
      </c>
      <c r="D16" s="46">
        <v>694430.6</v>
      </c>
    </row>
    <row r="17" spans="1:4" ht="16.5" customHeight="1">
      <c r="A17" s="118"/>
      <c r="B17" s="46"/>
      <c r="C17" s="40" t="s">
        <v>155</v>
      </c>
      <c r="D17" s="46"/>
    </row>
    <row r="18" spans="1:4" ht="16.5" customHeight="1">
      <c r="A18" s="118"/>
      <c r="B18" s="46"/>
      <c r="C18" s="40" t="s">
        <v>156</v>
      </c>
      <c r="D18" s="46"/>
    </row>
    <row r="19" spans="1:4" ht="16.5" customHeight="1">
      <c r="A19" s="118"/>
      <c r="B19" s="46"/>
      <c r="C19" s="40" t="s">
        <v>157</v>
      </c>
      <c r="D19" s="46"/>
    </row>
    <row r="20" spans="1:4" ht="16.5" customHeight="1">
      <c r="A20" s="118"/>
      <c r="B20" s="46"/>
      <c r="C20" s="40" t="s">
        <v>158</v>
      </c>
      <c r="D20" s="46"/>
    </row>
    <row r="21" spans="1:4" ht="16.5" customHeight="1">
      <c r="A21" s="118"/>
      <c r="B21" s="46"/>
      <c r="C21" s="40" t="s">
        <v>159</v>
      </c>
      <c r="D21" s="46"/>
    </row>
    <row r="22" spans="1:4" ht="16.5" customHeight="1">
      <c r="A22" s="118"/>
      <c r="B22" s="46"/>
      <c r="C22" s="40" t="s">
        <v>160</v>
      </c>
      <c r="D22" s="46"/>
    </row>
    <row r="23" spans="1:4" ht="16.5" customHeight="1">
      <c r="A23" s="118"/>
      <c r="B23" s="46"/>
      <c r="C23" s="40" t="s">
        <v>161</v>
      </c>
      <c r="D23" s="46"/>
    </row>
    <row r="24" spans="1:4" ht="16.5" customHeight="1">
      <c r="A24" s="118"/>
      <c r="B24" s="46"/>
      <c r="C24" s="40" t="s">
        <v>162</v>
      </c>
      <c r="D24" s="46"/>
    </row>
    <row r="25" spans="1:4" ht="16.5" customHeight="1">
      <c r="A25" s="118"/>
      <c r="B25" s="46"/>
      <c r="C25" s="40" t="s">
        <v>163</v>
      </c>
      <c r="D25" s="46"/>
    </row>
    <row r="26" spans="1:4" ht="16.5" customHeight="1">
      <c r="A26" s="118"/>
      <c r="B26" s="46"/>
      <c r="C26" s="40" t="s">
        <v>164</v>
      </c>
      <c r="D26" s="46">
        <v>857808</v>
      </c>
    </row>
    <row r="27" spans="1:4" ht="16.5" customHeight="1">
      <c r="A27" s="118"/>
      <c r="B27" s="46"/>
      <c r="C27" s="40" t="s">
        <v>165</v>
      </c>
      <c r="D27" s="46"/>
    </row>
    <row r="28" spans="1:4" ht="16.5" customHeight="1">
      <c r="A28" s="118"/>
      <c r="B28" s="46"/>
      <c r="C28" s="40" t="s">
        <v>166</v>
      </c>
      <c r="D28" s="46"/>
    </row>
    <row r="29" spans="1:4" ht="16.5" customHeight="1">
      <c r="A29" s="118"/>
      <c r="B29" s="46"/>
      <c r="C29" s="40" t="s">
        <v>167</v>
      </c>
      <c r="D29" s="46"/>
    </row>
    <row r="30" spans="1:4" ht="16.5" customHeight="1">
      <c r="A30" s="118"/>
      <c r="B30" s="46"/>
      <c r="C30" s="40" t="s">
        <v>168</v>
      </c>
      <c r="D30" s="46"/>
    </row>
    <row r="31" spans="1:4" ht="16.5" customHeight="1">
      <c r="A31" s="118"/>
      <c r="B31" s="46"/>
      <c r="C31" s="40" t="s">
        <v>169</v>
      </c>
      <c r="D31" s="46"/>
    </row>
    <row r="32" spans="1:4" ht="16.5" customHeight="1">
      <c r="A32" s="118"/>
      <c r="B32" s="46"/>
      <c r="C32" s="117" t="s">
        <v>170</v>
      </c>
      <c r="D32" s="46"/>
    </row>
    <row r="33" spans="1:4" ht="16.5" customHeight="1">
      <c r="A33" s="118"/>
      <c r="B33" s="46"/>
      <c r="C33" s="117" t="s">
        <v>171</v>
      </c>
      <c r="D33" s="46"/>
    </row>
    <row r="34" spans="1:4" ht="16.5" customHeight="1">
      <c r="A34" s="118"/>
      <c r="B34" s="46"/>
      <c r="C34" s="19" t="s">
        <v>172</v>
      </c>
      <c r="D34" s="46"/>
    </row>
    <row r="35" spans="1:4" ht="15" customHeight="1">
      <c r="A35" s="119" t="s">
        <v>50</v>
      </c>
      <c r="B35" s="120">
        <v>12484862.52</v>
      </c>
      <c r="C35" s="119" t="s">
        <v>51</v>
      </c>
      <c r="D35" s="120">
        <v>12484862.52</v>
      </c>
    </row>
  </sheetData>
  <mergeCells count="4">
    <mergeCell ref="A3:D3"/>
    <mergeCell ref="A4:B4"/>
    <mergeCell ref="A5:B5"/>
    <mergeCell ref="C5:D5"/>
  </mergeCells>
  <phoneticPr fontId="24" type="noConversion"/>
  <printOptions horizontalCentered="1"/>
  <pageMargins left="0.96" right="0.96" top="0.72" bottom="0.72" header="0" footer="0"/>
  <pageSetup paperSize="9" scale="71" orientation="landscape" r:id="rId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9"/>
  <sheetViews>
    <sheetView showZeros="0" workbookViewId="0">
      <pane ySplit="1" topLeftCell="A8" activePane="bottomLeft" state="frozen"/>
      <selection pane="bottomLeft" activeCell="A8" sqref="A8:B28"/>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A1" s="2"/>
      <c r="B1" s="2"/>
      <c r="C1" s="2"/>
      <c r="D1" s="2"/>
      <c r="E1" s="2"/>
      <c r="F1" s="2"/>
      <c r="G1" s="2"/>
    </row>
    <row r="2" spans="1:7" ht="14.25" customHeight="1">
      <c r="D2" s="108"/>
      <c r="F2" s="42"/>
      <c r="G2" s="109" t="s">
        <v>173</v>
      </c>
    </row>
    <row r="3" spans="1:7" ht="41.25" customHeight="1">
      <c r="A3" s="164" t="str">
        <f>"2025"&amp;"年一般公共预算支出预算表（按功能科目分类）"</f>
        <v>2025年一般公共预算支出预算表（按功能科目分类）</v>
      </c>
      <c r="B3" s="164"/>
      <c r="C3" s="164"/>
      <c r="D3" s="164"/>
      <c r="E3" s="164"/>
      <c r="F3" s="164"/>
      <c r="G3" s="164"/>
    </row>
    <row r="4" spans="1:7" ht="18" customHeight="1">
      <c r="A4" s="5" t="str">
        <f>"单位名称："&amp;""</f>
        <v>单位名称：</v>
      </c>
      <c r="F4" s="79"/>
      <c r="G4" s="109" t="s">
        <v>1</v>
      </c>
    </row>
    <row r="5" spans="1:7" ht="20.25" customHeight="1">
      <c r="A5" s="165" t="s">
        <v>174</v>
      </c>
      <c r="B5" s="166"/>
      <c r="C5" s="172" t="s">
        <v>55</v>
      </c>
      <c r="D5" s="167" t="s">
        <v>75</v>
      </c>
      <c r="E5" s="168"/>
      <c r="F5" s="169"/>
      <c r="G5" s="174" t="s">
        <v>76</v>
      </c>
    </row>
    <row r="6" spans="1:7" ht="20.25" customHeight="1">
      <c r="A6" s="110" t="s">
        <v>72</v>
      </c>
      <c r="B6" s="110" t="s">
        <v>73</v>
      </c>
      <c r="C6" s="173"/>
      <c r="D6" s="82" t="s">
        <v>57</v>
      </c>
      <c r="E6" s="82" t="s">
        <v>175</v>
      </c>
      <c r="F6" s="82" t="s">
        <v>176</v>
      </c>
      <c r="G6" s="175"/>
    </row>
    <row r="7" spans="1:7" ht="15" customHeight="1">
      <c r="A7" s="35" t="s">
        <v>82</v>
      </c>
      <c r="B7" s="35" t="s">
        <v>83</v>
      </c>
      <c r="C7" s="35" t="s">
        <v>84</v>
      </c>
      <c r="D7" s="35" t="s">
        <v>85</v>
      </c>
      <c r="E7" s="35" t="s">
        <v>86</v>
      </c>
      <c r="F7" s="35" t="s">
        <v>87</v>
      </c>
      <c r="G7" s="35" t="s">
        <v>88</v>
      </c>
    </row>
    <row r="8" spans="1:7" ht="15" customHeight="1">
      <c r="A8" s="67" t="s">
        <v>97</v>
      </c>
      <c r="B8" s="67" t="s">
        <v>98</v>
      </c>
      <c r="C8" s="35">
        <v>9831404.9199999999</v>
      </c>
      <c r="D8" s="35">
        <v>8874470.6799999997</v>
      </c>
      <c r="E8" s="35">
        <v>8278360.1200000001</v>
      </c>
      <c r="F8" s="35">
        <v>596110.56000000006</v>
      </c>
      <c r="G8" s="35">
        <v>956934.24</v>
      </c>
    </row>
    <row r="9" spans="1:7" ht="15" customHeight="1">
      <c r="A9" s="111" t="s">
        <v>99</v>
      </c>
      <c r="B9" s="111" t="s">
        <v>100</v>
      </c>
      <c r="C9" s="35">
        <v>9435634.9199999999</v>
      </c>
      <c r="D9" s="35">
        <v>8872024.6799999997</v>
      </c>
      <c r="E9" s="35">
        <v>8278360.1200000001</v>
      </c>
      <c r="F9" s="35">
        <v>593664.56000000006</v>
      </c>
      <c r="G9" s="35">
        <v>563610.24</v>
      </c>
    </row>
    <row r="10" spans="1:7" ht="15" customHeight="1">
      <c r="A10" s="112" t="s">
        <v>101</v>
      </c>
      <c r="B10" s="112" t="s">
        <v>102</v>
      </c>
      <c r="C10" s="35">
        <v>9435634.9199999999</v>
      </c>
      <c r="D10" s="35">
        <v>8872024.6799999997</v>
      </c>
      <c r="E10" s="35">
        <v>8278360.1200000001</v>
      </c>
      <c r="F10" s="35">
        <v>593664.56000000006</v>
      </c>
      <c r="G10" s="35">
        <v>563610.24</v>
      </c>
    </row>
    <row r="11" spans="1:7" ht="15" customHeight="1">
      <c r="A11" s="111" t="s">
        <v>103</v>
      </c>
      <c r="B11" s="111" t="s">
        <v>104</v>
      </c>
      <c r="C11" s="113">
        <v>3982</v>
      </c>
      <c r="D11" s="113">
        <v>2446</v>
      </c>
      <c r="E11" s="113"/>
      <c r="F11" s="113">
        <v>2446</v>
      </c>
      <c r="G11" s="113">
        <v>1536</v>
      </c>
    </row>
    <row r="12" spans="1:7" ht="15" customHeight="1">
      <c r="A12" s="112" t="s">
        <v>105</v>
      </c>
      <c r="B12" s="112" t="s">
        <v>106</v>
      </c>
      <c r="C12" s="113">
        <v>3982</v>
      </c>
      <c r="D12" s="113">
        <v>2446</v>
      </c>
      <c r="E12" s="113"/>
      <c r="F12" s="113">
        <v>2446</v>
      </c>
      <c r="G12" s="113">
        <v>1536</v>
      </c>
    </row>
    <row r="13" spans="1:7" ht="15" customHeight="1">
      <c r="A13" s="111" t="s">
        <v>107</v>
      </c>
      <c r="B13" s="111" t="s">
        <v>108</v>
      </c>
      <c r="C13" s="113">
        <v>391788</v>
      </c>
      <c r="D13" s="113"/>
      <c r="E13" s="113"/>
      <c r="F13" s="113"/>
      <c r="G13" s="113">
        <v>391788</v>
      </c>
    </row>
    <row r="14" spans="1:7" ht="15" customHeight="1">
      <c r="A14" s="112" t="s">
        <v>109</v>
      </c>
      <c r="B14" s="112" t="s">
        <v>110</v>
      </c>
      <c r="C14" s="113">
        <v>391788</v>
      </c>
      <c r="D14" s="113"/>
      <c r="E14" s="113"/>
      <c r="F14" s="113"/>
      <c r="G14" s="113">
        <v>391788</v>
      </c>
    </row>
    <row r="15" spans="1:7" ht="15" customHeight="1">
      <c r="A15" s="67" t="s">
        <v>111</v>
      </c>
      <c r="B15" s="67" t="s">
        <v>112</v>
      </c>
      <c r="C15" s="113">
        <v>1101219</v>
      </c>
      <c r="D15" s="113">
        <v>1101219</v>
      </c>
      <c r="E15" s="113">
        <v>1101219</v>
      </c>
      <c r="F15" s="113"/>
      <c r="G15" s="113"/>
    </row>
    <row r="16" spans="1:7" ht="15" customHeight="1">
      <c r="A16" s="111" t="s">
        <v>113</v>
      </c>
      <c r="B16" s="111" t="s">
        <v>114</v>
      </c>
      <c r="C16" s="113">
        <v>1072335</v>
      </c>
      <c r="D16" s="113">
        <v>1072335</v>
      </c>
      <c r="E16" s="113">
        <v>1072335</v>
      </c>
      <c r="F16" s="113"/>
      <c r="G16" s="113"/>
    </row>
    <row r="17" spans="1:7" ht="15" customHeight="1">
      <c r="A17" s="112" t="s">
        <v>115</v>
      </c>
      <c r="B17" s="112" t="s">
        <v>116</v>
      </c>
      <c r="C17" s="113">
        <v>847935</v>
      </c>
      <c r="D17" s="113">
        <v>847935</v>
      </c>
      <c r="E17" s="113">
        <v>847935</v>
      </c>
      <c r="F17" s="113"/>
      <c r="G17" s="113"/>
    </row>
    <row r="18" spans="1:7" ht="15" customHeight="1">
      <c r="A18" s="112" t="s">
        <v>117</v>
      </c>
      <c r="B18" s="112" t="s">
        <v>118</v>
      </c>
      <c r="C18" s="113">
        <v>224400</v>
      </c>
      <c r="D18" s="113">
        <v>224400</v>
      </c>
      <c r="E18" s="113">
        <v>224400</v>
      </c>
      <c r="F18" s="113"/>
      <c r="G18" s="113"/>
    </row>
    <row r="19" spans="1:7" ht="15" customHeight="1">
      <c r="A19" s="111" t="s">
        <v>119</v>
      </c>
      <c r="B19" s="111" t="s">
        <v>120</v>
      </c>
      <c r="C19" s="113">
        <v>28884</v>
      </c>
      <c r="D19" s="113">
        <v>28884</v>
      </c>
      <c r="E19" s="113">
        <v>28884</v>
      </c>
      <c r="F19" s="113"/>
      <c r="G19" s="113"/>
    </row>
    <row r="20" spans="1:7" ht="15" customHeight="1">
      <c r="A20" s="112" t="s">
        <v>121</v>
      </c>
      <c r="B20" s="112" t="s">
        <v>122</v>
      </c>
      <c r="C20" s="113">
        <v>28884</v>
      </c>
      <c r="D20" s="113">
        <v>28884</v>
      </c>
      <c r="E20" s="113">
        <v>28884</v>
      </c>
      <c r="F20" s="113"/>
      <c r="G20" s="113"/>
    </row>
    <row r="21" spans="1:7" ht="15" customHeight="1">
      <c r="A21" s="67" t="s">
        <v>123</v>
      </c>
      <c r="B21" s="67" t="s">
        <v>124</v>
      </c>
      <c r="C21" s="113">
        <v>694430.6</v>
      </c>
      <c r="D21" s="113">
        <v>694430.6</v>
      </c>
      <c r="E21" s="113">
        <v>694430.6</v>
      </c>
      <c r="F21" s="113"/>
      <c r="G21" s="113"/>
    </row>
    <row r="22" spans="1:7" ht="15" customHeight="1">
      <c r="A22" s="111" t="s">
        <v>125</v>
      </c>
      <c r="B22" s="111" t="s">
        <v>126</v>
      </c>
      <c r="C22" s="113">
        <v>694430.6</v>
      </c>
      <c r="D22" s="113">
        <v>694430.6</v>
      </c>
      <c r="E22" s="113">
        <v>694430.6</v>
      </c>
      <c r="F22" s="113"/>
      <c r="G22" s="113"/>
    </row>
    <row r="23" spans="1:7" ht="15" customHeight="1">
      <c r="A23" s="112" t="s">
        <v>127</v>
      </c>
      <c r="B23" s="112" t="s">
        <v>128</v>
      </c>
      <c r="C23" s="113">
        <v>388260</v>
      </c>
      <c r="D23" s="113">
        <v>388260</v>
      </c>
      <c r="E23" s="113">
        <v>388260</v>
      </c>
      <c r="F23" s="113"/>
      <c r="G23" s="113"/>
    </row>
    <row r="24" spans="1:7" ht="15" customHeight="1">
      <c r="A24" s="112" t="s">
        <v>129</v>
      </c>
      <c r="B24" s="112" t="s">
        <v>130</v>
      </c>
      <c r="C24" s="113">
        <v>255080</v>
      </c>
      <c r="D24" s="113">
        <v>255080</v>
      </c>
      <c r="E24" s="113">
        <v>255080</v>
      </c>
      <c r="F24" s="113"/>
      <c r="G24" s="113"/>
    </row>
    <row r="25" spans="1:7" ht="15" customHeight="1">
      <c r="A25" s="112" t="s">
        <v>131</v>
      </c>
      <c r="B25" s="112" t="s">
        <v>132</v>
      </c>
      <c r="C25" s="113">
        <v>51090.6</v>
      </c>
      <c r="D25" s="113">
        <v>51090.6</v>
      </c>
      <c r="E25" s="113">
        <v>51090.6</v>
      </c>
      <c r="F25" s="113"/>
      <c r="G25" s="113"/>
    </row>
    <row r="26" spans="1:7" ht="15" customHeight="1">
      <c r="A26" s="67" t="s">
        <v>133</v>
      </c>
      <c r="B26" s="67" t="s">
        <v>134</v>
      </c>
      <c r="C26" s="113">
        <v>857808</v>
      </c>
      <c r="D26" s="113">
        <v>857808</v>
      </c>
      <c r="E26" s="113">
        <v>857808</v>
      </c>
      <c r="F26" s="113"/>
      <c r="G26" s="113"/>
    </row>
    <row r="27" spans="1:7" ht="15" customHeight="1">
      <c r="A27" s="111" t="s">
        <v>135</v>
      </c>
      <c r="B27" s="111" t="s">
        <v>136</v>
      </c>
      <c r="C27" s="113">
        <v>857808</v>
      </c>
      <c r="D27" s="113">
        <v>857808</v>
      </c>
      <c r="E27" s="113">
        <v>857808</v>
      </c>
      <c r="F27" s="113"/>
      <c r="G27" s="113"/>
    </row>
    <row r="28" spans="1:7" ht="18" customHeight="1">
      <c r="A28" s="112" t="s">
        <v>137</v>
      </c>
      <c r="B28" s="112" t="s">
        <v>138</v>
      </c>
      <c r="C28" s="113">
        <v>857808</v>
      </c>
      <c r="D28" s="113">
        <v>857808</v>
      </c>
      <c r="E28" s="113">
        <v>857808</v>
      </c>
      <c r="F28" s="113"/>
      <c r="G28" s="113"/>
    </row>
    <row r="29" spans="1:7" ht="18" customHeight="1">
      <c r="A29" s="170" t="s">
        <v>177</v>
      </c>
      <c r="B29" s="171" t="s">
        <v>177</v>
      </c>
      <c r="C29" s="114">
        <v>12484862.52</v>
      </c>
      <c r="D29" s="114">
        <v>11527928.279999999</v>
      </c>
      <c r="E29" s="114">
        <v>10931817.720000001</v>
      </c>
      <c r="F29" s="114">
        <v>596110.56000000006</v>
      </c>
      <c r="G29" s="114">
        <v>956934.24</v>
      </c>
    </row>
  </sheetData>
  <mergeCells count="6">
    <mergeCell ref="A3:G3"/>
    <mergeCell ref="A5:B5"/>
    <mergeCell ref="D5:F5"/>
    <mergeCell ref="A29:B29"/>
    <mergeCell ref="C5:C6"/>
    <mergeCell ref="G5:G6"/>
  </mergeCells>
  <phoneticPr fontId="24" type="noConversion"/>
  <printOptions horizontalCentered="1"/>
  <pageMargins left="0.37" right="0.37" top="0.56000000000000005" bottom="0.56000000000000005" header="0.48" footer="0.48"/>
  <pageSetup paperSize="9" scale="69" fitToHeight="1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9"/>
  <sheetViews>
    <sheetView showZeros="0" workbookViewId="0">
      <pane ySplit="1" topLeftCell="A2" activePane="bottomLeft" state="frozen"/>
      <selection pane="bottomLeft" activeCell="C12" sqref="C12"/>
    </sheetView>
  </sheetViews>
  <sheetFormatPr defaultColWidth="10.5" defaultRowHeight="14.25" customHeight="1"/>
  <cols>
    <col min="1" max="1" width="28.125" style="1" customWidth="1"/>
    <col min="2" max="2" width="24.125" style="1" customWidth="1"/>
    <col min="3" max="3" width="18.375" style="1" customWidth="1"/>
    <col min="4" max="6" width="28.125" style="1" customWidth="1"/>
    <col min="7" max="16384" width="10.5" style="1"/>
  </cols>
  <sheetData>
    <row r="1" spans="1:6" ht="14.25" customHeight="1">
      <c r="A1" s="2"/>
      <c r="B1" s="2"/>
      <c r="C1" s="2"/>
      <c r="D1" s="2"/>
      <c r="E1" s="2"/>
      <c r="F1" s="2"/>
    </row>
    <row r="2" spans="1:6" ht="14.25" customHeight="1">
      <c r="A2" s="26"/>
      <c r="B2" s="26"/>
      <c r="C2" s="26"/>
      <c r="D2" s="26"/>
      <c r="E2" s="25"/>
      <c r="F2" s="107" t="s">
        <v>178</v>
      </c>
    </row>
    <row r="3" spans="1:6" ht="41.25" customHeight="1">
      <c r="A3" s="176" t="str">
        <f>"2025"&amp;"年一般公共预算“三公”经费支出预算表"</f>
        <v>2025年一般公共预算“三公”经费支出预算表</v>
      </c>
      <c r="B3" s="177"/>
      <c r="C3" s="177"/>
      <c r="D3" s="177"/>
      <c r="E3" s="178"/>
      <c r="F3" s="177"/>
    </row>
    <row r="4" spans="1:6" ht="14.25" customHeight="1">
      <c r="A4" s="179" t="str">
        <f>"单位名称："&amp;"昆明市西山区团结民族中学"</f>
        <v>单位名称：昆明市西山区团结民族中学</v>
      </c>
      <c r="B4" s="180"/>
      <c r="D4" s="26"/>
      <c r="E4" s="25"/>
      <c r="F4" s="37" t="s">
        <v>1</v>
      </c>
    </row>
    <row r="5" spans="1:6" ht="27" customHeight="1">
      <c r="A5" s="141" t="s">
        <v>179</v>
      </c>
      <c r="B5" s="141" t="s">
        <v>180</v>
      </c>
      <c r="C5" s="141" t="s">
        <v>181</v>
      </c>
      <c r="D5" s="141"/>
      <c r="E5" s="181"/>
      <c r="F5" s="141" t="s">
        <v>182</v>
      </c>
    </row>
    <row r="6" spans="1:6" ht="28.5" customHeight="1">
      <c r="A6" s="142"/>
      <c r="B6" s="182"/>
      <c r="C6" s="23" t="s">
        <v>57</v>
      </c>
      <c r="D6" s="23" t="s">
        <v>183</v>
      </c>
      <c r="E6" s="23" t="s">
        <v>184</v>
      </c>
      <c r="F6" s="183"/>
    </row>
    <row r="7" spans="1:6" ht="17.25" customHeight="1">
      <c r="A7" s="32" t="s">
        <v>82</v>
      </c>
      <c r="B7" s="32" t="s">
        <v>83</v>
      </c>
      <c r="C7" s="32" t="s">
        <v>84</v>
      </c>
      <c r="D7" s="32" t="s">
        <v>85</v>
      </c>
      <c r="E7" s="32" t="s">
        <v>86</v>
      </c>
      <c r="F7" s="32" t="s">
        <v>87</v>
      </c>
    </row>
    <row r="8" spans="1:6" ht="17.25" customHeight="1">
      <c r="A8" s="46"/>
      <c r="B8" s="46"/>
      <c r="C8" s="46"/>
      <c r="D8" s="46"/>
      <c r="E8" s="46"/>
      <c r="F8" s="46"/>
    </row>
    <row r="9" spans="1:6" ht="14.25" customHeight="1">
      <c r="A9" s="36" t="s">
        <v>185</v>
      </c>
    </row>
  </sheetData>
  <mergeCells count="6">
    <mergeCell ref="A3:F3"/>
    <mergeCell ref="A4:B4"/>
    <mergeCell ref="C5:E5"/>
    <mergeCell ref="A5:A6"/>
    <mergeCell ref="B5:B6"/>
    <mergeCell ref="F5:F6"/>
  </mergeCells>
  <phoneticPr fontId="24" type="noConversion"/>
  <pageMargins left="0.67" right="0.67" top="0.72" bottom="0.72" header="0.28000000000000003" footer="0.28000000000000003"/>
  <pageSetup paperSize="9" scale="80"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42"/>
  <sheetViews>
    <sheetView showZeros="0" workbookViewId="0">
      <pane ySplit="1" topLeftCell="A17" activePane="bottomLeft" state="frozen"/>
      <selection pane="bottomLeft" activeCell="J40" sqref="J40:J41"/>
    </sheetView>
  </sheetViews>
  <sheetFormatPr defaultColWidth="9.125" defaultRowHeight="14.25" customHeight="1"/>
  <cols>
    <col min="1" max="2" width="32.875" customWidth="1"/>
    <col min="3" max="3" width="23.875" customWidth="1"/>
    <col min="4" max="4" width="31.375" customWidth="1"/>
    <col min="5" max="5" width="10.125" customWidth="1"/>
    <col min="6" max="6" width="17.5" customWidth="1"/>
    <col min="7" max="7" width="10.375" customWidth="1"/>
    <col min="8" max="8" width="23" customWidth="1"/>
    <col min="9" max="24" width="18.625" customWidth="1"/>
  </cols>
  <sheetData>
    <row r="1" spans="1:24" ht="14.25" customHeight="1">
      <c r="A1" s="47"/>
      <c r="B1" s="47"/>
      <c r="C1" s="47"/>
      <c r="D1" s="47"/>
      <c r="E1" s="47"/>
      <c r="F1" s="47"/>
      <c r="G1" s="47"/>
      <c r="H1" s="47"/>
      <c r="I1" s="47"/>
      <c r="J1" s="47"/>
      <c r="K1" s="47"/>
      <c r="L1" s="47"/>
      <c r="M1" s="47"/>
      <c r="N1" s="47"/>
      <c r="O1" s="47"/>
      <c r="P1" s="47"/>
      <c r="Q1" s="47"/>
      <c r="R1" s="47"/>
      <c r="S1" s="47"/>
      <c r="T1" s="47"/>
      <c r="U1" s="47"/>
      <c r="V1" s="47"/>
      <c r="W1" s="47"/>
      <c r="X1" s="47"/>
    </row>
    <row r="2" spans="1:24" ht="13.5" customHeight="1">
      <c r="B2" s="94"/>
      <c r="C2" s="104"/>
      <c r="E2" s="105"/>
      <c r="F2" s="105"/>
      <c r="G2" s="105"/>
      <c r="H2" s="105"/>
      <c r="I2" s="49"/>
      <c r="J2" s="49"/>
      <c r="K2" s="49"/>
      <c r="L2" s="49"/>
      <c r="M2" s="49"/>
      <c r="N2" s="49"/>
      <c r="R2" s="49"/>
      <c r="V2" s="104"/>
      <c r="X2" s="73" t="s">
        <v>186</v>
      </c>
    </row>
    <row r="3" spans="1:24" ht="45.75" customHeight="1">
      <c r="A3" s="195" t="str">
        <f>"2025"&amp;"年部门基本支出预算表"</f>
        <v>2025年部门基本支出预算表</v>
      </c>
      <c r="B3" s="196"/>
      <c r="C3" s="195"/>
      <c r="D3" s="195"/>
      <c r="E3" s="195"/>
      <c r="F3" s="195"/>
      <c r="G3" s="195"/>
      <c r="H3" s="195"/>
      <c r="I3" s="195"/>
      <c r="J3" s="195"/>
      <c r="K3" s="195"/>
      <c r="L3" s="195"/>
      <c r="M3" s="195"/>
      <c r="N3" s="195"/>
      <c r="O3" s="196"/>
      <c r="P3" s="196"/>
      <c r="Q3" s="196"/>
      <c r="R3" s="195"/>
      <c r="S3" s="195"/>
      <c r="T3" s="195"/>
      <c r="U3" s="195"/>
      <c r="V3" s="195"/>
      <c r="W3" s="195"/>
      <c r="X3" s="195"/>
    </row>
    <row r="4" spans="1:24" ht="18.75" customHeight="1">
      <c r="A4" s="197" t="str">
        <f>"单位名称："&amp;"昆明市西山区团结民族中学"</f>
        <v>单位名称：昆明市西山区团结民族中学</v>
      </c>
      <c r="B4" s="198"/>
      <c r="C4" s="199"/>
      <c r="D4" s="199"/>
      <c r="E4" s="199"/>
      <c r="F4" s="199"/>
      <c r="G4" s="199"/>
      <c r="H4" s="199"/>
      <c r="I4" s="50"/>
      <c r="J4" s="50"/>
      <c r="K4" s="50"/>
      <c r="L4" s="50"/>
      <c r="M4" s="50"/>
      <c r="N4" s="50"/>
      <c r="O4" s="64"/>
      <c r="P4" s="64"/>
      <c r="Q4" s="64"/>
      <c r="R4" s="50"/>
      <c r="V4" s="104"/>
      <c r="X4" s="73" t="s">
        <v>1</v>
      </c>
    </row>
    <row r="5" spans="1:24" ht="18" customHeight="1">
      <c r="A5" s="184" t="s">
        <v>187</v>
      </c>
      <c r="B5" s="184" t="s">
        <v>188</v>
      </c>
      <c r="C5" s="184" t="s">
        <v>189</v>
      </c>
      <c r="D5" s="184" t="s">
        <v>190</v>
      </c>
      <c r="E5" s="184" t="s">
        <v>191</v>
      </c>
      <c r="F5" s="184" t="s">
        <v>192</v>
      </c>
      <c r="G5" s="184" t="s">
        <v>193</v>
      </c>
      <c r="H5" s="184" t="s">
        <v>194</v>
      </c>
      <c r="I5" s="200" t="s">
        <v>195</v>
      </c>
      <c r="J5" s="201" t="s">
        <v>195</v>
      </c>
      <c r="K5" s="201"/>
      <c r="L5" s="201"/>
      <c r="M5" s="201"/>
      <c r="N5" s="201"/>
      <c r="O5" s="202"/>
      <c r="P5" s="202"/>
      <c r="Q5" s="202"/>
      <c r="R5" s="203" t="s">
        <v>61</v>
      </c>
      <c r="S5" s="201" t="s">
        <v>62</v>
      </c>
      <c r="T5" s="201"/>
      <c r="U5" s="201"/>
      <c r="V5" s="201"/>
      <c r="W5" s="201"/>
      <c r="X5" s="204"/>
    </row>
    <row r="6" spans="1:24" ht="18" customHeight="1">
      <c r="A6" s="190"/>
      <c r="B6" s="191"/>
      <c r="C6" s="194"/>
      <c r="D6" s="190"/>
      <c r="E6" s="190"/>
      <c r="F6" s="190"/>
      <c r="G6" s="190"/>
      <c r="H6" s="190"/>
      <c r="I6" s="208" t="s">
        <v>196</v>
      </c>
      <c r="J6" s="200" t="s">
        <v>58</v>
      </c>
      <c r="K6" s="201"/>
      <c r="L6" s="201"/>
      <c r="M6" s="201"/>
      <c r="N6" s="204"/>
      <c r="O6" s="205" t="s">
        <v>197</v>
      </c>
      <c r="P6" s="202"/>
      <c r="Q6" s="206"/>
      <c r="R6" s="184" t="s">
        <v>61</v>
      </c>
      <c r="S6" s="200" t="s">
        <v>62</v>
      </c>
      <c r="T6" s="203" t="s">
        <v>64</v>
      </c>
      <c r="U6" s="201" t="s">
        <v>62</v>
      </c>
      <c r="V6" s="203" t="s">
        <v>66</v>
      </c>
      <c r="W6" s="203" t="s">
        <v>67</v>
      </c>
      <c r="X6" s="207" t="s">
        <v>68</v>
      </c>
    </row>
    <row r="7" spans="1:24" ht="19.5" customHeight="1">
      <c r="A7" s="191"/>
      <c r="B7" s="191"/>
      <c r="C7" s="191"/>
      <c r="D7" s="191"/>
      <c r="E7" s="191"/>
      <c r="F7" s="191"/>
      <c r="G7" s="191"/>
      <c r="H7" s="191"/>
      <c r="I7" s="191"/>
      <c r="J7" s="209" t="s">
        <v>198</v>
      </c>
      <c r="K7" s="184" t="s">
        <v>199</v>
      </c>
      <c r="L7" s="184" t="s">
        <v>200</v>
      </c>
      <c r="M7" s="184" t="s">
        <v>201</v>
      </c>
      <c r="N7" s="184" t="s">
        <v>202</v>
      </c>
      <c r="O7" s="184" t="s">
        <v>58</v>
      </c>
      <c r="P7" s="184" t="s">
        <v>59</v>
      </c>
      <c r="Q7" s="184" t="s">
        <v>60</v>
      </c>
      <c r="R7" s="191"/>
      <c r="S7" s="184" t="s">
        <v>57</v>
      </c>
      <c r="T7" s="184" t="s">
        <v>64</v>
      </c>
      <c r="U7" s="184" t="s">
        <v>203</v>
      </c>
      <c r="V7" s="184" t="s">
        <v>66</v>
      </c>
      <c r="W7" s="184" t="s">
        <v>67</v>
      </c>
      <c r="X7" s="184" t="s">
        <v>68</v>
      </c>
    </row>
    <row r="8" spans="1:24" ht="37.5" customHeight="1">
      <c r="A8" s="192"/>
      <c r="B8" s="193"/>
      <c r="C8" s="192"/>
      <c r="D8" s="192"/>
      <c r="E8" s="192"/>
      <c r="F8" s="192"/>
      <c r="G8" s="192"/>
      <c r="H8" s="192"/>
      <c r="I8" s="192"/>
      <c r="J8" s="210" t="s">
        <v>57</v>
      </c>
      <c r="K8" s="185" t="s">
        <v>204</v>
      </c>
      <c r="L8" s="185" t="s">
        <v>200</v>
      </c>
      <c r="M8" s="185" t="s">
        <v>201</v>
      </c>
      <c r="N8" s="185" t="s">
        <v>202</v>
      </c>
      <c r="O8" s="185" t="s">
        <v>200</v>
      </c>
      <c r="P8" s="185" t="s">
        <v>201</v>
      </c>
      <c r="Q8" s="185" t="s">
        <v>202</v>
      </c>
      <c r="R8" s="185" t="s">
        <v>61</v>
      </c>
      <c r="S8" s="185" t="s">
        <v>57</v>
      </c>
      <c r="T8" s="185" t="s">
        <v>64</v>
      </c>
      <c r="U8" s="185" t="s">
        <v>203</v>
      </c>
      <c r="V8" s="185" t="s">
        <v>66</v>
      </c>
      <c r="W8" s="185" t="s">
        <v>67</v>
      </c>
      <c r="X8" s="185" t="s">
        <v>68</v>
      </c>
    </row>
    <row r="9" spans="1:24" ht="14.25" customHeight="1">
      <c r="A9" s="102">
        <v>1</v>
      </c>
      <c r="B9" s="102">
        <v>2</v>
      </c>
      <c r="C9" s="102">
        <v>3</v>
      </c>
      <c r="D9" s="102">
        <v>4</v>
      </c>
      <c r="E9" s="102">
        <v>5</v>
      </c>
      <c r="F9" s="102">
        <v>6</v>
      </c>
      <c r="G9" s="102">
        <v>7</v>
      </c>
      <c r="H9" s="102">
        <v>8</v>
      </c>
      <c r="I9" s="102">
        <v>9</v>
      </c>
      <c r="J9" s="102">
        <v>10</v>
      </c>
      <c r="K9" s="102">
        <v>11</v>
      </c>
      <c r="L9" s="102">
        <v>12</v>
      </c>
      <c r="M9" s="102">
        <v>13</v>
      </c>
      <c r="N9" s="102">
        <v>14</v>
      </c>
      <c r="O9" s="102">
        <v>15</v>
      </c>
      <c r="P9" s="102">
        <v>16</v>
      </c>
      <c r="Q9" s="102">
        <v>17</v>
      </c>
      <c r="R9" s="102">
        <v>18</v>
      </c>
      <c r="S9" s="102">
        <v>19</v>
      </c>
      <c r="T9" s="102">
        <v>20</v>
      </c>
      <c r="U9" s="102">
        <v>21</v>
      </c>
      <c r="V9" s="102">
        <v>22</v>
      </c>
      <c r="W9" s="102">
        <v>23</v>
      </c>
      <c r="X9" s="102">
        <v>24</v>
      </c>
    </row>
    <row r="10" spans="1:24" ht="14.25" customHeight="1">
      <c r="A10" s="102" t="s">
        <v>205</v>
      </c>
      <c r="B10" s="102" t="s">
        <v>70</v>
      </c>
      <c r="C10" s="310" t="s">
        <v>463</v>
      </c>
      <c r="D10" s="102" t="s">
        <v>206</v>
      </c>
      <c r="E10" s="102" t="s">
        <v>101</v>
      </c>
      <c r="F10" s="102" t="s">
        <v>102</v>
      </c>
      <c r="G10" s="102" t="s">
        <v>207</v>
      </c>
      <c r="H10" s="102" t="s">
        <v>208</v>
      </c>
      <c r="I10" s="106">
        <v>26400</v>
      </c>
      <c r="J10" s="106">
        <v>26400</v>
      </c>
      <c r="K10" s="106"/>
      <c r="L10" s="106"/>
      <c r="M10" s="106">
        <v>26400</v>
      </c>
      <c r="N10" s="102"/>
      <c r="O10" s="102"/>
      <c r="P10" s="102"/>
      <c r="Q10" s="102"/>
      <c r="R10" s="102"/>
      <c r="S10" s="102"/>
      <c r="T10" s="102"/>
      <c r="U10" s="102"/>
      <c r="V10" s="102"/>
      <c r="W10" s="102"/>
      <c r="X10" s="102"/>
    </row>
    <row r="11" spans="1:24" ht="14.25" customHeight="1">
      <c r="A11" s="102" t="s">
        <v>205</v>
      </c>
      <c r="B11" s="102" t="s">
        <v>70</v>
      </c>
      <c r="C11" s="295" t="s">
        <v>460</v>
      </c>
      <c r="D11" s="102" t="s">
        <v>209</v>
      </c>
      <c r="E11" s="102" t="s">
        <v>101</v>
      </c>
      <c r="F11" s="102" t="s">
        <v>102</v>
      </c>
      <c r="G11" s="102" t="s">
        <v>210</v>
      </c>
      <c r="H11" s="102" t="s">
        <v>211</v>
      </c>
      <c r="I11" s="106">
        <v>25958</v>
      </c>
      <c r="J11" s="106">
        <v>25958</v>
      </c>
      <c r="K11" s="106"/>
      <c r="L11" s="106"/>
      <c r="M11" s="106">
        <v>25958</v>
      </c>
      <c r="N11" s="102"/>
      <c r="O11" s="102"/>
      <c r="P11" s="102"/>
      <c r="Q11" s="102"/>
      <c r="R11" s="102"/>
      <c r="S11" s="102"/>
      <c r="T11" s="102"/>
      <c r="U11" s="102"/>
      <c r="V11" s="102"/>
      <c r="W11" s="102"/>
      <c r="X11" s="102"/>
    </row>
    <row r="12" spans="1:24" ht="14.25" customHeight="1">
      <c r="A12" s="102" t="s">
        <v>205</v>
      </c>
      <c r="B12" s="102" t="s">
        <v>70</v>
      </c>
      <c r="C12" s="296" t="s">
        <v>460</v>
      </c>
      <c r="D12" s="102" t="s">
        <v>209</v>
      </c>
      <c r="E12" s="102" t="s">
        <v>105</v>
      </c>
      <c r="F12" s="102" t="s">
        <v>106</v>
      </c>
      <c r="G12" s="102" t="s">
        <v>210</v>
      </c>
      <c r="H12" s="102" t="s">
        <v>211</v>
      </c>
      <c r="I12" s="106">
        <v>2201</v>
      </c>
      <c r="J12" s="106">
        <v>2201</v>
      </c>
      <c r="K12" s="106"/>
      <c r="L12" s="106"/>
      <c r="M12" s="106">
        <v>2201</v>
      </c>
      <c r="N12" s="102"/>
      <c r="O12" s="102"/>
      <c r="P12" s="102"/>
      <c r="Q12" s="102"/>
      <c r="R12" s="102"/>
      <c r="S12" s="102"/>
      <c r="T12" s="102"/>
      <c r="U12" s="102"/>
      <c r="V12" s="102"/>
      <c r="W12" s="102"/>
      <c r="X12" s="102"/>
    </row>
    <row r="13" spans="1:24" ht="14.25" customHeight="1">
      <c r="A13" s="102" t="s">
        <v>205</v>
      </c>
      <c r="B13" s="102" t="s">
        <v>70</v>
      </c>
      <c r="C13" s="297" t="s">
        <v>460</v>
      </c>
      <c r="D13" s="102" t="s">
        <v>209</v>
      </c>
      <c r="E13" s="102" t="s">
        <v>101</v>
      </c>
      <c r="F13" s="102" t="s">
        <v>102</v>
      </c>
      <c r="G13" s="102" t="s">
        <v>212</v>
      </c>
      <c r="H13" s="102" t="s">
        <v>213</v>
      </c>
      <c r="I13" s="106">
        <v>26000</v>
      </c>
      <c r="J13" s="106">
        <v>26000</v>
      </c>
      <c r="K13" s="106"/>
      <c r="L13" s="106"/>
      <c r="M13" s="106">
        <v>26000</v>
      </c>
      <c r="N13" s="102"/>
      <c r="O13" s="102"/>
      <c r="P13" s="102"/>
      <c r="Q13" s="102"/>
      <c r="R13" s="102"/>
      <c r="S13" s="102"/>
      <c r="T13" s="102"/>
      <c r="U13" s="102"/>
      <c r="V13" s="102"/>
      <c r="W13" s="102"/>
      <c r="X13" s="102"/>
    </row>
    <row r="14" spans="1:24" ht="14.25" customHeight="1">
      <c r="A14" s="102" t="s">
        <v>205</v>
      </c>
      <c r="B14" s="102" t="s">
        <v>70</v>
      </c>
      <c r="C14" s="298" t="s">
        <v>460</v>
      </c>
      <c r="D14" s="102" t="s">
        <v>209</v>
      </c>
      <c r="E14" s="102" t="s">
        <v>101</v>
      </c>
      <c r="F14" s="102" t="s">
        <v>102</v>
      </c>
      <c r="G14" s="102" t="s">
        <v>214</v>
      </c>
      <c r="H14" s="102" t="s">
        <v>215</v>
      </c>
      <c r="I14" s="106">
        <v>10000</v>
      </c>
      <c r="J14" s="106">
        <v>10000</v>
      </c>
      <c r="K14" s="106"/>
      <c r="L14" s="106"/>
      <c r="M14" s="106">
        <v>10000</v>
      </c>
      <c r="N14" s="102"/>
      <c r="O14" s="102"/>
      <c r="P14" s="102"/>
      <c r="Q14" s="102"/>
      <c r="R14" s="102"/>
      <c r="S14" s="102"/>
      <c r="T14" s="102"/>
      <c r="U14" s="102"/>
      <c r="V14" s="102"/>
      <c r="W14" s="102"/>
      <c r="X14" s="102"/>
    </row>
    <row r="15" spans="1:24" ht="14.25" customHeight="1">
      <c r="A15" s="102" t="s">
        <v>205</v>
      </c>
      <c r="B15" s="102" t="s">
        <v>70</v>
      </c>
      <c r="C15" s="299" t="s">
        <v>460</v>
      </c>
      <c r="D15" s="102" t="s">
        <v>209</v>
      </c>
      <c r="E15" s="102" t="s">
        <v>101</v>
      </c>
      <c r="F15" s="102" t="s">
        <v>102</v>
      </c>
      <c r="G15" s="102" t="s">
        <v>216</v>
      </c>
      <c r="H15" s="102" t="s">
        <v>217</v>
      </c>
      <c r="I15" s="106">
        <v>26718</v>
      </c>
      <c r="J15" s="106">
        <v>26718</v>
      </c>
      <c r="K15" s="106"/>
      <c r="L15" s="106"/>
      <c r="M15" s="106">
        <v>26718</v>
      </c>
      <c r="N15" s="102"/>
      <c r="O15" s="102"/>
      <c r="P15" s="102"/>
      <c r="Q15" s="102"/>
      <c r="R15" s="102"/>
      <c r="S15" s="102"/>
      <c r="T15" s="102"/>
      <c r="U15" s="102"/>
      <c r="V15" s="102"/>
      <c r="W15" s="102"/>
      <c r="X15" s="102"/>
    </row>
    <row r="16" spans="1:24" ht="14.25" customHeight="1">
      <c r="A16" s="102" t="s">
        <v>205</v>
      </c>
      <c r="B16" s="102" t="s">
        <v>70</v>
      </c>
      <c r="C16" s="300" t="s">
        <v>460</v>
      </c>
      <c r="D16" s="102" t="s">
        <v>209</v>
      </c>
      <c r="E16" s="102" t="s">
        <v>105</v>
      </c>
      <c r="F16" s="102" t="s">
        <v>106</v>
      </c>
      <c r="G16" s="102" t="s">
        <v>216</v>
      </c>
      <c r="H16" s="102" t="s">
        <v>217</v>
      </c>
      <c r="I16" s="106">
        <v>245</v>
      </c>
      <c r="J16" s="106">
        <v>245</v>
      </c>
      <c r="K16" s="106"/>
      <c r="L16" s="106"/>
      <c r="M16" s="106">
        <v>245</v>
      </c>
      <c r="N16" s="102"/>
      <c r="O16" s="102"/>
      <c r="P16" s="102"/>
      <c r="Q16" s="102"/>
      <c r="R16" s="102"/>
      <c r="S16" s="102"/>
      <c r="T16" s="102"/>
      <c r="U16" s="102"/>
      <c r="V16" s="102"/>
      <c r="W16" s="102"/>
      <c r="X16" s="102"/>
    </row>
    <row r="17" spans="1:24" ht="14.25" customHeight="1">
      <c r="A17" s="102" t="s">
        <v>205</v>
      </c>
      <c r="B17" s="102" t="s">
        <v>70</v>
      </c>
      <c r="C17" s="301" t="s">
        <v>460</v>
      </c>
      <c r="D17" s="102" t="s">
        <v>209</v>
      </c>
      <c r="E17" s="102" t="s">
        <v>101</v>
      </c>
      <c r="F17" s="102" t="s">
        <v>102</v>
      </c>
      <c r="G17" s="102" t="s">
        <v>218</v>
      </c>
      <c r="H17" s="102" t="s">
        <v>219</v>
      </c>
      <c r="I17" s="106">
        <v>178500</v>
      </c>
      <c r="J17" s="106">
        <v>178500</v>
      </c>
      <c r="K17" s="106"/>
      <c r="L17" s="106"/>
      <c r="M17" s="106">
        <v>178500</v>
      </c>
      <c r="N17" s="102"/>
      <c r="O17" s="102"/>
      <c r="P17" s="102"/>
      <c r="Q17" s="102"/>
      <c r="R17" s="102"/>
      <c r="S17" s="102"/>
      <c r="T17" s="102"/>
      <c r="U17" s="102"/>
      <c r="V17" s="102"/>
      <c r="W17" s="102"/>
      <c r="X17" s="102"/>
    </row>
    <row r="18" spans="1:24" ht="14.25" customHeight="1">
      <c r="A18" s="102" t="s">
        <v>205</v>
      </c>
      <c r="B18" s="102" t="s">
        <v>70</v>
      </c>
      <c r="C18" s="302" t="s">
        <v>461</v>
      </c>
      <c r="D18" s="102" t="s">
        <v>220</v>
      </c>
      <c r="E18" s="102" t="s">
        <v>101</v>
      </c>
      <c r="F18" s="102" t="s">
        <v>102</v>
      </c>
      <c r="G18" s="102" t="s">
        <v>221</v>
      </c>
      <c r="H18" s="102" t="s">
        <v>220</v>
      </c>
      <c r="I18" s="106">
        <v>55249.68</v>
      </c>
      <c r="J18" s="106">
        <v>55249.68</v>
      </c>
      <c r="K18" s="106"/>
      <c r="L18" s="106"/>
      <c r="M18" s="106">
        <v>55249.68</v>
      </c>
      <c r="N18" s="102"/>
      <c r="O18" s="102"/>
      <c r="P18" s="102"/>
      <c r="Q18" s="102"/>
      <c r="R18" s="102"/>
      <c r="S18" s="102"/>
      <c r="T18" s="102"/>
      <c r="U18" s="102"/>
      <c r="V18" s="102"/>
      <c r="W18" s="102"/>
      <c r="X18" s="102"/>
    </row>
    <row r="19" spans="1:24" ht="14.25" customHeight="1">
      <c r="A19" s="102" t="s">
        <v>205</v>
      </c>
      <c r="B19" s="102" t="s">
        <v>70</v>
      </c>
      <c r="C19" s="303" t="s">
        <v>462</v>
      </c>
      <c r="D19" s="102" t="s">
        <v>222</v>
      </c>
      <c r="E19" s="102" t="s">
        <v>101</v>
      </c>
      <c r="F19" s="102" t="s">
        <v>102</v>
      </c>
      <c r="G19" s="102" t="s">
        <v>223</v>
      </c>
      <c r="H19" s="102" t="s">
        <v>224</v>
      </c>
      <c r="I19" s="106">
        <v>2762484</v>
      </c>
      <c r="J19" s="106">
        <v>2762484</v>
      </c>
      <c r="K19" s="106"/>
      <c r="L19" s="106"/>
      <c r="M19" s="106">
        <v>2762484</v>
      </c>
      <c r="N19" s="102"/>
      <c r="O19" s="102"/>
      <c r="P19" s="102"/>
      <c r="Q19" s="102"/>
      <c r="R19" s="102"/>
      <c r="S19" s="102"/>
      <c r="T19" s="102"/>
      <c r="U19" s="102"/>
      <c r="V19" s="102"/>
      <c r="W19" s="102"/>
      <c r="X19" s="102"/>
    </row>
    <row r="20" spans="1:24" ht="14.25" customHeight="1">
      <c r="A20" s="102" t="s">
        <v>205</v>
      </c>
      <c r="B20" s="102" t="s">
        <v>70</v>
      </c>
      <c r="C20" s="304" t="s">
        <v>462</v>
      </c>
      <c r="D20" s="102" t="s">
        <v>222</v>
      </c>
      <c r="E20" s="102" t="s">
        <v>101</v>
      </c>
      <c r="F20" s="102" t="s">
        <v>102</v>
      </c>
      <c r="G20" s="102" t="s">
        <v>225</v>
      </c>
      <c r="H20" s="102" t="s">
        <v>226</v>
      </c>
      <c r="I20" s="106">
        <v>989628</v>
      </c>
      <c r="J20" s="106">
        <v>989628</v>
      </c>
      <c r="K20" s="106"/>
      <c r="L20" s="106"/>
      <c r="M20" s="106">
        <v>989628</v>
      </c>
      <c r="N20" s="102"/>
      <c r="O20" s="102"/>
      <c r="P20" s="102"/>
      <c r="Q20" s="102"/>
      <c r="R20" s="102"/>
      <c r="S20" s="102"/>
      <c r="T20" s="102"/>
      <c r="U20" s="102"/>
      <c r="V20" s="102"/>
      <c r="W20" s="102"/>
      <c r="X20" s="102"/>
    </row>
    <row r="21" spans="1:24" ht="14.25" customHeight="1">
      <c r="A21" s="102" t="s">
        <v>205</v>
      </c>
      <c r="B21" s="102" t="s">
        <v>70</v>
      </c>
      <c r="C21" s="305" t="s">
        <v>462</v>
      </c>
      <c r="D21" s="102" t="s">
        <v>222</v>
      </c>
      <c r="E21" s="102" t="s">
        <v>101</v>
      </c>
      <c r="F21" s="102" t="s">
        <v>102</v>
      </c>
      <c r="G21" s="102" t="s">
        <v>225</v>
      </c>
      <c r="H21" s="102" t="s">
        <v>226</v>
      </c>
      <c r="I21" s="106">
        <v>270000</v>
      </c>
      <c r="J21" s="106">
        <v>270000</v>
      </c>
      <c r="K21" s="106"/>
      <c r="L21" s="106"/>
      <c r="M21" s="106">
        <v>270000</v>
      </c>
      <c r="N21" s="102"/>
      <c r="O21" s="102"/>
      <c r="P21" s="102"/>
      <c r="Q21" s="102"/>
      <c r="R21" s="102"/>
      <c r="S21" s="102"/>
      <c r="T21" s="102"/>
      <c r="U21" s="102"/>
      <c r="V21" s="102"/>
      <c r="W21" s="102"/>
      <c r="X21" s="102"/>
    </row>
    <row r="22" spans="1:24" ht="14.25" customHeight="1">
      <c r="A22" s="102" t="s">
        <v>205</v>
      </c>
      <c r="B22" s="102" t="s">
        <v>70</v>
      </c>
      <c r="C22" s="306" t="s">
        <v>462</v>
      </c>
      <c r="D22" s="102" t="s">
        <v>222</v>
      </c>
      <c r="E22" s="102" t="s">
        <v>101</v>
      </c>
      <c r="F22" s="102" t="s">
        <v>102</v>
      </c>
      <c r="G22" s="102" t="s">
        <v>225</v>
      </c>
      <c r="H22" s="102" t="s">
        <v>226</v>
      </c>
      <c r="I22" s="106">
        <v>245000</v>
      </c>
      <c r="J22" s="106">
        <v>245000</v>
      </c>
      <c r="K22" s="106"/>
      <c r="L22" s="106"/>
      <c r="M22" s="106">
        <v>245000</v>
      </c>
      <c r="N22" s="102"/>
      <c r="O22" s="102"/>
      <c r="P22" s="102"/>
      <c r="Q22" s="102"/>
      <c r="R22" s="102"/>
      <c r="S22" s="102"/>
      <c r="T22" s="102"/>
      <c r="U22" s="102"/>
      <c r="V22" s="102"/>
      <c r="W22" s="102"/>
      <c r="X22" s="102"/>
    </row>
    <row r="23" spans="1:24" ht="14.25" customHeight="1">
      <c r="A23" s="102" t="s">
        <v>205</v>
      </c>
      <c r="B23" s="102" t="s">
        <v>70</v>
      </c>
      <c r="C23" s="307" t="s">
        <v>462</v>
      </c>
      <c r="D23" s="102" t="s">
        <v>222</v>
      </c>
      <c r="E23" s="102" t="s">
        <v>101</v>
      </c>
      <c r="F23" s="102" t="s">
        <v>102</v>
      </c>
      <c r="G23" s="102" t="s">
        <v>227</v>
      </c>
      <c r="H23" s="102" t="s">
        <v>228</v>
      </c>
      <c r="I23" s="106">
        <v>230207</v>
      </c>
      <c r="J23" s="106">
        <v>230207</v>
      </c>
      <c r="K23" s="106"/>
      <c r="L23" s="106"/>
      <c r="M23" s="106">
        <v>230207</v>
      </c>
      <c r="N23" s="102"/>
      <c r="O23" s="102"/>
      <c r="P23" s="102"/>
      <c r="Q23" s="102"/>
      <c r="R23" s="102"/>
      <c r="S23" s="102"/>
      <c r="T23" s="102"/>
      <c r="U23" s="102"/>
      <c r="V23" s="102"/>
      <c r="W23" s="102"/>
      <c r="X23" s="102"/>
    </row>
    <row r="24" spans="1:24" ht="14.25" customHeight="1">
      <c r="A24" s="102" t="s">
        <v>205</v>
      </c>
      <c r="B24" s="102" t="s">
        <v>70</v>
      </c>
      <c r="C24" s="308" t="s">
        <v>462</v>
      </c>
      <c r="D24" s="102" t="s">
        <v>222</v>
      </c>
      <c r="E24" s="102" t="s">
        <v>101</v>
      </c>
      <c r="F24" s="102" t="s">
        <v>102</v>
      </c>
      <c r="G24" s="102" t="s">
        <v>229</v>
      </c>
      <c r="H24" s="102" t="s">
        <v>230</v>
      </c>
      <c r="I24" s="106">
        <v>492540</v>
      </c>
      <c r="J24" s="106">
        <v>492540</v>
      </c>
      <c r="K24" s="106"/>
      <c r="L24" s="106"/>
      <c r="M24" s="106">
        <v>492540</v>
      </c>
      <c r="N24" s="102"/>
      <c r="O24" s="102"/>
      <c r="P24" s="102"/>
      <c r="Q24" s="102"/>
      <c r="R24" s="102"/>
      <c r="S24" s="102"/>
      <c r="T24" s="102"/>
      <c r="U24" s="102"/>
      <c r="V24" s="102"/>
      <c r="W24" s="102"/>
      <c r="X24" s="102"/>
    </row>
    <row r="25" spans="1:24" ht="14.25" customHeight="1">
      <c r="A25" s="102" t="s">
        <v>205</v>
      </c>
      <c r="B25" s="102" t="s">
        <v>70</v>
      </c>
      <c r="C25" s="309" t="s">
        <v>462</v>
      </c>
      <c r="D25" s="102" t="s">
        <v>222</v>
      </c>
      <c r="E25" s="102" t="s">
        <v>101</v>
      </c>
      <c r="F25" s="102" t="s">
        <v>102</v>
      </c>
      <c r="G25" s="102" t="s">
        <v>229</v>
      </c>
      <c r="H25" s="102" t="s">
        <v>230</v>
      </c>
      <c r="I25" s="106">
        <v>886920</v>
      </c>
      <c r="J25" s="106">
        <v>886920</v>
      </c>
      <c r="K25" s="106"/>
      <c r="L25" s="106"/>
      <c r="M25" s="106">
        <v>886920</v>
      </c>
      <c r="N25" s="102"/>
      <c r="O25" s="102"/>
      <c r="P25" s="102"/>
      <c r="Q25" s="102"/>
      <c r="R25" s="102"/>
      <c r="S25" s="102"/>
      <c r="T25" s="102"/>
      <c r="U25" s="102"/>
      <c r="V25" s="102"/>
      <c r="W25" s="102"/>
      <c r="X25" s="102"/>
    </row>
    <row r="26" spans="1:24" ht="14.25" customHeight="1">
      <c r="A26" s="102" t="s">
        <v>205</v>
      </c>
      <c r="B26" s="102" t="s">
        <v>70</v>
      </c>
      <c r="C26" s="311" t="s">
        <v>464</v>
      </c>
      <c r="D26" s="102" t="s">
        <v>231</v>
      </c>
      <c r="E26" s="102" t="s">
        <v>115</v>
      </c>
      <c r="F26" s="102" t="s">
        <v>116</v>
      </c>
      <c r="G26" s="102" t="s">
        <v>232</v>
      </c>
      <c r="H26" s="102" t="s">
        <v>233</v>
      </c>
      <c r="I26" s="106">
        <v>847935</v>
      </c>
      <c r="J26" s="106">
        <v>847935</v>
      </c>
      <c r="K26" s="106"/>
      <c r="L26" s="106"/>
      <c r="M26" s="106">
        <v>847935</v>
      </c>
      <c r="N26" s="102"/>
      <c r="O26" s="102"/>
      <c r="P26" s="102"/>
      <c r="Q26" s="102"/>
      <c r="R26" s="102"/>
      <c r="S26" s="102"/>
      <c r="T26" s="102"/>
      <c r="U26" s="102"/>
      <c r="V26" s="102"/>
      <c r="W26" s="102"/>
      <c r="X26" s="102"/>
    </row>
    <row r="27" spans="1:24" ht="14.25" customHeight="1">
      <c r="A27" s="102" t="s">
        <v>205</v>
      </c>
      <c r="B27" s="102" t="s">
        <v>70</v>
      </c>
      <c r="C27" s="312" t="s">
        <v>464</v>
      </c>
      <c r="D27" s="102" t="s">
        <v>231</v>
      </c>
      <c r="E27" s="102" t="s">
        <v>127</v>
      </c>
      <c r="F27" s="102" t="s">
        <v>128</v>
      </c>
      <c r="G27" s="102" t="s">
        <v>234</v>
      </c>
      <c r="H27" s="102" t="s">
        <v>235</v>
      </c>
      <c r="I27" s="106">
        <v>388260</v>
      </c>
      <c r="J27" s="106">
        <v>388260</v>
      </c>
      <c r="K27" s="106"/>
      <c r="L27" s="106"/>
      <c r="M27" s="106">
        <v>388260</v>
      </c>
      <c r="N27" s="102"/>
      <c r="O27" s="102"/>
      <c r="P27" s="102"/>
      <c r="Q27" s="102"/>
      <c r="R27" s="102"/>
      <c r="S27" s="102"/>
      <c r="T27" s="102"/>
      <c r="U27" s="102"/>
      <c r="V27" s="102"/>
      <c r="W27" s="102"/>
      <c r="X27" s="102"/>
    </row>
    <row r="28" spans="1:24" ht="14.25" customHeight="1">
      <c r="A28" s="102" t="s">
        <v>205</v>
      </c>
      <c r="B28" s="102" t="s">
        <v>70</v>
      </c>
      <c r="C28" s="313" t="s">
        <v>464</v>
      </c>
      <c r="D28" s="102" t="s">
        <v>231</v>
      </c>
      <c r="E28" s="102" t="s">
        <v>129</v>
      </c>
      <c r="F28" s="102" t="s">
        <v>130</v>
      </c>
      <c r="G28" s="102" t="s">
        <v>236</v>
      </c>
      <c r="H28" s="102" t="s">
        <v>237</v>
      </c>
      <c r="I28" s="106">
        <v>255080</v>
      </c>
      <c r="J28" s="106">
        <v>255080</v>
      </c>
      <c r="K28" s="106"/>
      <c r="L28" s="106"/>
      <c r="M28" s="106">
        <v>255080</v>
      </c>
      <c r="N28" s="102"/>
      <c r="O28" s="102"/>
      <c r="P28" s="102"/>
      <c r="Q28" s="102"/>
      <c r="R28" s="102"/>
      <c r="S28" s="102"/>
      <c r="T28" s="102"/>
      <c r="U28" s="102"/>
      <c r="V28" s="102"/>
      <c r="W28" s="102"/>
      <c r="X28" s="102"/>
    </row>
    <row r="29" spans="1:24" ht="14.25" customHeight="1">
      <c r="A29" s="102" t="s">
        <v>205</v>
      </c>
      <c r="B29" s="102" t="s">
        <v>70</v>
      </c>
      <c r="C29" s="314" t="s">
        <v>464</v>
      </c>
      <c r="D29" s="102" t="s">
        <v>231</v>
      </c>
      <c r="E29" s="102" t="s">
        <v>101</v>
      </c>
      <c r="F29" s="102" t="s">
        <v>102</v>
      </c>
      <c r="G29" s="102" t="s">
        <v>238</v>
      </c>
      <c r="H29" s="102" t="s">
        <v>239</v>
      </c>
      <c r="I29" s="106">
        <v>16581.12</v>
      </c>
      <c r="J29" s="106">
        <v>16581.12</v>
      </c>
      <c r="K29" s="106"/>
      <c r="L29" s="106"/>
      <c r="M29" s="106">
        <v>16581.12</v>
      </c>
      <c r="N29" s="102"/>
      <c r="O29" s="102"/>
      <c r="P29" s="102"/>
      <c r="Q29" s="102"/>
      <c r="R29" s="102"/>
      <c r="S29" s="102"/>
      <c r="T29" s="102"/>
      <c r="U29" s="102"/>
      <c r="V29" s="102"/>
      <c r="W29" s="102"/>
      <c r="X29" s="102"/>
    </row>
    <row r="30" spans="1:24" ht="14.25" customHeight="1">
      <c r="A30" s="102" t="s">
        <v>205</v>
      </c>
      <c r="B30" s="102" t="s">
        <v>70</v>
      </c>
      <c r="C30" s="315" t="s">
        <v>464</v>
      </c>
      <c r="D30" s="102" t="s">
        <v>231</v>
      </c>
      <c r="E30" s="102" t="s">
        <v>131</v>
      </c>
      <c r="F30" s="102" t="s">
        <v>132</v>
      </c>
      <c r="G30" s="102" t="s">
        <v>238</v>
      </c>
      <c r="H30" s="102" t="s">
        <v>239</v>
      </c>
      <c r="I30" s="106">
        <v>24378.6</v>
      </c>
      <c r="J30" s="106">
        <v>24378.6</v>
      </c>
      <c r="K30" s="106"/>
      <c r="L30" s="106"/>
      <c r="M30" s="106">
        <v>24378.6</v>
      </c>
      <c r="N30" s="102"/>
      <c r="O30" s="102"/>
      <c r="P30" s="102"/>
      <c r="Q30" s="102"/>
      <c r="R30" s="102"/>
      <c r="S30" s="102"/>
      <c r="T30" s="102"/>
      <c r="U30" s="102"/>
      <c r="V30" s="102"/>
      <c r="W30" s="102"/>
      <c r="X30" s="102"/>
    </row>
    <row r="31" spans="1:24" ht="14.25" customHeight="1">
      <c r="A31" s="102" t="s">
        <v>205</v>
      </c>
      <c r="B31" s="102" t="s">
        <v>70</v>
      </c>
      <c r="C31" s="316" t="s">
        <v>464</v>
      </c>
      <c r="D31" s="102" t="s">
        <v>231</v>
      </c>
      <c r="E31" s="102" t="s">
        <v>131</v>
      </c>
      <c r="F31" s="102" t="s">
        <v>132</v>
      </c>
      <c r="G31" s="102" t="s">
        <v>238</v>
      </c>
      <c r="H31" s="102" t="s">
        <v>239</v>
      </c>
      <c r="I31" s="106">
        <v>26712</v>
      </c>
      <c r="J31" s="106">
        <v>26712</v>
      </c>
      <c r="K31" s="106"/>
      <c r="L31" s="106"/>
      <c r="M31" s="106">
        <v>26712</v>
      </c>
      <c r="N31" s="102"/>
      <c r="O31" s="102"/>
      <c r="P31" s="102"/>
      <c r="Q31" s="102"/>
      <c r="R31" s="102"/>
      <c r="S31" s="102"/>
      <c r="T31" s="102"/>
      <c r="U31" s="102"/>
      <c r="V31" s="102"/>
      <c r="W31" s="102"/>
      <c r="X31" s="102"/>
    </row>
    <row r="32" spans="1:24" ht="14.25" customHeight="1">
      <c r="A32" s="102" t="s">
        <v>205</v>
      </c>
      <c r="B32" s="102" t="s">
        <v>70</v>
      </c>
      <c r="C32" s="318" t="s">
        <v>466</v>
      </c>
      <c r="D32" s="102" t="s">
        <v>240</v>
      </c>
      <c r="E32" s="102" t="s">
        <v>101</v>
      </c>
      <c r="F32" s="102" t="s">
        <v>102</v>
      </c>
      <c r="G32" s="102" t="s">
        <v>210</v>
      </c>
      <c r="H32" s="102" t="s">
        <v>211</v>
      </c>
      <c r="I32" s="106">
        <v>4200</v>
      </c>
      <c r="J32" s="106">
        <v>4200</v>
      </c>
      <c r="K32" s="106"/>
      <c r="L32" s="106"/>
      <c r="M32" s="106">
        <v>4200</v>
      </c>
      <c r="N32" s="102"/>
      <c r="O32" s="102"/>
      <c r="P32" s="102"/>
      <c r="Q32" s="102"/>
      <c r="R32" s="102"/>
      <c r="S32" s="102"/>
      <c r="T32" s="102"/>
      <c r="U32" s="102"/>
      <c r="V32" s="102"/>
      <c r="W32" s="102"/>
      <c r="X32" s="102"/>
    </row>
    <row r="33" spans="1:24" ht="14.25" customHeight="1">
      <c r="A33" s="102" t="s">
        <v>205</v>
      </c>
      <c r="B33" s="102" t="s">
        <v>70</v>
      </c>
      <c r="C33" s="319" t="s">
        <v>466</v>
      </c>
      <c r="D33" s="102" t="s">
        <v>240</v>
      </c>
      <c r="E33" s="102" t="s">
        <v>101</v>
      </c>
      <c r="F33" s="102" t="s">
        <v>102</v>
      </c>
      <c r="G33" s="102" t="s">
        <v>216</v>
      </c>
      <c r="H33" s="102" t="s">
        <v>217</v>
      </c>
      <c r="I33" s="106">
        <v>99038.88</v>
      </c>
      <c r="J33" s="106">
        <v>99038.88</v>
      </c>
      <c r="K33" s="106"/>
      <c r="L33" s="106"/>
      <c r="M33" s="106">
        <v>99038.88</v>
      </c>
      <c r="N33" s="102"/>
      <c r="O33" s="102"/>
      <c r="P33" s="102"/>
      <c r="Q33" s="102"/>
      <c r="R33" s="102"/>
      <c r="S33" s="102"/>
      <c r="T33" s="102"/>
      <c r="U33" s="102"/>
      <c r="V33" s="102"/>
      <c r="W33" s="102"/>
      <c r="X33" s="102"/>
    </row>
    <row r="34" spans="1:24" ht="14.25" customHeight="1">
      <c r="A34" s="102" t="s">
        <v>205</v>
      </c>
      <c r="B34" s="102" t="s">
        <v>70</v>
      </c>
      <c r="C34" s="320" t="s">
        <v>466</v>
      </c>
      <c r="D34" s="102" t="s">
        <v>240</v>
      </c>
      <c r="E34" s="102" t="s">
        <v>101</v>
      </c>
      <c r="F34" s="102" t="s">
        <v>102</v>
      </c>
      <c r="G34" s="102" t="s">
        <v>207</v>
      </c>
      <c r="H34" s="102" t="s">
        <v>208</v>
      </c>
      <c r="I34" s="106">
        <v>135000</v>
      </c>
      <c r="J34" s="106">
        <v>135000</v>
      </c>
      <c r="K34" s="106"/>
      <c r="L34" s="106"/>
      <c r="M34" s="106">
        <v>135000</v>
      </c>
      <c r="N34" s="102"/>
      <c r="O34" s="102"/>
      <c r="P34" s="102"/>
      <c r="Q34" s="102"/>
      <c r="R34" s="102"/>
      <c r="S34" s="102"/>
      <c r="T34" s="102"/>
      <c r="U34" s="102"/>
      <c r="V34" s="102"/>
      <c r="W34" s="102"/>
      <c r="X34" s="102"/>
    </row>
    <row r="35" spans="1:24" ht="14.25" customHeight="1">
      <c r="A35" s="102" t="s">
        <v>205</v>
      </c>
      <c r="B35" s="102" t="s">
        <v>70</v>
      </c>
      <c r="C35" s="317" t="s">
        <v>465</v>
      </c>
      <c r="D35" s="102" t="s">
        <v>241</v>
      </c>
      <c r="E35" s="102" t="s">
        <v>101</v>
      </c>
      <c r="F35" s="102" t="s">
        <v>102</v>
      </c>
      <c r="G35" s="102" t="s">
        <v>210</v>
      </c>
      <c r="H35" s="102" t="s">
        <v>211</v>
      </c>
      <c r="I35" s="106">
        <v>6600</v>
      </c>
      <c r="J35" s="106">
        <v>6600</v>
      </c>
      <c r="K35" s="106"/>
      <c r="L35" s="106"/>
      <c r="M35" s="106">
        <v>6600</v>
      </c>
      <c r="N35" s="102"/>
      <c r="O35" s="102"/>
      <c r="P35" s="102"/>
      <c r="Q35" s="102"/>
      <c r="R35" s="102"/>
      <c r="S35" s="102"/>
      <c r="T35" s="102"/>
      <c r="U35" s="102"/>
      <c r="V35" s="102"/>
      <c r="W35" s="102"/>
      <c r="X35" s="102"/>
    </row>
    <row r="36" spans="1:24" ht="14.25" customHeight="1">
      <c r="A36" s="102" t="s">
        <v>205</v>
      </c>
      <c r="B36" s="102" t="s">
        <v>70</v>
      </c>
      <c r="C36" s="321" t="s">
        <v>467</v>
      </c>
      <c r="D36" s="102" t="s">
        <v>138</v>
      </c>
      <c r="E36" s="102" t="s">
        <v>137</v>
      </c>
      <c r="F36" s="102" t="s">
        <v>138</v>
      </c>
      <c r="G36" s="102" t="s">
        <v>242</v>
      </c>
      <c r="H36" s="102" t="s">
        <v>138</v>
      </c>
      <c r="I36" s="106">
        <v>857808</v>
      </c>
      <c r="J36" s="106">
        <v>857808</v>
      </c>
      <c r="K36" s="106"/>
      <c r="L36" s="106"/>
      <c r="M36" s="106">
        <v>857808</v>
      </c>
      <c r="N36" s="102"/>
      <c r="O36" s="102"/>
      <c r="P36" s="102"/>
      <c r="Q36" s="102"/>
      <c r="R36" s="102"/>
      <c r="S36" s="102"/>
      <c r="T36" s="102"/>
      <c r="U36" s="102"/>
      <c r="V36" s="102"/>
      <c r="W36" s="102"/>
      <c r="X36" s="102"/>
    </row>
    <row r="37" spans="1:24" ht="14.25" customHeight="1">
      <c r="A37" s="102" t="s">
        <v>205</v>
      </c>
      <c r="B37" s="102" t="s">
        <v>70</v>
      </c>
      <c r="C37" s="322" t="s">
        <v>468</v>
      </c>
      <c r="D37" s="102" t="s">
        <v>243</v>
      </c>
      <c r="E37" s="102" t="s">
        <v>121</v>
      </c>
      <c r="F37" s="102" t="s">
        <v>122</v>
      </c>
      <c r="G37" s="102" t="s">
        <v>244</v>
      </c>
      <c r="H37" s="102" t="s">
        <v>245</v>
      </c>
      <c r="I37" s="106">
        <v>28884</v>
      </c>
      <c r="J37" s="106">
        <v>28884</v>
      </c>
      <c r="K37" s="106"/>
      <c r="L37" s="106"/>
      <c r="M37" s="106">
        <v>28884</v>
      </c>
      <c r="N37" s="102"/>
      <c r="O37" s="102"/>
      <c r="P37" s="102"/>
      <c r="Q37" s="102"/>
      <c r="R37" s="102"/>
      <c r="S37" s="102"/>
      <c r="T37" s="102"/>
      <c r="U37" s="102"/>
      <c r="V37" s="102"/>
      <c r="W37" s="102"/>
      <c r="X37" s="102"/>
    </row>
    <row r="38" spans="1:24" ht="14.25" customHeight="1">
      <c r="A38" s="102" t="s">
        <v>205</v>
      </c>
      <c r="B38" s="102" t="s">
        <v>70</v>
      </c>
      <c r="C38" s="323" t="s">
        <v>459</v>
      </c>
      <c r="D38" s="102" t="s">
        <v>246</v>
      </c>
      <c r="E38" s="102" t="s">
        <v>117</v>
      </c>
      <c r="F38" s="102" t="s">
        <v>118</v>
      </c>
      <c r="G38" s="102" t="s">
        <v>244</v>
      </c>
      <c r="H38" s="102" t="s">
        <v>245</v>
      </c>
      <c r="I38" s="106">
        <v>66000</v>
      </c>
      <c r="J38" s="106">
        <v>66000</v>
      </c>
      <c r="K38" s="106"/>
      <c r="L38" s="106"/>
      <c r="M38" s="106">
        <v>66000</v>
      </c>
      <c r="N38" s="102"/>
      <c r="O38" s="102"/>
      <c r="P38" s="102"/>
      <c r="Q38" s="102"/>
      <c r="R38" s="102"/>
      <c r="S38" s="102"/>
      <c r="T38" s="102"/>
      <c r="U38" s="102"/>
      <c r="V38" s="102"/>
      <c r="W38" s="102"/>
      <c r="X38" s="102"/>
    </row>
    <row r="39" spans="1:24" ht="14.25" customHeight="1">
      <c r="A39" s="102" t="s">
        <v>205</v>
      </c>
      <c r="B39" s="102" t="s">
        <v>70</v>
      </c>
      <c r="C39" s="324" t="s">
        <v>459</v>
      </c>
      <c r="D39" s="102" t="s">
        <v>246</v>
      </c>
      <c r="E39" s="102" t="s">
        <v>117</v>
      </c>
      <c r="F39" s="102" t="s">
        <v>118</v>
      </c>
      <c r="G39" s="102" t="s">
        <v>244</v>
      </c>
      <c r="H39" s="102" t="s">
        <v>245</v>
      </c>
      <c r="I39" s="106">
        <v>158400</v>
      </c>
      <c r="J39" s="106">
        <v>158400</v>
      </c>
      <c r="K39" s="106"/>
      <c r="L39" s="106"/>
      <c r="M39" s="106">
        <v>158400</v>
      </c>
      <c r="N39" s="102"/>
      <c r="O39" s="102"/>
      <c r="P39" s="102"/>
      <c r="Q39" s="102"/>
      <c r="R39" s="102"/>
      <c r="S39" s="102"/>
      <c r="T39" s="102"/>
      <c r="U39" s="102"/>
      <c r="V39" s="102"/>
      <c r="W39" s="102"/>
      <c r="X39" s="102"/>
    </row>
    <row r="40" spans="1:24" ht="14.25" customHeight="1">
      <c r="A40" s="102" t="s">
        <v>205</v>
      </c>
      <c r="B40" s="102" t="s">
        <v>70</v>
      </c>
      <c r="C40" s="325" t="s">
        <v>469</v>
      </c>
      <c r="D40" s="102" t="s">
        <v>247</v>
      </c>
      <c r="E40" s="102" t="s">
        <v>101</v>
      </c>
      <c r="F40" s="102" t="s">
        <v>102</v>
      </c>
      <c r="G40" s="102" t="s">
        <v>227</v>
      </c>
      <c r="H40" s="102" t="s">
        <v>228</v>
      </c>
      <c r="I40" s="106">
        <v>1575000</v>
      </c>
      <c r="J40" s="106">
        <v>1575000</v>
      </c>
      <c r="K40" s="106"/>
      <c r="L40" s="106"/>
      <c r="M40" s="106">
        <v>1575000</v>
      </c>
      <c r="N40" s="102"/>
      <c r="O40" s="102"/>
      <c r="P40" s="102"/>
      <c r="Q40" s="102"/>
      <c r="R40" s="102"/>
      <c r="S40" s="102"/>
      <c r="T40" s="102"/>
      <c r="U40" s="102"/>
      <c r="V40" s="102"/>
      <c r="W40" s="102"/>
      <c r="X40" s="102"/>
    </row>
    <row r="41" spans="1:24" ht="14.25" customHeight="1">
      <c r="A41" s="102" t="s">
        <v>205</v>
      </c>
      <c r="B41" s="102" t="s">
        <v>70</v>
      </c>
      <c r="C41" s="326" t="s">
        <v>469</v>
      </c>
      <c r="D41" s="102" t="s">
        <v>247</v>
      </c>
      <c r="E41" s="102" t="s">
        <v>101</v>
      </c>
      <c r="F41" s="102" t="s">
        <v>102</v>
      </c>
      <c r="G41" s="102" t="s">
        <v>229</v>
      </c>
      <c r="H41" s="102" t="s">
        <v>230</v>
      </c>
      <c r="I41" s="106">
        <v>810000</v>
      </c>
      <c r="J41" s="106">
        <v>810000</v>
      </c>
      <c r="K41" s="106"/>
      <c r="L41" s="106"/>
      <c r="M41" s="106">
        <v>810000</v>
      </c>
      <c r="N41" s="102"/>
      <c r="O41" s="102"/>
      <c r="P41" s="102"/>
      <c r="Q41" s="102"/>
      <c r="R41" s="102"/>
      <c r="S41" s="102"/>
      <c r="T41" s="102"/>
      <c r="U41" s="102"/>
      <c r="V41" s="102"/>
      <c r="W41" s="102"/>
      <c r="X41" s="102"/>
    </row>
    <row r="42" spans="1:24" ht="17.25" customHeight="1">
      <c r="A42" s="186" t="s">
        <v>177</v>
      </c>
      <c r="B42" s="187"/>
      <c r="C42" s="188"/>
      <c r="D42" s="188"/>
      <c r="E42" s="188"/>
      <c r="F42" s="188"/>
      <c r="G42" s="188"/>
      <c r="H42" s="189"/>
      <c r="I42" s="61">
        <v>11527928.279999999</v>
      </c>
      <c r="J42" s="61">
        <v>11527928.279999999</v>
      </c>
      <c r="K42" s="61"/>
      <c r="L42" s="61"/>
      <c r="M42" s="61">
        <v>11527928.279999999</v>
      </c>
      <c r="N42" s="61"/>
      <c r="O42" s="61"/>
      <c r="P42" s="61"/>
      <c r="Q42" s="61"/>
      <c r="R42" s="61"/>
      <c r="S42" s="61"/>
      <c r="T42" s="61"/>
      <c r="U42" s="61"/>
      <c r="V42" s="61"/>
      <c r="W42" s="61"/>
      <c r="X42" s="61"/>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42:H42"/>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24" type="noConversion"/>
  <printOptions horizontalCentered="1"/>
  <pageMargins left="0.37" right="0.37" top="0.56000000000000005" bottom="0.56000000000000005" header="0.48" footer="0.48"/>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W19"/>
  <sheetViews>
    <sheetView showZeros="0" tabSelected="1" workbookViewId="0">
      <pane ySplit="1" topLeftCell="A5" activePane="bottomLeft" state="frozen"/>
      <selection pane="bottomLeft" activeCell="B18" sqref="B18"/>
    </sheetView>
  </sheetViews>
  <sheetFormatPr defaultColWidth="9.125" defaultRowHeight="14.25" customHeight="1"/>
  <cols>
    <col min="1" max="1" width="10.375" customWidth="1"/>
    <col min="2" max="2" width="21.875" customWidth="1"/>
    <col min="3" max="3" width="39.5" customWidth="1"/>
    <col min="4" max="4" width="23.875" customWidth="1"/>
    <col min="5" max="5" width="11.125" customWidth="1"/>
    <col min="6" max="6" width="21" customWidth="1"/>
    <col min="7" max="7" width="9.875" customWidth="1"/>
    <col min="8" max="8" width="17.625" customWidth="1"/>
    <col min="9" max="13" width="20" customWidth="1"/>
    <col min="14" max="14" width="12.375" customWidth="1"/>
    <col min="15" max="15" width="12.625" customWidth="1"/>
    <col min="16" max="16" width="11.125" customWidth="1"/>
    <col min="17" max="21" width="19.875" customWidth="1"/>
    <col min="22" max="22" width="20" customWidth="1"/>
    <col min="23" max="23" width="19.875" customWidth="1"/>
  </cols>
  <sheetData>
    <row r="1" spans="1:23" ht="14.25" customHeight="1">
      <c r="A1" s="47"/>
      <c r="B1" s="47"/>
      <c r="C1" s="47"/>
      <c r="D1" s="47"/>
      <c r="E1" s="47"/>
      <c r="F1" s="47"/>
      <c r="G1" s="47"/>
      <c r="H1" s="47"/>
      <c r="I1" s="47"/>
      <c r="J1" s="47"/>
      <c r="K1" s="47"/>
      <c r="L1" s="47"/>
      <c r="M1" s="47"/>
      <c r="N1" s="47"/>
      <c r="O1" s="47"/>
      <c r="P1" s="47"/>
      <c r="Q1" s="47"/>
      <c r="R1" s="47"/>
      <c r="S1" s="47"/>
      <c r="T1" s="47"/>
      <c r="U1" s="47"/>
      <c r="V1" s="47"/>
      <c r="W1" s="47"/>
    </row>
    <row r="2" spans="1:23" ht="13.5" customHeight="1">
      <c r="B2" s="94"/>
      <c r="E2" s="95"/>
      <c r="F2" s="95"/>
      <c r="G2" s="95"/>
      <c r="H2" s="95"/>
      <c r="U2" s="94"/>
      <c r="W2" s="103" t="s">
        <v>248</v>
      </c>
    </row>
    <row r="3" spans="1:23" ht="46.5" customHeight="1">
      <c r="A3" s="196" t="str">
        <f>"2025"&amp;"年部门项目支出预算表"</f>
        <v>2025年部门项目支出预算表</v>
      </c>
      <c r="B3" s="196"/>
      <c r="C3" s="196"/>
      <c r="D3" s="196"/>
      <c r="E3" s="196"/>
      <c r="F3" s="196"/>
      <c r="G3" s="196"/>
      <c r="H3" s="196"/>
      <c r="I3" s="196"/>
      <c r="J3" s="196"/>
      <c r="K3" s="196"/>
      <c r="L3" s="196"/>
      <c r="M3" s="196"/>
      <c r="N3" s="196"/>
      <c r="O3" s="196"/>
      <c r="P3" s="196"/>
      <c r="Q3" s="196"/>
      <c r="R3" s="196"/>
      <c r="S3" s="196"/>
      <c r="T3" s="196"/>
      <c r="U3" s="196"/>
      <c r="V3" s="196"/>
      <c r="W3" s="196"/>
    </row>
    <row r="4" spans="1:23" ht="13.5" customHeight="1">
      <c r="A4" s="197" t="str">
        <f>"单位名称："&amp;"昆明市西山区团结民族中学"</f>
        <v>单位名称：昆明市西山区团结民族中学</v>
      </c>
      <c r="B4" s="198"/>
      <c r="C4" s="198"/>
      <c r="D4" s="198"/>
      <c r="E4" s="198"/>
      <c r="F4" s="198"/>
      <c r="G4" s="198"/>
      <c r="H4" s="198"/>
      <c r="I4" s="64"/>
      <c r="J4" s="64"/>
      <c r="K4" s="64"/>
      <c r="L4" s="64"/>
      <c r="M4" s="64"/>
      <c r="N4" s="64"/>
      <c r="O4" s="64"/>
      <c r="P4" s="64"/>
      <c r="Q4" s="64"/>
      <c r="U4" s="94"/>
      <c r="W4" s="75" t="s">
        <v>1</v>
      </c>
    </row>
    <row r="5" spans="1:23" ht="21.75" customHeight="1">
      <c r="A5" s="184" t="s">
        <v>249</v>
      </c>
      <c r="B5" s="211" t="s">
        <v>189</v>
      </c>
      <c r="C5" s="184" t="s">
        <v>190</v>
      </c>
      <c r="D5" s="184" t="s">
        <v>250</v>
      </c>
      <c r="E5" s="211" t="s">
        <v>191</v>
      </c>
      <c r="F5" s="211" t="s">
        <v>192</v>
      </c>
      <c r="G5" s="211" t="s">
        <v>251</v>
      </c>
      <c r="H5" s="211" t="s">
        <v>252</v>
      </c>
      <c r="I5" s="219" t="s">
        <v>55</v>
      </c>
      <c r="J5" s="205" t="s">
        <v>253</v>
      </c>
      <c r="K5" s="202"/>
      <c r="L5" s="202"/>
      <c r="M5" s="206"/>
      <c r="N5" s="205" t="s">
        <v>197</v>
      </c>
      <c r="O5" s="202"/>
      <c r="P5" s="206"/>
      <c r="Q5" s="211" t="s">
        <v>61</v>
      </c>
      <c r="R5" s="205" t="s">
        <v>62</v>
      </c>
      <c r="S5" s="202"/>
      <c r="T5" s="202"/>
      <c r="U5" s="202"/>
      <c r="V5" s="202"/>
      <c r="W5" s="206"/>
    </row>
    <row r="6" spans="1:23" ht="21.75" customHeight="1">
      <c r="A6" s="190"/>
      <c r="B6" s="191"/>
      <c r="C6" s="190"/>
      <c r="D6" s="190"/>
      <c r="E6" s="218"/>
      <c r="F6" s="218"/>
      <c r="G6" s="218"/>
      <c r="H6" s="218"/>
      <c r="I6" s="191"/>
      <c r="J6" s="213" t="s">
        <v>58</v>
      </c>
      <c r="K6" s="214"/>
      <c r="L6" s="211" t="s">
        <v>59</v>
      </c>
      <c r="M6" s="211" t="s">
        <v>60</v>
      </c>
      <c r="N6" s="211" t="s">
        <v>58</v>
      </c>
      <c r="O6" s="211" t="s">
        <v>59</v>
      </c>
      <c r="P6" s="211" t="s">
        <v>60</v>
      </c>
      <c r="Q6" s="218"/>
      <c r="R6" s="211" t="s">
        <v>57</v>
      </c>
      <c r="S6" s="211" t="s">
        <v>64</v>
      </c>
      <c r="T6" s="211" t="s">
        <v>203</v>
      </c>
      <c r="U6" s="211" t="s">
        <v>66</v>
      </c>
      <c r="V6" s="211" t="s">
        <v>67</v>
      </c>
      <c r="W6" s="211" t="s">
        <v>68</v>
      </c>
    </row>
    <row r="7" spans="1:23" ht="21" customHeight="1">
      <c r="A7" s="191"/>
      <c r="B7" s="191"/>
      <c r="C7" s="191"/>
      <c r="D7" s="191"/>
      <c r="E7" s="191"/>
      <c r="F7" s="191"/>
      <c r="G7" s="191"/>
      <c r="H7" s="191"/>
      <c r="I7" s="191"/>
      <c r="J7" s="215" t="s">
        <v>57</v>
      </c>
      <c r="K7" s="216"/>
      <c r="L7" s="191"/>
      <c r="M7" s="191"/>
      <c r="N7" s="191"/>
      <c r="O7" s="191"/>
      <c r="P7" s="191"/>
      <c r="Q7" s="191"/>
      <c r="R7" s="191"/>
      <c r="S7" s="191"/>
      <c r="T7" s="191"/>
      <c r="U7" s="191"/>
      <c r="V7" s="191"/>
      <c r="W7" s="191"/>
    </row>
    <row r="8" spans="1:23" ht="39.75" customHeight="1">
      <c r="A8" s="185"/>
      <c r="B8" s="193"/>
      <c r="C8" s="185"/>
      <c r="D8" s="185"/>
      <c r="E8" s="212"/>
      <c r="F8" s="212"/>
      <c r="G8" s="212"/>
      <c r="H8" s="212"/>
      <c r="I8" s="193"/>
      <c r="J8" s="101" t="s">
        <v>57</v>
      </c>
      <c r="K8" s="101" t="s">
        <v>254</v>
      </c>
      <c r="L8" s="212"/>
      <c r="M8" s="212"/>
      <c r="N8" s="212"/>
      <c r="O8" s="212"/>
      <c r="P8" s="212"/>
      <c r="Q8" s="212"/>
      <c r="R8" s="212"/>
      <c r="S8" s="212"/>
      <c r="T8" s="212"/>
      <c r="U8" s="193"/>
      <c r="V8" s="212"/>
      <c r="W8" s="212"/>
    </row>
    <row r="9" spans="1:23" ht="15" customHeight="1">
      <c r="A9" s="96">
        <v>1</v>
      </c>
      <c r="B9" s="96">
        <v>2</v>
      </c>
      <c r="C9" s="96">
        <v>3</v>
      </c>
      <c r="D9" s="96">
        <v>4</v>
      </c>
      <c r="E9" s="96">
        <v>5</v>
      </c>
      <c r="F9" s="96">
        <v>6</v>
      </c>
      <c r="G9" s="96">
        <v>7</v>
      </c>
      <c r="H9" s="96">
        <v>8</v>
      </c>
      <c r="I9" s="96">
        <v>9</v>
      </c>
      <c r="J9" s="96">
        <v>10</v>
      </c>
      <c r="K9" s="96">
        <v>11</v>
      </c>
      <c r="L9" s="102">
        <v>12</v>
      </c>
      <c r="M9" s="102">
        <v>13</v>
      </c>
      <c r="N9" s="102">
        <v>14</v>
      </c>
      <c r="O9" s="102">
        <v>15</v>
      </c>
      <c r="P9" s="102">
        <v>16</v>
      </c>
      <c r="Q9" s="102">
        <v>17</v>
      </c>
      <c r="R9" s="102">
        <v>18</v>
      </c>
      <c r="S9" s="102">
        <v>19</v>
      </c>
      <c r="T9" s="102">
        <v>20</v>
      </c>
      <c r="U9" s="96">
        <v>21</v>
      </c>
      <c r="V9" s="102">
        <v>22</v>
      </c>
      <c r="W9" s="96">
        <v>23</v>
      </c>
    </row>
    <row r="10" spans="1:23" ht="15" customHeight="1">
      <c r="A10" s="97" t="s">
        <v>255</v>
      </c>
      <c r="B10" s="327" t="s">
        <v>470</v>
      </c>
      <c r="C10" s="98" t="s">
        <v>256</v>
      </c>
      <c r="D10" s="99" t="s">
        <v>70</v>
      </c>
      <c r="E10" s="15" t="s">
        <v>109</v>
      </c>
      <c r="F10" s="15" t="s">
        <v>110</v>
      </c>
      <c r="G10" s="15" t="s">
        <v>218</v>
      </c>
      <c r="H10" s="15" t="s">
        <v>219</v>
      </c>
      <c r="I10" s="72">
        <v>145800</v>
      </c>
      <c r="J10" s="72">
        <v>145800</v>
      </c>
      <c r="K10" s="72">
        <v>145800</v>
      </c>
      <c r="L10" s="102"/>
      <c r="M10" s="102"/>
      <c r="N10" s="102"/>
      <c r="O10" s="102"/>
      <c r="P10" s="102"/>
      <c r="Q10" s="102"/>
      <c r="R10" s="72"/>
      <c r="S10" s="72"/>
      <c r="T10" s="72"/>
      <c r="U10" s="72"/>
      <c r="V10" s="72"/>
      <c r="W10" s="72"/>
    </row>
    <row r="11" spans="1:23" ht="15" customHeight="1">
      <c r="A11" s="97" t="s">
        <v>255</v>
      </c>
      <c r="B11" s="328" t="s">
        <v>471</v>
      </c>
      <c r="C11" s="98" t="s">
        <v>257</v>
      </c>
      <c r="D11" s="99" t="s">
        <v>70</v>
      </c>
      <c r="E11" s="15" t="s">
        <v>109</v>
      </c>
      <c r="F11" s="15" t="s">
        <v>110</v>
      </c>
      <c r="G11" s="15" t="s">
        <v>218</v>
      </c>
      <c r="H11" s="15" t="s">
        <v>219</v>
      </c>
      <c r="I11" s="72">
        <v>245988</v>
      </c>
      <c r="J11" s="72">
        <v>245988</v>
      </c>
      <c r="K11" s="72">
        <v>245988</v>
      </c>
      <c r="L11" s="102"/>
      <c r="M11" s="102"/>
      <c r="N11" s="102"/>
      <c r="O11" s="102"/>
      <c r="P11" s="102"/>
      <c r="Q11" s="102"/>
      <c r="R11" s="72"/>
      <c r="S11" s="72"/>
      <c r="T11" s="72"/>
      <c r="U11" s="72"/>
      <c r="V11" s="72"/>
      <c r="W11" s="72"/>
    </row>
    <row r="12" spans="1:23" ht="15" customHeight="1">
      <c r="A12" s="97" t="s">
        <v>258</v>
      </c>
      <c r="B12" s="329" t="s">
        <v>472</v>
      </c>
      <c r="C12" s="98" t="s">
        <v>259</v>
      </c>
      <c r="D12" s="99" t="s">
        <v>70</v>
      </c>
      <c r="E12" s="15" t="s">
        <v>101</v>
      </c>
      <c r="F12" s="15" t="s">
        <v>102</v>
      </c>
      <c r="G12" s="15" t="s">
        <v>216</v>
      </c>
      <c r="H12" s="15" t="s">
        <v>217</v>
      </c>
      <c r="I12" s="72">
        <v>5825</v>
      </c>
      <c r="J12" s="72">
        <v>5825</v>
      </c>
      <c r="K12" s="72">
        <v>5825</v>
      </c>
      <c r="L12" s="102"/>
      <c r="M12" s="102"/>
      <c r="N12" s="102"/>
      <c r="O12" s="102"/>
      <c r="P12" s="102"/>
      <c r="Q12" s="102"/>
      <c r="R12" s="72"/>
      <c r="S12" s="72"/>
      <c r="T12" s="72"/>
      <c r="U12" s="72"/>
      <c r="V12" s="72"/>
      <c r="W12" s="72"/>
    </row>
    <row r="13" spans="1:23" ht="15" customHeight="1">
      <c r="A13" s="97" t="s">
        <v>258</v>
      </c>
      <c r="B13" s="330" t="s">
        <v>472</v>
      </c>
      <c r="C13" s="98" t="s">
        <v>259</v>
      </c>
      <c r="D13" s="99" t="s">
        <v>70</v>
      </c>
      <c r="E13" s="15" t="s">
        <v>101</v>
      </c>
      <c r="F13" s="15" t="s">
        <v>102</v>
      </c>
      <c r="G13" s="15" t="s">
        <v>210</v>
      </c>
      <c r="H13" s="15" t="s">
        <v>211</v>
      </c>
      <c r="I13" s="72">
        <v>52425.24</v>
      </c>
      <c r="J13" s="72">
        <v>52425.24</v>
      </c>
      <c r="K13" s="72">
        <v>52425.24</v>
      </c>
      <c r="L13" s="102"/>
      <c r="M13" s="102"/>
      <c r="N13" s="102"/>
      <c r="O13" s="102"/>
      <c r="P13" s="102"/>
      <c r="Q13" s="102"/>
      <c r="R13" s="72"/>
      <c r="S13" s="72"/>
      <c r="T13" s="72"/>
      <c r="U13" s="72"/>
      <c r="V13" s="72"/>
      <c r="W13" s="72"/>
    </row>
    <row r="14" spans="1:23" ht="15" customHeight="1">
      <c r="A14" s="97" t="s">
        <v>258</v>
      </c>
      <c r="B14" s="331" t="s">
        <v>473</v>
      </c>
      <c r="C14" s="98" t="s">
        <v>260</v>
      </c>
      <c r="D14" s="99" t="s">
        <v>70</v>
      </c>
      <c r="E14" s="15" t="s">
        <v>101</v>
      </c>
      <c r="F14" s="15" t="s">
        <v>102</v>
      </c>
      <c r="G14" s="15" t="s">
        <v>261</v>
      </c>
      <c r="H14" s="15" t="s">
        <v>262</v>
      </c>
      <c r="I14" s="72">
        <v>288640</v>
      </c>
      <c r="J14" s="72">
        <v>288640</v>
      </c>
      <c r="K14" s="72">
        <v>288640</v>
      </c>
      <c r="L14" s="102"/>
      <c r="M14" s="102"/>
      <c r="N14" s="102"/>
      <c r="O14" s="102"/>
      <c r="P14" s="102"/>
      <c r="Q14" s="102"/>
      <c r="R14" s="72"/>
      <c r="S14" s="72"/>
      <c r="T14" s="72"/>
      <c r="U14" s="72"/>
      <c r="V14" s="72"/>
      <c r="W14" s="72"/>
    </row>
    <row r="15" spans="1:23" ht="15" customHeight="1">
      <c r="A15" s="97" t="s">
        <v>258</v>
      </c>
      <c r="B15" s="332" t="s">
        <v>474</v>
      </c>
      <c r="C15" s="98" t="s">
        <v>263</v>
      </c>
      <c r="D15" s="99" t="s">
        <v>70</v>
      </c>
      <c r="E15" s="15" t="s">
        <v>105</v>
      </c>
      <c r="F15" s="15" t="s">
        <v>106</v>
      </c>
      <c r="G15" s="15" t="s">
        <v>214</v>
      </c>
      <c r="H15" s="15" t="s">
        <v>215</v>
      </c>
      <c r="I15" s="72">
        <v>1382</v>
      </c>
      <c r="J15" s="72">
        <v>1382</v>
      </c>
      <c r="K15" s="72">
        <v>1382</v>
      </c>
      <c r="L15" s="102"/>
      <c r="M15" s="102"/>
      <c r="N15" s="102"/>
      <c r="O15" s="102"/>
      <c r="P15" s="102"/>
      <c r="Q15" s="102"/>
      <c r="R15" s="72"/>
      <c r="S15" s="72"/>
      <c r="T15" s="72"/>
      <c r="U15" s="72"/>
      <c r="V15" s="72"/>
      <c r="W15" s="72"/>
    </row>
    <row r="16" spans="1:23" ht="15" customHeight="1">
      <c r="A16" s="97" t="s">
        <v>258</v>
      </c>
      <c r="B16" s="333" t="s">
        <v>474</v>
      </c>
      <c r="C16" s="98" t="s">
        <v>263</v>
      </c>
      <c r="D16" s="99" t="s">
        <v>70</v>
      </c>
      <c r="E16" s="15" t="s">
        <v>105</v>
      </c>
      <c r="F16" s="15" t="s">
        <v>106</v>
      </c>
      <c r="G16" s="15" t="s">
        <v>216</v>
      </c>
      <c r="H16" s="15" t="s">
        <v>217</v>
      </c>
      <c r="I16" s="72">
        <v>154</v>
      </c>
      <c r="J16" s="72">
        <v>154</v>
      </c>
      <c r="K16" s="72">
        <v>154</v>
      </c>
      <c r="L16" s="102"/>
      <c r="M16" s="102"/>
      <c r="N16" s="102"/>
      <c r="O16" s="102"/>
      <c r="P16" s="102"/>
      <c r="Q16" s="102"/>
      <c r="R16" s="72"/>
      <c r="S16" s="72"/>
      <c r="T16" s="72"/>
      <c r="U16" s="72"/>
      <c r="V16" s="72"/>
      <c r="W16" s="72"/>
    </row>
    <row r="17" spans="1:23" ht="15" customHeight="1">
      <c r="A17" s="97" t="s">
        <v>258</v>
      </c>
      <c r="B17" s="334" t="s">
        <v>475</v>
      </c>
      <c r="C17" s="98" t="s">
        <v>264</v>
      </c>
      <c r="D17" s="99" t="s">
        <v>70</v>
      </c>
      <c r="E17" s="15" t="s">
        <v>101</v>
      </c>
      <c r="F17" s="15" t="s">
        <v>102</v>
      </c>
      <c r="G17" s="15" t="s">
        <v>261</v>
      </c>
      <c r="H17" s="15" t="s">
        <v>262</v>
      </c>
      <c r="I17" s="72">
        <v>216720</v>
      </c>
      <c r="J17" s="72">
        <v>216720</v>
      </c>
      <c r="K17" s="72">
        <v>216720</v>
      </c>
      <c r="L17" s="102"/>
      <c r="M17" s="102"/>
      <c r="N17" s="102"/>
      <c r="O17" s="102"/>
      <c r="P17" s="102"/>
      <c r="Q17" s="102"/>
      <c r="R17" s="72"/>
      <c r="S17" s="72"/>
      <c r="T17" s="72"/>
      <c r="U17" s="72"/>
      <c r="V17" s="72"/>
      <c r="W17" s="72"/>
    </row>
    <row r="18" spans="1:23" ht="21.75" customHeight="1">
      <c r="A18" s="100" t="s">
        <v>265</v>
      </c>
      <c r="B18" s="335" t="s">
        <v>476</v>
      </c>
      <c r="C18" s="98" t="s">
        <v>266</v>
      </c>
      <c r="D18" s="99" t="s">
        <v>70</v>
      </c>
      <c r="E18" s="15" t="s">
        <v>101</v>
      </c>
      <c r="F18" s="15" t="s">
        <v>102</v>
      </c>
      <c r="G18" s="15" t="s">
        <v>218</v>
      </c>
      <c r="H18" s="15" t="s">
        <v>219</v>
      </c>
      <c r="I18" s="72">
        <v>1428840</v>
      </c>
      <c r="J18" s="72"/>
      <c r="K18" s="72"/>
      <c r="L18" s="61"/>
      <c r="M18" s="61"/>
      <c r="N18" s="61"/>
      <c r="O18" s="61"/>
      <c r="P18" s="61"/>
      <c r="Q18" s="61"/>
      <c r="R18" s="72">
        <v>1428840</v>
      </c>
      <c r="S18" s="72"/>
      <c r="T18" s="72"/>
      <c r="U18" s="72"/>
      <c r="V18" s="72"/>
      <c r="W18" s="72">
        <v>1428840</v>
      </c>
    </row>
    <row r="19" spans="1:23" ht="18.75" customHeight="1">
      <c r="A19" s="186" t="s">
        <v>177</v>
      </c>
      <c r="B19" s="187"/>
      <c r="C19" s="187"/>
      <c r="D19" s="187"/>
      <c r="E19" s="187"/>
      <c r="F19" s="187"/>
      <c r="G19" s="187"/>
      <c r="H19" s="217"/>
      <c r="I19" s="72">
        <v>2385774.2400000002</v>
      </c>
      <c r="J19" s="72">
        <v>956934.24</v>
      </c>
      <c r="K19" s="72">
        <v>956934.24</v>
      </c>
      <c r="L19" s="61"/>
      <c r="M19" s="61"/>
      <c r="N19" s="61"/>
      <c r="O19" s="61"/>
      <c r="P19" s="61"/>
      <c r="Q19" s="61"/>
      <c r="R19" s="72">
        <v>1428840</v>
      </c>
      <c r="S19" s="72"/>
      <c r="T19" s="72"/>
      <c r="U19" s="72"/>
      <c r="V19" s="72"/>
      <c r="W19" s="72">
        <v>1428840</v>
      </c>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19:H19"/>
    <mergeCell ref="A5:A8"/>
    <mergeCell ref="B5:B8"/>
    <mergeCell ref="C5:C8"/>
    <mergeCell ref="D5:D8"/>
    <mergeCell ref="E5:E8"/>
    <mergeCell ref="F5:F8"/>
    <mergeCell ref="G5:G8"/>
    <mergeCell ref="H5:H8"/>
  </mergeCells>
  <phoneticPr fontId="24" type="noConversion"/>
  <printOptions horizontalCentered="1"/>
  <pageMargins left="0.37" right="0.37" top="0.56000000000000005" bottom="0.56000000000000005" header="0.48" footer="0.48"/>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2:J67"/>
  <sheetViews>
    <sheetView showZeros="0" workbookViewId="0">
      <pane ySplit="2" topLeftCell="A45" activePane="bottomLeft" state="frozen"/>
      <selection pane="bottomLeft" activeCell="L4" sqref="L4"/>
    </sheetView>
  </sheetViews>
  <sheetFormatPr defaultColWidth="9.125" defaultRowHeight="12" customHeight="1"/>
  <cols>
    <col min="1" max="1" width="34.375" style="1" customWidth="1"/>
    <col min="2" max="2" width="29" style="1" customWidth="1"/>
    <col min="3" max="5" width="23.5" style="1" customWidth="1"/>
    <col min="6" max="6" width="11.375" style="1" customWidth="1"/>
    <col min="7" max="7" width="25.125" style="1" customWidth="1"/>
    <col min="8" max="8" width="15.5" style="1" customWidth="1"/>
    <col min="9" max="9" width="13.5" style="1" customWidth="1"/>
    <col min="10" max="10" width="18.875" style="1" customWidth="1"/>
    <col min="11" max="16384" width="9.125" style="1"/>
  </cols>
  <sheetData>
    <row r="2" spans="1:10" ht="24" customHeight="1">
      <c r="A2" s="84"/>
      <c r="B2" s="84"/>
      <c r="C2" s="84"/>
      <c r="D2" s="84"/>
      <c r="E2" s="84"/>
      <c r="F2" s="84"/>
      <c r="G2" s="84"/>
      <c r="H2" s="84"/>
      <c r="I2" s="84"/>
      <c r="J2" s="93" t="s">
        <v>267</v>
      </c>
    </row>
    <row r="3" spans="1:10" ht="39.6" customHeight="1">
      <c r="A3" s="226" t="str">
        <f>"2025"&amp;"年部门项目支出绩效目标表"</f>
        <v>2025年部门项目支出绩效目标表</v>
      </c>
      <c r="B3" s="226"/>
      <c r="C3" s="226"/>
      <c r="D3" s="226"/>
      <c r="E3" s="226"/>
      <c r="F3" s="226"/>
      <c r="G3" s="226"/>
      <c r="H3" s="226"/>
      <c r="I3" s="226"/>
      <c r="J3" s="226"/>
    </row>
    <row r="4" spans="1:10" ht="39.75" customHeight="1">
      <c r="A4" s="227" t="s">
        <v>268</v>
      </c>
      <c r="B4" s="227"/>
      <c r="C4" s="227"/>
      <c r="D4" s="227"/>
      <c r="E4" s="227"/>
      <c r="F4" s="227"/>
      <c r="G4" s="227"/>
      <c r="H4" s="227"/>
      <c r="I4" s="84"/>
      <c r="J4" s="84"/>
    </row>
    <row r="5" spans="1:10" ht="17.25" customHeight="1">
      <c r="A5" s="85" t="s">
        <v>190</v>
      </c>
      <c r="B5" s="85" t="s">
        <v>269</v>
      </c>
      <c r="C5" s="85" t="s">
        <v>270</v>
      </c>
      <c r="D5" s="85" t="s">
        <v>271</v>
      </c>
      <c r="E5" s="85" t="s">
        <v>272</v>
      </c>
      <c r="F5" s="86" t="s">
        <v>273</v>
      </c>
      <c r="G5" s="85" t="s">
        <v>274</v>
      </c>
      <c r="H5" s="86" t="s">
        <v>275</v>
      </c>
      <c r="I5" s="86" t="s">
        <v>276</v>
      </c>
      <c r="J5" s="85" t="s">
        <v>277</v>
      </c>
    </row>
    <row r="6" spans="1:10" ht="44.25" customHeight="1">
      <c r="A6" s="87">
        <v>1</v>
      </c>
      <c r="B6" s="87">
        <v>2</v>
      </c>
      <c r="C6" s="87">
        <v>3</v>
      </c>
      <c r="D6" s="87">
        <v>4</v>
      </c>
      <c r="E6" s="87">
        <v>5</v>
      </c>
      <c r="F6" s="88">
        <v>6</v>
      </c>
      <c r="G6" s="87">
        <v>7</v>
      </c>
      <c r="H6" s="88">
        <v>8</v>
      </c>
      <c r="I6" s="88">
        <v>9</v>
      </c>
      <c r="J6" s="87">
        <v>10</v>
      </c>
    </row>
    <row r="7" spans="1:10" ht="18.75" customHeight="1">
      <c r="A7" s="67" t="s">
        <v>70</v>
      </c>
      <c r="B7" s="89"/>
      <c r="C7" s="89"/>
      <c r="D7" s="89"/>
      <c r="E7" s="90"/>
      <c r="F7" s="91"/>
      <c r="G7" s="90"/>
      <c r="H7" s="91"/>
      <c r="I7" s="91"/>
      <c r="J7" s="90"/>
    </row>
    <row r="8" spans="1:10" ht="223.15" customHeight="1">
      <c r="A8" s="220" t="s">
        <v>260</v>
      </c>
      <c r="B8" s="223" t="s">
        <v>278</v>
      </c>
      <c r="C8" s="92" t="s">
        <v>279</v>
      </c>
      <c r="D8" s="92" t="s">
        <v>280</v>
      </c>
      <c r="E8" s="92" t="s">
        <v>281</v>
      </c>
      <c r="F8" s="92" t="s">
        <v>282</v>
      </c>
      <c r="G8" s="92" t="s">
        <v>283</v>
      </c>
      <c r="H8" s="92" t="s">
        <v>284</v>
      </c>
      <c r="I8" s="92" t="s">
        <v>285</v>
      </c>
      <c r="J8" s="92" t="s">
        <v>286</v>
      </c>
    </row>
    <row r="9" spans="1:10" ht="42" customHeight="1">
      <c r="A9" s="221"/>
      <c r="B9" s="224"/>
      <c r="C9" s="92" t="s">
        <v>279</v>
      </c>
      <c r="D9" s="92" t="s">
        <v>287</v>
      </c>
      <c r="E9" s="92" t="s">
        <v>288</v>
      </c>
      <c r="F9" s="92" t="s">
        <v>289</v>
      </c>
      <c r="G9" s="92" t="s">
        <v>290</v>
      </c>
      <c r="H9" s="92" t="s">
        <v>291</v>
      </c>
      <c r="I9" s="92" t="s">
        <v>285</v>
      </c>
      <c r="J9" s="92" t="s">
        <v>292</v>
      </c>
    </row>
    <row r="10" spans="1:10" ht="12" customHeight="1">
      <c r="A10" s="221"/>
      <c r="B10" s="224"/>
      <c r="C10" s="92" t="s">
        <v>279</v>
      </c>
      <c r="D10" s="92" t="s">
        <v>293</v>
      </c>
      <c r="E10" s="92" t="s">
        <v>294</v>
      </c>
      <c r="F10" s="92" t="s">
        <v>282</v>
      </c>
      <c r="G10" s="92" t="s">
        <v>82</v>
      </c>
      <c r="H10" s="92" t="s">
        <v>295</v>
      </c>
      <c r="I10" s="92" t="s">
        <v>285</v>
      </c>
      <c r="J10" s="92" t="s">
        <v>296</v>
      </c>
    </row>
    <row r="11" spans="1:10" ht="12" customHeight="1">
      <c r="A11" s="221"/>
      <c r="B11" s="224"/>
      <c r="C11" s="92" t="s">
        <v>279</v>
      </c>
      <c r="D11" s="92" t="s">
        <v>297</v>
      </c>
      <c r="E11" s="92" t="s">
        <v>298</v>
      </c>
      <c r="F11" s="92" t="s">
        <v>282</v>
      </c>
      <c r="G11" s="92" t="s">
        <v>299</v>
      </c>
      <c r="H11" s="92" t="s">
        <v>300</v>
      </c>
      <c r="I11" s="92" t="s">
        <v>285</v>
      </c>
      <c r="J11" s="92" t="s">
        <v>292</v>
      </c>
    </row>
    <row r="12" spans="1:10" ht="12" customHeight="1">
      <c r="A12" s="221"/>
      <c r="B12" s="224"/>
      <c r="C12" s="92" t="s">
        <v>301</v>
      </c>
      <c r="D12" s="92" t="s">
        <v>302</v>
      </c>
      <c r="E12" s="92" t="s">
        <v>303</v>
      </c>
      <c r="F12" s="92" t="s">
        <v>289</v>
      </c>
      <c r="G12" s="92" t="s">
        <v>304</v>
      </c>
      <c r="H12" s="92" t="s">
        <v>291</v>
      </c>
      <c r="I12" s="92" t="s">
        <v>285</v>
      </c>
      <c r="J12" s="92" t="s">
        <v>305</v>
      </c>
    </row>
    <row r="13" spans="1:10" ht="12" customHeight="1">
      <c r="A13" s="222"/>
      <c r="B13" s="225"/>
      <c r="C13" s="92" t="s">
        <v>306</v>
      </c>
      <c r="D13" s="92" t="s">
        <v>307</v>
      </c>
      <c r="E13" s="92" t="s">
        <v>308</v>
      </c>
      <c r="F13" s="92" t="s">
        <v>289</v>
      </c>
      <c r="G13" s="92" t="s">
        <v>309</v>
      </c>
      <c r="H13" s="92" t="s">
        <v>291</v>
      </c>
      <c r="I13" s="92" t="s">
        <v>285</v>
      </c>
      <c r="J13" s="92" t="s">
        <v>305</v>
      </c>
    </row>
    <row r="14" spans="1:10" ht="12" customHeight="1">
      <c r="A14" s="220" t="s">
        <v>259</v>
      </c>
      <c r="B14" s="223" t="s">
        <v>310</v>
      </c>
      <c r="C14" s="92" t="s">
        <v>279</v>
      </c>
      <c r="D14" s="92" t="s">
        <v>280</v>
      </c>
      <c r="E14" s="92" t="s">
        <v>311</v>
      </c>
      <c r="F14" s="92" t="s">
        <v>282</v>
      </c>
      <c r="G14" s="92" t="s">
        <v>312</v>
      </c>
      <c r="H14" s="92" t="s">
        <v>284</v>
      </c>
      <c r="I14" s="92" t="s">
        <v>285</v>
      </c>
      <c r="J14" s="92" t="s">
        <v>313</v>
      </c>
    </row>
    <row r="15" spans="1:10" ht="12" customHeight="1">
      <c r="A15" s="221"/>
      <c r="B15" s="224"/>
      <c r="C15" s="92" t="s">
        <v>279</v>
      </c>
      <c r="D15" s="92" t="s">
        <v>280</v>
      </c>
      <c r="E15" s="92" t="s">
        <v>314</v>
      </c>
      <c r="F15" s="92" t="s">
        <v>282</v>
      </c>
      <c r="G15" s="92" t="s">
        <v>315</v>
      </c>
      <c r="H15" s="92" t="s">
        <v>284</v>
      </c>
      <c r="I15" s="92" t="s">
        <v>285</v>
      </c>
      <c r="J15" s="92" t="s">
        <v>316</v>
      </c>
    </row>
    <row r="16" spans="1:10" ht="12" customHeight="1">
      <c r="A16" s="221"/>
      <c r="B16" s="224"/>
      <c r="C16" s="92" t="s">
        <v>279</v>
      </c>
      <c r="D16" s="92" t="s">
        <v>287</v>
      </c>
      <c r="E16" s="92" t="s">
        <v>317</v>
      </c>
      <c r="F16" s="92" t="s">
        <v>282</v>
      </c>
      <c r="G16" s="92" t="s">
        <v>290</v>
      </c>
      <c r="H16" s="92" t="s">
        <v>291</v>
      </c>
      <c r="I16" s="92" t="s">
        <v>285</v>
      </c>
      <c r="J16" s="92" t="s">
        <v>317</v>
      </c>
    </row>
    <row r="17" spans="1:10" ht="12" customHeight="1">
      <c r="A17" s="221"/>
      <c r="B17" s="224"/>
      <c r="C17" s="92" t="s">
        <v>279</v>
      </c>
      <c r="D17" s="92" t="s">
        <v>287</v>
      </c>
      <c r="E17" s="92" t="s">
        <v>318</v>
      </c>
      <c r="F17" s="92" t="s">
        <v>289</v>
      </c>
      <c r="G17" s="92" t="s">
        <v>91</v>
      </c>
      <c r="H17" s="92" t="s">
        <v>291</v>
      </c>
      <c r="I17" s="92" t="s">
        <v>285</v>
      </c>
      <c r="J17" s="92" t="s">
        <v>318</v>
      </c>
    </row>
    <row r="18" spans="1:10" ht="12" customHeight="1">
      <c r="A18" s="221"/>
      <c r="B18" s="224"/>
      <c r="C18" s="92" t="s">
        <v>279</v>
      </c>
      <c r="D18" s="92" t="s">
        <v>293</v>
      </c>
      <c r="E18" s="92" t="s">
        <v>319</v>
      </c>
      <c r="F18" s="92" t="s">
        <v>282</v>
      </c>
      <c r="G18" s="92" t="s">
        <v>290</v>
      </c>
      <c r="H18" s="92" t="s">
        <v>291</v>
      </c>
      <c r="I18" s="92" t="s">
        <v>285</v>
      </c>
      <c r="J18" s="92" t="s">
        <v>319</v>
      </c>
    </row>
    <row r="19" spans="1:10" ht="12" customHeight="1">
      <c r="A19" s="221"/>
      <c r="B19" s="224"/>
      <c r="C19" s="92" t="s">
        <v>279</v>
      </c>
      <c r="D19" s="92" t="s">
        <v>293</v>
      </c>
      <c r="E19" s="92" t="s">
        <v>320</v>
      </c>
      <c r="F19" s="92" t="s">
        <v>282</v>
      </c>
      <c r="G19" s="92" t="s">
        <v>321</v>
      </c>
      <c r="H19" s="92" t="s">
        <v>322</v>
      </c>
      <c r="I19" s="92" t="s">
        <v>323</v>
      </c>
      <c r="J19" s="92" t="s">
        <v>324</v>
      </c>
    </row>
    <row r="20" spans="1:10" ht="12" customHeight="1">
      <c r="A20" s="221"/>
      <c r="B20" s="224"/>
      <c r="C20" s="92" t="s">
        <v>279</v>
      </c>
      <c r="D20" s="92" t="s">
        <v>297</v>
      </c>
      <c r="E20" s="92" t="s">
        <v>298</v>
      </c>
      <c r="F20" s="92" t="s">
        <v>282</v>
      </c>
      <c r="G20" s="92" t="s">
        <v>325</v>
      </c>
      <c r="H20" s="92" t="s">
        <v>326</v>
      </c>
      <c r="I20" s="92" t="s">
        <v>285</v>
      </c>
      <c r="J20" s="92" t="s">
        <v>327</v>
      </c>
    </row>
    <row r="21" spans="1:10" ht="12" customHeight="1">
      <c r="A21" s="221"/>
      <c r="B21" s="224"/>
      <c r="C21" s="92" t="s">
        <v>301</v>
      </c>
      <c r="D21" s="92" t="s">
        <v>302</v>
      </c>
      <c r="E21" s="92" t="s">
        <v>328</v>
      </c>
      <c r="F21" s="92" t="s">
        <v>289</v>
      </c>
      <c r="G21" s="92" t="s">
        <v>329</v>
      </c>
      <c r="H21" s="92" t="s">
        <v>291</v>
      </c>
      <c r="I21" s="92" t="s">
        <v>285</v>
      </c>
      <c r="J21" s="92" t="s">
        <v>328</v>
      </c>
    </row>
    <row r="22" spans="1:10" ht="12" customHeight="1">
      <c r="A22" s="221"/>
      <c r="B22" s="224"/>
      <c r="C22" s="92" t="s">
        <v>301</v>
      </c>
      <c r="D22" s="92" t="s">
        <v>302</v>
      </c>
      <c r="E22" s="92" t="s">
        <v>330</v>
      </c>
      <c r="F22" s="92" t="s">
        <v>282</v>
      </c>
      <c r="G22" s="92" t="s">
        <v>290</v>
      </c>
      <c r="H22" s="92" t="s">
        <v>291</v>
      </c>
      <c r="I22" s="92" t="s">
        <v>285</v>
      </c>
      <c r="J22" s="92" t="s">
        <v>330</v>
      </c>
    </row>
    <row r="23" spans="1:10" ht="12" customHeight="1">
      <c r="A23" s="221"/>
      <c r="B23" s="224"/>
      <c r="C23" s="92" t="s">
        <v>301</v>
      </c>
      <c r="D23" s="92" t="s">
        <v>331</v>
      </c>
      <c r="E23" s="92" t="s">
        <v>332</v>
      </c>
      <c r="F23" s="92" t="s">
        <v>282</v>
      </c>
      <c r="G23" s="92" t="s">
        <v>90</v>
      </c>
      <c r="H23" s="92" t="s">
        <v>295</v>
      </c>
      <c r="I23" s="92" t="s">
        <v>285</v>
      </c>
      <c r="J23" s="92" t="s">
        <v>332</v>
      </c>
    </row>
    <row r="24" spans="1:10" ht="12" customHeight="1">
      <c r="A24" s="221"/>
      <c r="B24" s="224"/>
      <c r="C24" s="92" t="s">
        <v>306</v>
      </c>
      <c r="D24" s="92" t="s">
        <v>307</v>
      </c>
      <c r="E24" s="92" t="s">
        <v>333</v>
      </c>
      <c r="F24" s="92" t="s">
        <v>289</v>
      </c>
      <c r="G24" s="92" t="s">
        <v>304</v>
      </c>
      <c r="H24" s="92" t="s">
        <v>291</v>
      </c>
      <c r="I24" s="92" t="s">
        <v>285</v>
      </c>
      <c r="J24" s="92" t="s">
        <v>333</v>
      </c>
    </row>
    <row r="25" spans="1:10" ht="12" customHeight="1">
      <c r="A25" s="222"/>
      <c r="B25" s="225"/>
      <c r="C25" s="92" t="s">
        <v>306</v>
      </c>
      <c r="D25" s="92" t="s">
        <v>307</v>
      </c>
      <c r="E25" s="92" t="s">
        <v>334</v>
      </c>
      <c r="F25" s="92" t="s">
        <v>289</v>
      </c>
      <c r="G25" s="92" t="s">
        <v>304</v>
      </c>
      <c r="H25" s="92" t="s">
        <v>291</v>
      </c>
      <c r="I25" s="92" t="s">
        <v>285</v>
      </c>
      <c r="J25" s="92" t="s">
        <v>334</v>
      </c>
    </row>
    <row r="26" spans="1:10" ht="12" customHeight="1">
      <c r="A26" s="220" t="s">
        <v>263</v>
      </c>
      <c r="B26" s="223" t="s">
        <v>335</v>
      </c>
      <c r="C26" s="92" t="s">
        <v>279</v>
      </c>
      <c r="D26" s="92" t="s">
        <v>280</v>
      </c>
      <c r="E26" s="92" t="s">
        <v>336</v>
      </c>
      <c r="F26" s="92" t="s">
        <v>282</v>
      </c>
      <c r="G26" s="92" t="s">
        <v>290</v>
      </c>
      <c r="H26" s="92" t="s">
        <v>291</v>
      </c>
      <c r="I26" s="92" t="s">
        <v>285</v>
      </c>
      <c r="J26" s="92" t="s">
        <v>336</v>
      </c>
    </row>
    <row r="27" spans="1:10" ht="12" customHeight="1">
      <c r="A27" s="221"/>
      <c r="B27" s="224"/>
      <c r="C27" s="92" t="s">
        <v>279</v>
      </c>
      <c r="D27" s="92" t="s">
        <v>280</v>
      </c>
      <c r="E27" s="92" t="s">
        <v>281</v>
      </c>
      <c r="F27" s="92" t="s">
        <v>282</v>
      </c>
      <c r="G27" s="92" t="s">
        <v>91</v>
      </c>
      <c r="H27" s="92" t="s">
        <v>284</v>
      </c>
      <c r="I27" s="92" t="s">
        <v>285</v>
      </c>
      <c r="J27" s="92" t="s">
        <v>337</v>
      </c>
    </row>
    <row r="28" spans="1:10" ht="12" customHeight="1">
      <c r="A28" s="221"/>
      <c r="B28" s="224"/>
      <c r="C28" s="92" t="s">
        <v>279</v>
      </c>
      <c r="D28" s="92" t="s">
        <v>287</v>
      </c>
      <c r="E28" s="92" t="s">
        <v>338</v>
      </c>
      <c r="F28" s="92" t="s">
        <v>282</v>
      </c>
      <c r="G28" s="92" t="s">
        <v>290</v>
      </c>
      <c r="H28" s="92" t="s">
        <v>291</v>
      </c>
      <c r="I28" s="92" t="s">
        <v>285</v>
      </c>
      <c r="J28" s="92" t="s">
        <v>338</v>
      </c>
    </row>
    <row r="29" spans="1:10" ht="12" customHeight="1">
      <c r="A29" s="221"/>
      <c r="B29" s="224"/>
      <c r="C29" s="92" t="s">
        <v>279</v>
      </c>
      <c r="D29" s="92" t="s">
        <v>293</v>
      </c>
      <c r="E29" s="92" t="s">
        <v>288</v>
      </c>
      <c r="F29" s="92" t="s">
        <v>282</v>
      </c>
      <c r="G29" s="92" t="s">
        <v>290</v>
      </c>
      <c r="H29" s="92" t="s">
        <v>291</v>
      </c>
      <c r="I29" s="92" t="s">
        <v>285</v>
      </c>
      <c r="J29" s="92" t="s">
        <v>288</v>
      </c>
    </row>
    <row r="30" spans="1:10" ht="12" customHeight="1">
      <c r="A30" s="221"/>
      <c r="B30" s="224"/>
      <c r="C30" s="92" t="s">
        <v>279</v>
      </c>
      <c r="D30" s="92" t="s">
        <v>293</v>
      </c>
      <c r="E30" s="92" t="s">
        <v>320</v>
      </c>
      <c r="F30" s="92" t="s">
        <v>282</v>
      </c>
      <c r="G30" s="92" t="s">
        <v>339</v>
      </c>
      <c r="H30" s="92" t="s">
        <v>322</v>
      </c>
      <c r="I30" s="92" t="s">
        <v>285</v>
      </c>
      <c r="J30" s="92" t="s">
        <v>340</v>
      </c>
    </row>
    <row r="31" spans="1:10" ht="12" customHeight="1">
      <c r="A31" s="221"/>
      <c r="B31" s="224"/>
      <c r="C31" s="92" t="s">
        <v>279</v>
      </c>
      <c r="D31" s="92" t="s">
        <v>297</v>
      </c>
      <c r="E31" s="92" t="s">
        <v>298</v>
      </c>
      <c r="F31" s="92" t="s">
        <v>282</v>
      </c>
      <c r="G31" s="92" t="s">
        <v>341</v>
      </c>
      <c r="H31" s="92" t="s">
        <v>326</v>
      </c>
      <c r="I31" s="92" t="s">
        <v>285</v>
      </c>
      <c r="J31" s="92" t="s">
        <v>327</v>
      </c>
    </row>
    <row r="32" spans="1:10" ht="12" customHeight="1">
      <c r="A32" s="221"/>
      <c r="B32" s="224"/>
      <c r="C32" s="92" t="s">
        <v>301</v>
      </c>
      <c r="D32" s="92" t="s">
        <v>302</v>
      </c>
      <c r="E32" s="92" t="s">
        <v>342</v>
      </c>
      <c r="F32" s="92" t="s">
        <v>289</v>
      </c>
      <c r="G32" s="92" t="s">
        <v>304</v>
      </c>
      <c r="H32" s="92" t="s">
        <v>291</v>
      </c>
      <c r="I32" s="92" t="s">
        <v>285</v>
      </c>
      <c r="J32" s="92" t="s">
        <v>342</v>
      </c>
    </row>
    <row r="33" spans="1:10" ht="12" customHeight="1">
      <c r="A33" s="221"/>
      <c r="B33" s="224"/>
      <c r="C33" s="92" t="s">
        <v>301</v>
      </c>
      <c r="D33" s="92" t="s">
        <v>331</v>
      </c>
      <c r="E33" s="92" t="s">
        <v>343</v>
      </c>
      <c r="F33" s="92" t="s">
        <v>282</v>
      </c>
      <c r="G33" s="92" t="s">
        <v>90</v>
      </c>
      <c r="H33" s="92" t="s">
        <v>295</v>
      </c>
      <c r="I33" s="92" t="s">
        <v>285</v>
      </c>
      <c r="J33" s="92" t="s">
        <v>343</v>
      </c>
    </row>
    <row r="34" spans="1:10" ht="12" customHeight="1">
      <c r="A34" s="221"/>
      <c r="B34" s="224"/>
      <c r="C34" s="92" t="s">
        <v>306</v>
      </c>
      <c r="D34" s="92" t="s">
        <v>307</v>
      </c>
      <c r="E34" s="92" t="s">
        <v>333</v>
      </c>
      <c r="F34" s="92" t="s">
        <v>289</v>
      </c>
      <c r="G34" s="92" t="s">
        <v>344</v>
      </c>
      <c r="H34" s="92" t="s">
        <v>291</v>
      </c>
      <c r="I34" s="92" t="s">
        <v>285</v>
      </c>
      <c r="J34" s="92" t="s">
        <v>333</v>
      </c>
    </row>
    <row r="35" spans="1:10" ht="12" customHeight="1">
      <c r="A35" s="222"/>
      <c r="B35" s="225"/>
      <c r="C35" s="92" t="s">
        <v>306</v>
      </c>
      <c r="D35" s="92" t="s">
        <v>307</v>
      </c>
      <c r="E35" s="92" t="s">
        <v>334</v>
      </c>
      <c r="F35" s="92" t="s">
        <v>289</v>
      </c>
      <c r="G35" s="92" t="s">
        <v>344</v>
      </c>
      <c r="H35" s="92" t="s">
        <v>291</v>
      </c>
      <c r="I35" s="92" t="s">
        <v>285</v>
      </c>
      <c r="J35" s="92" t="s">
        <v>334</v>
      </c>
    </row>
    <row r="36" spans="1:10" ht="12" customHeight="1">
      <c r="A36" s="220" t="s">
        <v>257</v>
      </c>
      <c r="B36" s="223" t="s">
        <v>345</v>
      </c>
      <c r="C36" s="92" t="s">
        <v>279</v>
      </c>
      <c r="D36" s="92" t="s">
        <v>280</v>
      </c>
      <c r="E36" s="92" t="s">
        <v>336</v>
      </c>
      <c r="F36" s="92" t="s">
        <v>282</v>
      </c>
      <c r="G36" s="92" t="s">
        <v>290</v>
      </c>
      <c r="H36" s="92" t="s">
        <v>291</v>
      </c>
      <c r="I36" s="92" t="s">
        <v>285</v>
      </c>
      <c r="J36" s="92" t="s">
        <v>346</v>
      </c>
    </row>
    <row r="37" spans="1:10" ht="12" customHeight="1">
      <c r="A37" s="221"/>
      <c r="B37" s="224"/>
      <c r="C37" s="92" t="s">
        <v>279</v>
      </c>
      <c r="D37" s="92" t="s">
        <v>287</v>
      </c>
      <c r="E37" s="92" t="s">
        <v>347</v>
      </c>
      <c r="F37" s="92" t="s">
        <v>282</v>
      </c>
      <c r="G37" s="92" t="s">
        <v>290</v>
      </c>
      <c r="H37" s="92" t="s">
        <v>291</v>
      </c>
      <c r="I37" s="92" t="s">
        <v>285</v>
      </c>
      <c r="J37" s="92" t="s">
        <v>348</v>
      </c>
    </row>
    <row r="38" spans="1:10" ht="12" customHeight="1">
      <c r="A38" s="221"/>
      <c r="B38" s="224"/>
      <c r="C38" s="92" t="s">
        <v>279</v>
      </c>
      <c r="D38" s="92" t="s">
        <v>293</v>
      </c>
      <c r="E38" s="92" t="s">
        <v>349</v>
      </c>
      <c r="F38" s="92" t="s">
        <v>282</v>
      </c>
      <c r="G38" s="92" t="s">
        <v>350</v>
      </c>
      <c r="H38" s="92" t="s">
        <v>322</v>
      </c>
      <c r="I38" s="92" t="s">
        <v>285</v>
      </c>
      <c r="J38" s="92" t="s">
        <v>351</v>
      </c>
    </row>
    <row r="39" spans="1:10" ht="12" customHeight="1">
      <c r="A39" s="221"/>
      <c r="B39" s="224"/>
      <c r="C39" s="92" t="s">
        <v>301</v>
      </c>
      <c r="D39" s="92" t="s">
        <v>302</v>
      </c>
      <c r="E39" s="92" t="s">
        <v>352</v>
      </c>
      <c r="F39" s="92" t="s">
        <v>282</v>
      </c>
      <c r="G39" s="92" t="s">
        <v>353</v>
      </c>
      <c r="H39" s="92"/>
      <c r="I39" s="92" t="s">
        <v>323</v>
      </c>
      <c r="J39" s="92" t="s">
        <v>354</v>
      </c>
    </row>
    <row r="40" spans="1:10" ht="12" customHeight="1">
      <c r="A40" s="221"/>
      <c r="B40" s="224"/>
      <c r="C40" s="92" t="s">
        <v>301</v>
      </c>
      <c r="D40" s="92" t="s">
        <v>331</v>
      </c>
      <c r="E40" s="92" t="s">
        <v>355</v>
      </c>
      <c r="F40" s="92" t="s">
        <v>282</v>
      </c>
      <c r="G40" s="92" t="s">
        <v>356</v>
      </c>
      <c r="H40" s="92"/>
      <c r="I40" s="92" t="s">
        <v>323</v>
      </c>
      <c r="J40" s="92" t="s">
        <v>357</v>
      </c>
    </row>
    <row r="41" spans="1:10" ht="12" customHeight="1">
      <c r="A41" s="221"/>
      <c r="B41" s="224"/>
      <c r="C41" s="92" t="s">
        <v>306</v>
      </c>
      <c r="D41" s="92" t="s">
        <v>307</v>
      </c>
      <c r="E41" s="92" t="s">
        <v>333</v>
      </c>
      <c r="F41" s="92" t="s">
        <v>289</v>
      </c>
      <c r="G41" s="92" t="s">
        <v>304</v>
      </c>
      <c r="H41" s="92" t="s">
        <v>291</v>
      </c>
      <c r="I41" s="92" t="s">
        <v>285</v>
      </c>
      <c r="J41" s="92" t="s">
        <v>358</v>
      </c>
    </row>
    <row r="42" spans="1:10" ht="12" customHeight="1">
      <c r="A42" s="222"/>
      <c r="B42" s="225"/>
      <c r="C42" s="92" t="s">
        <v>306</v>
      </c>
      <c r="D42" s="92" t="s">
        <v>307</v>
      </c>
      <c r="E42" s="92" t="s">
        <v>334</v>
      </c>
      <c r="F42" s="92" t="s">
        <v>289</v>
      </c>
      <c r="G42" s="92" t="s">
        <v>304</v>
      </c>
      <c r="H42" s="92" t="s">
        <v>291</v>
      </c>
      <c r="I42" s="92" t="s">
        <v>285</v>
      </c>
      <c r="J42" s="92" t="s">
        <v>358</v>
      </c>
    </row>
    <row r="43" spans="1:10" ht="12" customHeight="1">
      <c r="A43" s="220" t="s">
        <v>264</v>
      </c>
      <c r="B43" s="223" t="s">
        <v>359</v>
      </c>
      <c r="C43" s="92" t="s">
        <v>279</v>
      </c>
      <c r="D43" s="92" t="s">
        <v>280</v>
      </c>
      <c r="E43" s="92" t="s">
        <v>360</v>
      </c>
      <c r="F43" s="92" t="s">
        <v>289</v>
      </c>
      <c r="G43" s="92" t="s">
        <v>89</v>
      </c>
      <c r="H43" s="92" t="s">
        <v>284</v>
      </c>
      <c r="I43" s="92" t="s">
        <v>285</v>
      </c>
      <c r="J43" s="92" t="s">
        <v>361</v>
      </c>
    </row>
    <row r="44" spans="1:10" ht="12" customHeight="1">
      <c r="A44" s="221"/>
      <c r="B44" s="224"/>
      <c r="C44" s="92" t="s">
        <v>279</v>
      </c>
      <c r="D44" s="92" t="s">
        <v>280</v>
      </c>
      <c r="E44" s="92" t="s">
        <v>362</v>
      </c>
      <c r="F44" s="92" t="s">
        <v>289</v>
      </c>
      <c r="G44" s="92" t="s">
        <v>363</v>
      </c>
      <c r="H44" s="92" t="s">
        <v>284</v>
      </c>
      <c r="I44" s="92" t="s">
        <v>285</v>
      </c>
      <c r="J44" s="92" t="s">
        <v>364</v>
      </c>
    </row>
    <row r="45" spans="1:10" ht="12" customHeight="1">
      <c r="A45" s="221"/>
      <c r="B45" s="224"/>
      <c r="C45" s="92" t="s">
        <v>279</v>
      </c>
      <c r="D45" s="92" t="s">
        <v>280</v>
      </c>
      <c r="E45" s="92" t="s">
        <v>365</v>
      </c>
      <c r="F45" s="92" t="s">
        <v>289</v>
      </c>
      <c r="G45" s="92" t="s">
        <v>366</v>
      </c>
      <c r="H45" s="92" t="s">
        <v>284</v>
      </c>
      <c r="I45" s="92" t="s">
        <v>285</v>
      </c>
      <c r="J45" s="92" t="s">
        <v>367</v>
      </c>
    </row>
    <row r="46" spans="1:10" ht="12" customHeight="1">
      <c r="A46" s="221"/>
      <c r="B46" s="224"/>
      <c r="C46" s="92" t="s">
        <v>279</v>
      </c>
      <c r="D46" s="92" t="s">
        <v>280</v>
      </c>
      <c r="E46" s="92" t="s">
        <v>368</v>
      </c>
      <c r="F46" s="92" t="s">
        <v>289</v>
      </c>
      <c r="G46" s="92" t="s">
        <v>304</v>
      </c>
      <c r="H46" s="92" t="s">
        <v>284</v>
      </c>
      <c r="I46" s="92" t="s">
        <v>285</v>
      </c>
      <c r="J46" s="92" t="s">
        <v>369</v>
      </c>
    </row>
    <row r="47" spans="1:10" ht="12" customHeight="1">
      <c r="A47" s="221"/>
      <c r="B47" s="224"/>
      <c r="C47" s="92" t="s">
        <v>279</v>
      </c>
      <c r="D47" s="92" t="s">
        <v>287</v>
      </c>
      <c r="E47" s="92" t="s">
        <v>370</v>
      </c>
      <c r="F47" s="92" t="s">
        <v>282</v>
      </c>
      <c r="G47" s="92" t="s">
        <v>290</v>
      </c>
      <c r="H47" s="92" t="s">
        <v>291</v>
      </c>
      <c r="I47" s="92" t="s">
        <v>285</v>
      </c>
      <c r="J47" s="92" t="s">
        <v>371</v>
      </c>
    </row>
    <row r="48" spans="1:10" ht="12" customHeight="1">
      <c r="A48" s="221"/>
      <c r="B48" s="224"/>
      <c r="C48" s="92" t="s">
        <v>279</v>
      </c>
      <c r="D48" s="92" t="s">
        <v>293</v>
      </c>
      <c r="E48" s="92" t="s">
        <v>319</v>
      </c>
      <c r="F48" s="92" t="s">
        <v>282</v>
      </c>
      <c r="G48" s="92" t="s">
        <v>290</v>
      </c>
      <c r="H48" s="92" t="s">
        <v>291</v>
      </c>
      <c r="I48" s="92" t="s">
        <v>285</v>
      </c>
      <c r="J48" s="92" t="s">
        <v>372</v>
      </c>
    </row>
    <row r="49" spans="1:10" ht="12" customHeight="1">
      <c r="A49" s="221"/>
      <c r="B49" s="224"/>
      <c r="C49" s="92" t="s">
        <v>279</v>
      </c>
      <c r="D49" s="92" t="s">
        <v>293</v>
      </c>
      <c r="E49" s="92" t="s">
        <v>373</v>
      </c>
      <c r="F49" s="92" t="s">
        <v>282</v>
      </c>
      <c r="G49" s="92" t="s">
        <v>290</v>
      </c>
      <c r="H49" s="92" t="s">
        <v>291</v>
      </c>
      <c r="I49" s="92" t="s">
        <v>285</v>
      </c>
      <c r="J49" s="92" t="s">
        <v>374</v>
      </c>
    </row>
    <row r="50" spans="1:10" ht="12" customHeight="1">
      <c r="A50" s="221"/>
      <c r="B50" s="224"/>
      <c r="C50" s="92" t="s">
        <v>279</v>
      </c>
      <c r="D50" s="92" t="s">
        <v>297</v>
      </c>
      <c r="E50" s="92" t="s">
        <v>298</v>
      </c>
      <c r="F50" s="92" t="s">
        <v>282</v>
      </c>
      <c r="G50" s="92" t="s">
        <v>375</v>
      </c>
      <c r="H50" s="92" t="s">
        <v>376</v>
      </c>
      <c r="I50" s="92" t="s">
        <v>285</v>
      </c>
      <c r="J50" s="92" t="s">
        <v>377</v>
      </c>
    </row>
    <row r="51" spans="1:10" ht="12" customHeight="1">
      <c r="A51" s="221"/>
      <c r="B51" s="224"/>
      <c r="C51" s="92" t="s">
        <v>301</v>
      </c>
      <c r="D51" s="92" t="s">
        <v>302</v>
      </c>
      <c r="E51" s="92" t="s">
        <v>330</v>
      </c>
      <c r="F51" s="92" t="s">
        <v>282</v>
      </c>
      <c r="G51" s="92" t="s">
        <v>290</v>
      </c>
      <c r="H51" s="92" t="s">
        <v>291</v>
      </c>
      <c r="I51" s="92" t="s">
        <v>285</v>
      </c>
      <c r="J51" s="92" t="s">
        <v>378</v>
      </c>
    </row>
    <row r="52" spans="1:10" ht="12" customHeight="1">
      <c r="A52" s="221"/>
      <c r="B52" s="224"/>
      <c r="C52" s="92" t="s">
        <v>301</v>
      </c>
      <c r="D52" s="92" t="s">
        <v>302</v>
      </c>
      <c r="E52" s="92" t="s">
        <v>328</v>
      </c>
      <c r="F52" s="92" t="s">
        <v>289</v>
      </c>
      <c r="G52" s="92" t="s">
        <v>329</v>
      </c>
      <c r="H52" s="92" t="s">
        <v>291</v>
      </c>
      <c r="I52" s="92" t="s">
        <v>285</v>
      </c>
      <c r="J52" s="92" t="s">
        <v>379</v>
      </c>
    </row>
    <row r="53" spans="1:10" ht="12" customHeight="1">
      <c r="A53" s="221"/>
      <c r="B53" s="224"/>
      <c r="C53" s="92" t="s">
        <v>306</v>
      </c>
      <c r="D53" s="92" t="s">
        <v>307</v>
      </c>
      <c r="E53" s="92" t="s">
        <v>380</v>
      </c>
      <c r="F53" s="92" t="s">
        <v>289</v>
      </c>
      <c r="G53" s="92" t="s">
        <v>304</v>
      </c>
      <c r="H53" s="92" t="s">
        <v>291</v>
      </c>
      <c r="I53" s="92" t="s">
        <v>285</v>
      </c>
      <c r="J53" s="92" t="s">
        <v>381</v>
      </c>
    </row>
    <row r="54" spans="1:10" ht="12" customHeight="1">
      <c r="A54" s="222"/>
      <c r="B54" s="225"/>
      <c r="C54" s="92" t="s">
        <v>306</v>
      </c>
      <c r="D54" s="92" t="s">
        <v>307</v>
      </c>
      <c r="E54" s="92" t="s">
        <v>334</v>
      </c>
      <c r="F54" s="92" t="s">
        <v>289</v>
      </c>
      <c r="G54" s="92" t="s">
        <v>304</v>
      </c>
      <c r="H54" s="92" t="s">
        <v>291</v>
      </c>
      <c r="I54" s="92" t="s">
        <v>285</v>
      </c>
      <c r="J54" s="92" t="s">
        <v>382</v>
      </c>
    </row>
    <row r="55" spans="1:10" ht="12" customHeight="1">
      <c r="A55" s="220" t="s">
        <v>266</v>
      </c>
      <c r="B55" s="223" t="s">
        <v>383</v>
      </c>
      <c r="C55" s="92" t="s">
        <v>279</v>
      </c>
      <c r="D55" s="92" t="s">
        <v>280</v>
      </c>
      <c r="E55" s="92" t="s">
        <v>384</v>
      </c>
      <c r="F55" s="92" t="s">
        <v>289</v>
      </c>
      <c r="G55" s="92" t="s">
        <v>385</v>
      </c>
      <c r="H55" s="92" t="s">
        <v>284</v>
      </c>
      <c r="I55" s="92" t="s">
        <v>285</v>
      </c>
      <c r="J55" s="92" t="s">
        <v>286</v>
      </c>
    </row>
    <row r="56" spans="1:10" ht="12" customHeight="1">
      <c r="A56" s="221"/>
      <c r="B56" s="224"/>
      <c r="C56" s="92" t="s">
        <v>279</v>
      </c>
      <c r="D56" s="92" t="s">
        <v>287</v>
      </c>
      <c r="E56" s="92" t="s">
        <v>386</v>
      </c>
      <c r="F56" s="92" t="s">
        <v>282</v>
      </c>
      <c r="G56" s="92" t="s">
        <v>290</v>
      </c>
      <c r="H56" s="92" t="s">
        <v>291</v>
      </c>
      <c r="I56" s="92" t="s">
        <v>285</v>
      </c>
      <c r="J56" s="92" t="s">
        <v>292</v>
      </c>
    </row>
    <row r="57" spans="1:10" ht="12" customHeight="1">
      <c r="A57" s="221"/>
      <c r="B57" s="224"/>
      <c r="C57" s="92" t="s">
        <v>279</v>
      </c>
      <c r="D57" s="92" t="s">
        <v>293</v>
      </c>
      <c r="E57" s="92" t="s">
        <v>294</v>
      </c>
      <c r="F57" s="92" t="s">
        <v>289</v>
      </c>
      <c r="G57" s="92" t="s">
        <v>89</v>
      </c>
      <c r="H57" s="92" t="s">
        <v>322</v>
      </c>
      <c r="I57" s="92" t="s">
        <v>285</v>
      </c>
      <c r="J57" s="92" t="s">
        <v>387</v>
      </c>
    </row>
    <row r="58" spans="1:10" ht="12" customHeight="1">
      <c r="A58" s="221"/>
      <c r="B58" s="224"/>
      <c r="C58" s="92" t="s">
        <v>301</v>
      </c>
      <c r="D58" s="92" t="s">
        <v>302</v>
      </c>
      <c r="E58" s="92" t="s">
        <v>388</v>
      </c>
      <c r="F58" s="92" t="s">
        <v>289</v>
      </c>
      <c r="G58" s="92" t="s">
        <v>304</v>
      </c>
      <c r="H58" s="92" t="s">
        <v>291</v>
      </c>
      <c r="I58" s="92" t="s">
        <v>285</v>
      </c>
      <c r="J58" s="92" t="s">
        <v>389</v>
      </c>
    </row>
    <row r="59" spans="1:10" ht="12" customHeight="1">
      <c r="A59" s="222"/>
      <c r="B59" s="225"/>
      <c r="C59" s="92" t="s">
        <v>306</v>
      </c>
      <c r="D59" s="92" t="s">
        <v>307</v>
      </c>
      <c r="E59" s="92" t="s">
        <v>334</v>
      </c>
      <c r="F59" s="92" t="s">
        <v>289</v>
      </c>
      <c r="G59" s="92" t="s">
        <v>344</v>
      </c>
      <c r="H59" s="92" t="s">
        <v>291</v>
      </c>
      <c r="I59" s="92" t="s">
        <v>285</v>
      </c>
      <c r="J59" s="92" t="s">
        <v>390</v>
      </c>
    </row>
    <row r="60" spans="1:10" ht="12" customHeight="1">
      <c r="A60" s="220" t="s">
        <v>256</v>
      </c>
      <c r="B60" s="223" t="s">
        <v>391</v>
      </c>
      <c r="C60" s="92" t="s">
        <v>279</v>
      </c>
      <c r="D60" s="92" t="s">
        <v>280</v>
      </c>
      <c r="E60" s="92" t="s">
        <v>384</v>
      </c>
      <c r="F60" s="92" t="s">
        <v>282</v>
      </c>
      <c r="G60" s="92" t="s">
        <v>84</v>
      </c>
      <c r="H60" s="92" t="s">
        <v>392</v>
      </c>
      <c r="I60" s="92" t="s">
        <v>285</v>
      </c>
      <c r="J60" s="92" t="s">
        <v>393</v>
      </c>
    </row>
    <row r="61" spans="1:10" ht="12" customHeight="1">
      <c r="A61" s="221"/>
      <c r="B61" s="224"/>
      <c r="C61" s="92" t="s">
        <v>279</v>
      </c>
      <c r="D61" s="92" t="s">
        <v>287</v>
      </c>
      <c r="E61" s="92" t="s">
        <v>394</v>
      </c>
      <c r="F61" s="92" t="s">
        <v>282</v>
      </c>
      <c r="G61" s="92" t="s">
        <v>290</v>
      </c>
      <c r="H61" s="92" t="s">
        <v>291</v>
      </c>
      <c r="I61" s="92" t="s">
        <v>285</v>
      </c>
      <c r="J61" s="92" t="s">
        <v>395</v>
      </c>
    </row>
    <row r="62" spans="1:10" ht="12" customHeight="1">
      <c r="A62" s="221"/>
      <c r="B62" s="224"/>
      <c r="C62" s="92" t="s">
        <v>279</v>
      </c>
      <c r="D62" s="92" t="s">
        <v>287</v>
      </c>
      <c r="E62" s="92" t="s">
        <v>396</v>
      </c>
      <c r="F62" s="92" t="s">
        <v>289</v>
      </c>
      <c r="G62" s="92" t="s">
        <v>290</v>
      </c>
      <c r="H62" s="92" t="s">
        <v>291</v>
      </c>
      <c r="I62" s="92" t="s">
        <v>285</v>
      </c>
      <c r="J62" s="92" t="s">
        <v>397</v>
      </c>
    </row>
    <row r="63" spans="1:10" ht="12" customHeight="1">
      <c r="A63" s="221"/>
      <c r="B63" s="224"/>
      <c r="C63" s="92" t="s">
        <v>279</v>
      </c>
      <c r="D63" s="92" t="s">
        <v>293</v>
      </c>
      <c r="E63" s="92" t="s">
        <v>398</v>
      </c>
      <c r="F63" s="92" t="s">
        <v>282</v>
      </c>
      <c r="G63" s="92" t="s">
        <v>290</v>
      </c>
      <c r="H63" s="92" t="s">
        <v>291</v>
      </c>
      <c r="I63" s="92" t="s">
        <v>285</v>
      </c>
      <c r="J63" s="92" t="s">
        <v>387</v>
      </c>
    </row>
    <row r="64" spans="1:10" ht="12" customHeight="1">
      <c r="A64" s="221"/>
      <c r="B64" s="224"/>
      <c r="C64" s="92" t="s">
        <v>301</v>
      </c>
      <c r="D64" s="92" t="s">
        <v>399</v>
      </c>
      <c r="E64" s="92" t="s">
        <v>400</v>
      </c>
      <c r="F64" s="92" t="s">
        <v>282</v>
      </c>
      <c r="G64" s="92" t="s">
        <v>401</v>
      </c>
      <c r="H64" s="92" t="s">
        <v>402</v>
      </c>
      <c r="I64" s="92" t="s">
        <v>285</v>
      </c>
      <c r="J64" s="92" t="s">
        <v>403</v>
      </c>
    </row>
    <row r="65" spans="1:10" ht="12" customHeight="1">
      <c r="A65" s="221"/>
      <c r="B65" s="224"/>
      <c r="C65" s="92" t="s">
        <v>301</v>
      </c>
      <c r="D65" s="92" t="s">
        <v>399</v>
      </c>
      <c r="E65" s="92" t="s">
        <v>404</v>
      </c>
      <c r="F65" s="92" t="s">
        <v>282</v>
      </c>
      <c r="G65" s="92" t="s">
        <v>405</v>
      </c>
      <c r="H65" s="92" t="s">
        <v>402</v>
      </c>
      <c r="I65" s="92" t="s">
        <v>285</v>
      </c>
      <c r="J65" s="92" t="s">
        <v>403</v>
      </c>
    </row>
    <row r="66" spans="1:10" ht="12" customHeight="1">
      <c r="A66" s="221"/>
      <c r="B66" s="224"/>
      <c r="C66" s="92" t="s">
        <v>301</v>
      </c>
      <c r="D66" s="92" t="s">
        <v>302</v>
      </c>
      <c r="E66" s="92" t="s">
        <v>388</v>
      </c>
      <c r="F66" s="92" t="s">
        <v>289</v>
      </c>
      <c r="G66" s="92" t="s">
        <v>304</v>
      </c>
      <c r="H66" s="92" t="s">
        <v>291</v>
      </c>
      <c r="I66" s="92" t="s">
        <v>285</v>
      </c>
      <c r="J66" s="92" t="s">
        <v>389</v>
      </c>
    </row>
    <row r="67" spans="1:10" ht="12" customHeight="1">
      <c r="A67" s="222"/>
      <c r="B67" s="225"/>
      <c r="C67" s="92" t="s">
        <v>306</v>
      </c>
      <c r="D67" s="92" t="s">
        <v>307</v>
      </c>
      <c r="E67" s="92" t="s">
        <v>406</v>
      </c>
      <c r="F67" s="92" t="s">
        <v>289</v>
      </c>
      <c r="G67" s="92" t="s">
        <v>304</v>
      </c>
      <c r="H67" s="92" t="s">
        <v>291</v>
      </c>
      <c r="I67" s="92" t="s">
        <v>285</v>
      </c>
      <c r="J67" s="92" t="s">
        <v>390</v>
      </c>
    </row>
  </sheetData>
  <mergeCells count="16">
    <mergeCell ref="A3:J3"/>
    <mergeCell ref="A4:H4"/>
    <mergeCell ref="A8:A13"/>
    <mergeCell ref="A14:A25"/>
    <mergeCell ref="A26:A35"/>
    <mergeCell ref="A36:A42"/>
    <mergeCell ref="A43:A54"/>
    <mergeCell ref="A55:A59"/>
    <mergeCell ref="A60:A67"/>
    <mergeCell ref="B8:B13"/>
    <mergeCell ref="B14:B25"/>
    <mergeCell ref="B26:B35"/>
    <mergeCell ref="B36:B42"/>
    <mergeCell ref="B43:B54"/>
    <mergeCell ref="B55:B59"/>
    <mergeCell ref="B60:B67"/>
  </mergeCells>
  <phoneticPr fontId="24" type="noConversion"/>
  <printOptions horizontalCentered="1"/>
  <pageMargins left="0.96" right="0.96" top="0.72" bottom="0.72" header="0" footer="0"/>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个人用户</cp:lastModifiedBy>
  <cp:lastPrinted>2025-03-03T14:05:03Z</cp:lastPrinted>
  <dcterms:created xsi:type="dcterms:W3CDTF">2025-02-06T07:09:00Z</dcterms:created>
  <dcterms:modified xsi:type="dcterms:W3CDTF">2025-04-02T07:53:43Z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ies>
</file>