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tabRatio="894" activeTab="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_FilterDatabase" localSheetId="8" hidden="1">'部门项目支出绩效目标表05-2'!$A$5:$J$60</definedName>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<sst xmlns="http://schemas.openxmlformats.org/spreadsheetml/2006/main" count="1419" uniqueCount="462">
  <si>
    <t>预算01-1表</t>
  </si>
  <si>
    <t>单位名称：昆明市西山区书林第二小学福海校区</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</si>
  <si>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</si>
  <si>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</si>
  <si>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</si>
  <si>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</si>
  <si>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</si>
  <si>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</si>
  <si>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</si>
  <si>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</si>
  <si>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</si>
  <si>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</si>
  <si>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</si>
  <si>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</si>
  <si>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</si>
  <si>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</si>
  <si>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</si>
  <si>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</si>
  <si>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</si>
  <si>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</si>
  <si>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</si>
  <si>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</si>
  <si>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</si>
  <si>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</si>
  <si>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</si>
  <si>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</si>
  <si>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</si>
  <si>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</si>
  <si>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</si>
  <si>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</si>
  <si>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</si>
  <si>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</si>
  <si>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</si>
  <si>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</si>
  <si>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</si>
  <si>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</si>
  <si>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</si>
  <si>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</si>
  <si>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</si>
  <si>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</si>
  <si>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</si>
  <si>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</si>
  <si>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</si>
  <si>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</si>
  <si>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</si>
  <si>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</si>
  <si>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</si>
  <si>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</si>
  <si>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</si>
  <si>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</si>
  <si>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</si>
  <si>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</si>
  <si>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</si>
  <si>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</si>
  <si>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</si>
  <si>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</si>
  <si>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</si>
  <si>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</si>
  <si>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</si>
  <si>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</si>
  <si>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</si>
  <si>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</si>
  <si>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</si>
  <si>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</si>
  <si>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</si>
  <si>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</si>
  <si>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</si>
  <si>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</si>
  <si>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</si>
  <si>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</si>
  <si>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105079</t>
  </si>
  <si>
    <t>昆明市西山区书林第二小学福海校区</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</si>
  <si>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</si>
  <si>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</si>
  <si>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</si>
  <si>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</si>
  <si>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</si>
  <si>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</si>
  <si>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</si>
  <si>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</si>
  <si>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</si>
  <si>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</si>
  <si>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</si>
  <si>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</si>
  <si>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</si>
  <si>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</si>
  <si>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</si>
  <si>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</si>
  <si>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</si>
  <si>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</si>
  <si>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</si>
  <si>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</si>
  <si>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</si>
  <si>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</si>
  <si>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</si>
  <si>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</si>
  <si>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</si>
  <si>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</si>
  <si>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</si>
  <si>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</si>
  <si>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</si>
  <si>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</si>
  <si>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</si>
  <si>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</si>
  <si>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</si>
  <si>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</si>
  <si>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</si>
  <si>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</si>
  <si>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</si>
  <si>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</si>
  <si>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</si>
  <si>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</si>
  <si>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</si>
  <si>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</si>
  <si>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</si>
  <si>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</si>
  <si>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</si>
  <si>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</si>
  <si>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</si>
  <si>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</si>
  <si>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</si>
  <si>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</si>
  <si>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</si>
  <si>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</si>
  <si>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</si>
  <si>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</si>
  <si>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</si>
  <si>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</si>
  <si>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</si>
  <si>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</si>
  <si>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</si>
  <si>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</si>
  <si>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</si>
  <si>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</si>
  <si>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</si>
  <si>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</si>
  <si>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</si>
  <si>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</si>
  <si>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</si>
  <si>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</si>
  <si>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</si>
  <si>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</si>
  <si>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</si>
  <si>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</si>
  <si>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</si>
  <si>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</si>
  <si>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</si>
  <si>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</si>
  <si>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</si>
  <si>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</si>
  <si>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</si>
  <si>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</si>
  <si>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</si>
  <si>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</si>
  <si>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</si>
  <si>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</si>
  <si>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</si>
  <si>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</si>
  <si>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</si>
  <si>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</si>
  <si>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</si>
  <si>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</si>
  <si>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</si>
  <si>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</si>
  <si>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</si>
  <si>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</si>
  <si>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</si>
  <si>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</si>
  <si>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</si>
  <si>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</si>
  <si>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</si>
  <si>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</si>
  <si>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</si>
  <si>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</si>
  <si>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</si>
  <si>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</si>
  <si>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</si>
  <si>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</si>
  <si>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</si>
  <si>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</si>
  <si>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注：昆明市西山区书林第二小学福海校区2025年无一般公共预算“三公”经费支出预算，此表为空表。</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</si>
  <si>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</si>
  <si>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</si>
  <si>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</si>
  <si>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</si>
  <si>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</si>
  <si>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</si>
  <si>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</si>
  <si>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</si>
  <si>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</si>
  <si>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</si>
  <si>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</si>
  <si>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</si>
  <si>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</si>
  <si>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</si>
  <si>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</si>
  <si>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</si>
  <si>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</si>
  <si>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</si>
  <si>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</si>
  <si>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昆明市西山区教育体育局</t>
  </si>
  <si>
    <t>530112210000000002126</t>
  </si>
  <si>
    <t>事业人员工资支出</t>
  </si>
  <si>
    <t>30101</t>
  </si>
  <si>
    <t>基本工资</t>
  </si>
  <si>
    <t>30102</t>
  </si>
  <si>
    <t>津贴补贴</t>
  </si>
  <si>
    <t>30103</t>
  </si>
  <si>
    <t>奖金</t>
  </si>
  <si>
    <t>30107</t>
  </si>
  <si>
    <t>绩效工资</t>
  </si>
  <si>
    <t>530112210000000002095</t>
  </si>
  <si>
    <t>工会经费</t>
  </si>
  <si>
    <t>30228</t>
  </si>
  <si>
    <t>530112231100001413079</t>
  </si>
  <si>
    <t>残疾人保障金</t>
  </si>
  <si>
    <t>30299</t>
  </si>
  <si>
    <t>其他商品和服务支出</t>
  </si>
  <si>
    <t>530112210000000002127</t>
  </si>
  <si>
    <t>社会保障缴费</t>
  </si>
  <si>
    <t>30108</t>
  </si>
  <si>
    <t>机关事业单位基本养老保险缴费</t>
  </si>
  <si>
    <t>30110</t>
  </si>
  <si>
    <t>职工基本医疗保险缴费</t>
  </si>
  <si>
    <t>30111</t>
  </si>
  <si>
    <t>公务员医疗补助缴费</t>
  </si>
  <si>
    <t>30112</t>
  </si>
  <si>
    <t>其他社会保障缴费</t>
  </si>
  <si>
    <t>30113</t>
  </si>
  <si>
    <t>编外聘用人员支出</t>
  </si>
  <si>
    <t>30199</t>
  </si>
  <si>
    <t>其他工资福利支出</t>
  </si>
  <si>
    <t>530112231100001338148</t>
  </si>
  <si>
    <t>学校学生生均公用经费</t>
  </si>
  <si>
    <t>30201</t>
  </si>
  <si>
    <t>办公费</t>
  </si>
  <si>
    <t>530112231100001296005</t>
  </si>
  <si>
    <t>30205</t>
  </si>
  <si>
    <t>水费</t>
  </si>
  <si>
    <t>30206</t>
  </si>
  <si>
    <t>电费</t>
  </si>
  <si>
    <t>30207</t>
  </si>
  <si>
    <t>邮电费</t>
  </si>
  <si>
    <t>30211</t>
  </si>
  <si>
    <t>差旅费</t>
  </si>
  <si>
    <t>30216</t>
  </si>
  <si>
    <t>培训费</t>
  </si>
  <si>
    <t>30226</t>
  </si>
  <si>
    <t>劳务费</t>
  </si>
  <si>
    <t>30227</t>
  </si>
  <si>
    <t>委托业务费</t>
  </si>
  <si>
    <t>一般公用经费支出</t>
  </si>
  <si>
    <t>30229</t>
  </si>
  <si>
    <t>福利费</t>
  </si>
  <si>
    <t>530112231100001413076</t>
  </si>
  <si>
    <t>事业人员绩效奖励</t>
  </si>
  <si>
    <t>预算05-1表</t>
  </si>
  <si>
    <t>项目分类</t>
  </si>
  <si>
    <t>项目单位</t>
  </si>
  <si>
    <t>经济科目编码</t>
  </si>
  <si>
    <t>经济科目名称</t>
  </si>
  <si>
    <t>本年拨款</t>
  </si>
  <si>
    <t>其中：本次下达</t>
  </si>
  <si>
    <t>专项业务类</t>
  </si>
  <si>
    <t>530112231100001311996</t>
  </si>
  <si>
    <t>西山区校园人防建设项目补助经费</t>
  </si>
  <si>
    <t>民生类</t>
  </si>
  <si>
    <t>530112241100002469483</t>
  </si>
  <si>
    <t>城乡小学生均公用经费</t>
  </si>
  <si>
    <t>30202</t>
  </si>
  <si>
    <t>印刷费</t>
  </si>
  <si>
    <t>30213</t>
  </si>
  <si>
    <t>维修（护）费</t>
  </si>
  <si>
    <t>530112241100002469508</t>
  </si>
  <si>
    <t>特殊教育补助经费</t>
  </si>
  <si>
    <t>530112241100002469509</t>
  </si>
  <si>
    <t>义务教育家庭经济困难学生生活补助经费</t>
  </si>
  <si>
    <t>30308</t>
  </si>
  <si>
    <t>助学金</t>
  </si>
  <si>
    <t>530112241100002473933</t>
  </si>
  <si>
    <t>秋季课后服务经费</t>
  </si>
  <si>
    <t>预算05-2表</t>
  </si>
  <si>
    <t>项目年度绩效目标</t>
  </si>
  <si>
    <t>一级指标</t>
  </si>
  <si>
    <t>二级指标</t>
  </si>
  <si>
    <t>三级指标</t>
  </si>
  <si>
    <t>指标性质</t>
  </si>
  <si>
    <t>指标值</t>
  </si>
  <si>
    <t>度量单位</t>
  </si>
  <si>
    <t>指标属性</t>
  </si>
  <si>
    <t>指标内容</t>
  </si>
  <si>
    <t>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</si>
  <si>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产出指标</t>
  </si>
  <si>
    <t>数量指标</t>
  </si>
  <si>
    <t>补助人数覆盖率</t>
  </si>
  <si>
    <t>=</t>
  </si>
  <si>
    <t>100</t>
  </si>
  <si>
    <t>%</t>
  </si>
  <si>
    <t>定量指标</t>
  </si>
  <si>
    <t>补助人数</t>
  </si>
  <si>
    <t>人</t>
  </si>
  <si>
    <t>补助人数*6000*12.8%</t>
  </si>
  <si>
    <t>质量指标</t>
  </si>
  <si>
    <t>补助标准达标率</t>
  </si>
  <si>
    <t>时效指标</t>
  </si>
  <si>
    <t>补助资金到位率</t>
  </si>
  <si>
    <t>完成时间</t>
  </si>
  <si>
    <t>2024年11月</t>
  </si>
  <si>
    <t>月</t>
  </si>
  <si>
    <t>按时间完成</t>
  </si>
  <si>
    <t>成本指标</t>
  </si>
  <si>
    <t>经济成本指标</t>
  </si>
  <si>
    <t>6000</t>
  </si>
  <si>
    <t>元/人</t>
  </si>
  <si>
    <t>补助标准</t>
  </si>
  <si>
    <t>效益指标</t>
  </si>
  <si>
    <t>社会效益</t>
  </si>
  <si>
    <t>残疾儿童入学率</t>
  </si>
  <si>
    <t>&gt;=</t>
  </si>
  <si>
    <t>95</t>
  </si>
  <si>
    <t>可持续影响</t>
  </si>
  <si>
    <t>残疾儿童义务教育年限</t>
  </si>
  <si>
    <t>年</t>
  </si>
  <si>
    <t>满意度指标</t>
  </si>
  <si>
    <t>服务对象满意度</t>
  </si>
  <si>
    <t>学生满意度</t>
  </si>
  <si>
    <t>90</t>
  </si>
  <si>
    <t>家长满意度</t>
  </si>
  <si>
    <t>实现城乡义务教育在更高层次的均衡发展，促进教育公平、提高教育质量，促进基本公共服务均等化，构建社会主义和谐社会，建设人力资源强国。</t>
  </si>
  <si>
    <t>小学阶段应补助人数</t>
  </si>
  <si>
    <t>1264</t>
  </si>
  <si>
    <t>寄宿生应补助人数</t>
  </si>
  <si>
    <t>0</t>
  </si>
  <si>
    <t>补助范围占在校学生数比例</t>
  </si>
  <si>
    <t>教师培训费占学校年度公用经费的比例</t>
  </si>
  <si>
    <t>补助资金当年到位率</t>
  </si>
  <si>
    <t>一季度支出进度</t>
  </si>
  <si>
    <t>30</t>
  </si>
  <si>
    <t>二季度支出进度</t>
  </si>
  <si>
    <t>60</t>
  </si>
  <si>
    <t>三季度支出进度</t>
  </si>
  <si>
    <t>80</t>
  </si>
  <si>
    <t>四季度支出进度</t>
  </si>
  <si>
    <t>311</t>
  </si>
  <si>
    <t>九年义务教育巩固率</t>
  </si>
  <si>
    <t>93</t>
  </si>
  <si>
    <t>补助对象政策的知晓度</t>
  </si>
  <si>
    <t>义务教育免费年限</t>
  </si>
  <si>
    <t>为打造安全校园氛围打下牢固基础，强化人防建设，建立业务素质过硬的保安队伍，消除校园安全隐患，构建和谐校园，为学生提供一个优质安全的校园环境，确保学生健康成长。</t>
  </si>
  <si>
    <t>获补对象数</t>
  </si>
  <si>
    <t>318</t>
  </si>
  <si>
    <t>人(人次、家)</t>
  </si>
  <si>
    <t>反映获补助人员、企业的数量情况，也适用补贴、资助等形式的补助。</t>
  </si>
  <si>
    <t>获补对象准确率</t>
  </si>
  <si>
    <t>反映获补助对象认定的准确性情况。
获补对象准确率=抽检符合标准的补助对象数/抽检实际补助对象数*100%</t>
  </si>
  <si>
    <t>获补覆盖率</t>
  </si>
  <si>
    <t>获补覆盖率=实际获得补助人数（企业数）/申请符合标准人数（企业数）*100%</t>
  </si>
  <si>
    <t>发放及时率</t>
  </si>
  <si>
    <t>反映发放单位及时发放补助资金的情况。
发放及时率=在时限内发放资金/应发放资金*100%</t>
  </si>
  <si>
    <t>340200</t>
  </si>
  <si>
    <t>元</t>
  </si>
  <si>
    <t>经济效益</t>
  </si>
  <si>
    <t>民办补助标准</t>
  </si>
  <si>
    <t>2025</t>
  </si>
  <si>
    <t>元/人*月</t>
  </si>
  <si>
    <t>反映补助标准。</t>
  </si>
  <si>
    <t>公办补助标准</t>
  </si>
  <si>
    <t>4050</t>
  </si>
  <si>
    <t>政策知晓率</t>
  </si>
  <si>
    <t>反映补助政策的宣传效果情况。
政策知晓率=调查中补助政策知晓人数/调查总人数*100%</t>
  </si>
  <si>
    <t>受益对象满意度</t>
  </si>
  <si>
    <t>反映获补助受益对象的满意程度。</t>
  </si>
  <si>
    <t>根据《昆明市城乡义务教育阶段寄宿学生生活费补助资金管理办法》义务教育家庭经济困难学生生活补助标椎为：宿制家庭经济困难学生小学1000元/ 生.学年，初中1250元/生.学年；非寄宿制建档立卡等四类家庭经济困难学生小学500元/生.学年，初中625元/生.学年；按照中央承担50%、省级承担10%、市级承担*8%、区级承担32%的比率资助义务教育阶段在籍在校的家庭经济困难学生。</t>
  </si>
  <si>
    <t>小学寄宿制资助人数</t>
  </si>
  <si>
    <t>脱贫家庭学生等四类家庭经济困难学生全覆盖，小学寄宿制资助标椎为1000元/生/学年，补助资金由中央、省级、市级和县区共同承担，其中中央承担50%、省级承担10%、市级承担*8%、区级资金32%。</t>
  </si>
  <si>
    <t>小学非寄宿制资助人数</t>
  </si>
  <si>
    <t>脱贫家庭学生等四类家庭经济困难学生全覆盖，小学非寄宿制资助标椎为500元/生/学年，补助资金由中央、省级、市级和县区共同承担，其中中央承担50%、省级承担10%、市级承担*8%、区级资金32%。</t>
  </si>
  <si>
    <t>初中寄宿制资助人数</t>
  </si>
  <si>
    <t>脱贫家庭学生等四类家庭经济困难学生全覆盖，初中寄宿制资助标椎为1250元/生/学年，补助资金由中央、省级、市级和县区共同承担，其中中央承担50%、省级承担10%、市级承担*8%、区级资金32%。</t>
  </si>
  <si>
    <t>初中非寄宿制资助人数</t>
  </si>
  <si>
    <t>脱贫家庭学生等四类家庭经济困难学生全覆盖，初中非寄宿制资助标椎为625元/生/学年，补助资金由中央、省级、市级和县区共同承担，其中中央承担50%、省级承担10%、市级承担*8%、区级资金32%。</t>
  </si>
  <si>
    <t>脱贫家庭学生覆盖率</t>
  </si>
  <si>
    <t>根据政策要求，脱贫家庭学生覆盖率达到100</t>
  </si>
  <si>
    <t>发放及时率在时限内发放资金/应发放资金*100%</t>
  </si>
  <si>
    <t>一季度项目完成进度</t>
  </si>
  <si>
    <t>40</t>
  </si>
  <si>
    <t>项目春季、秋季学期期末前完成资助名单上报及资金发放</t>
  </si>
  <si>
    <t>二季度项目完成进度</t>
  </si>
  <si>
    <t>70</t>
  </si>
  <si>
    <t>三季度项目完成进度</t>
  </si>
  <si>
    <t>四季度项目完成进度</t>
  </si>
  <si>
    <t>寄宿小1000元，中1250元；非寄宿小500元，中625元</t>
  </si>
  <si>
    <t>元/人年</t>
  </si>
  <si>
    <t>小学寄宿制资助标椎为1000元/生/学年，初中寄宿制资助标椎为1250元/生/学年，小学非寄宿制资助标椎为500元/生/学年，初中非寄宿制资助标椎为625元/生/学年，补助资金由中央、省级、市级和县区共同承担，其中中央承担50%、省级承担10%、市级承担*8%、区级资金32%。</t>
  </si>
  <si>
    <t>保障补助对象政策的知晓度100%</t>
  </si>
  <si>
    <t>九年义务教育巩固率达到93%以上</t>
  </si>
  <si>
    <t>受助学生满意度</t>
  </si>
  <si>
    <t>资助对象的满意程度高，切实落实资助政策</t>
  </si>
  <si>
    <t>家长的满意程度高，切实落实资助政策</t>
  </si>
  <si>
    <t>为贯彻落实《中共中央办公厅国务院办公厅关于进一步减轻义务教育阶段学生作业负担和校外培训负担的意见》精神，切实提升学校教育水平，进一步做好义务教育阶段学校课后服务工作，努力办好人民满意的教育。切实保障中小学课后服务经费，加强课后服务费管理，确保资金规范使用。</t>
  </si>
  <si>
    <t>服务学生人数</t>
  </si>
  <si>
    <t>900</t>
  </si>
  <si>
    <t>反映课后服务费经费保障部门（单位）正常服务学生人数情况。服务学生人数主要指午间、下午参与学校组织的课后服务学生人数。</t>
  </si>
  <si>
    <t>课后服务项目经费</t>
  </si>
  <si>
    <t>317634</t>
  </si>
  <si>
    <t>部门运转</t>
  </si>
  <si>
    <t>正常运转</t>
  </si>
  <si>
    <t>定性指标</t>
  </si>
  <si>
    <t>反映部门（单位）正常运转情况。</t>
  </si>
  <si>
    <t>单位人员满意度</t>
  </si>
  <si>
    <t>反映部门（单位）人员对公用经费保障的满意程度。</t>
  </si>
  <si>
    <t>社会公众满意度</t>
  </si>
  <si>
    <t>预算06表</t>
  </si>
  <si>
    <t>政府性基金预算支出预算表</t>
  </si>
  <si>
    <t>单位名称：昆明市发展和改革委员会</t>
  </si>
  <si>
    <t>政府性基金预算支出</t>
  </si>
  <si>
    <t>注：昆明市西山区书林第二小学福海校区2025年无政府性基金预算支出，此表为空表。</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</si>
  <si>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</si>
  <si>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</si>
  <si>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</si>
  <si>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</si>
  <si>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</si>
  <si>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</si>
  <si>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</si>
  <si>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</si>
  <si>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</si>
  <si>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</si>
  <si>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</si>
  <si>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校园人防建设项目</t>
  </si>
  <si>
    <t>安全服务</t>
  </si>
  <si>
    <t>项</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</si>
  <si>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</si>
  <si>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</si>
  <si>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</si>
  <si>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</si>
  <si>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</si>
  <si>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</si>
  <si>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</si>
  <si>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</si>
  <si>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注：昆明市西山区书林第二小学福海校区2025年无政府购买服务经费支出预算，此表为空表。</t>
  </si>
  <si>
    <t>预算09-1表</t>
  </si>
  <si>
    <t>单位名称（项目）</t>
  </si>
  <si>
    <t>地区</t>
  </si>
  <si>
    <t>注：昆明市西山区书林第二小学福海校区2025年无对下转移支付经费支出预算，此表为空表。</t>
  </si>
  <si>
    <t>预算09-2表</t>
  </si>
  <si>
    <t xml:space="preserve">预算10表
</t>
  </si>
  <si>
    <t>资产类别</t>
  </si>
  <si>
    <t>资产分类代码.名称</t>
  </si>
  <si>
    <t>资产名称</t>
  </si>
  <si>
    <t>计量单位</t>
  </si>
  <si>
    <t>财政部门批复数（元）</t>
  </si>
  <si>
    <t>单价</t>
  </si>
  <si>
    <t>金额</t>
  </si>
  <si>
    <t>注：昆明市西山区书林第二小学福海校区2025年无新增资产配置预算，此表为空表。</t>
  </si>
  <si>
    <t>预算11表</t>
  </si>
  <si>
    <t>上级补助</t>
  </si>
  <si>
    <t>注：昆明市西山区书林第二小学福海校区2025年无上级转移支付补助项目支付经费支出预算，此表为空表。</t>
  </si>
  <si>
    <t>预算12表</t>
  </si>
  <si>
    <t>项目级次</t>
  </si>
  <si>
    <t>311 专项业务类</t>
  </si>
  <si>
    <t>本级</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</si>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</sst>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1"/>
      <color rgb="FFFF0000"/>
      <name val="宋体"/>
      <charset val="134"/>
      <scheme val="minor"/>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11"/>
      <name val="宋体"/>
      <charset val="134"/>
      <scheme val="minor"/>
    </font>
    <font>
      <sz val="9"/>
      <name val="宋体"/>
      <charset val="134"/>
    </font>
    <font>
      <sz val="9"/>
      <color rgb="FFFF0000"/>
      <name val="宋体"/>
      <charset val="134"/>
    </font>
    <font>
      <sz val="10"/>
      <color rgb="FFFF0000"/>
      <name val="宋体"/>
      <charset val="134"/>
    </font>
    <font>
      <sz val="10"/>
      <name val="宋体"/>
      <charset val="134"/>
    </font>
    <font>
      <b/>
      <sz val="18"/>
      <color rgb="FF000000"/>
      <name val="宋体"/>
      <charset val="134"/>
    </font>
    <font>
      <sz val="9.75"/>
      <color rgb="FF000000"/>
      <name val="SimSun"/>
      <charset val="134"/>
    </font>
    <font>
      <b/>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Microsoft YaHei UI"/>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15"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6" applyNumberFormat="0" applyFill="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7" fillId="0" borderId="0" applyNumberFormat="0" applyFill="0" applyBorder="0" applyAlignment="0" applyProtection="0">
      <alignment vertical="center"/>
    </xf>
    <xf numFmtId="0" fontId="28" fillId="4" borderId="18" applyNumberFormat="0" applyAlignment="0" applyProtection="0">
      <alignment vertical="center"/>
    </xf>
    <xf numFmtId="0" fontId="29" fillId="5" borderId="19" applyNumberFormat="0" applyAlignment="0" applyProtection="0">
      <alignment vertical="center"/>
    </xf>
    <xf numFmtId="0" fontId="30" fillId="5" borderId="18" applyNumberFormat="0" applyAlignment="0" applyProtection="0">
      <alignment vertical="center"/>
    </xf>
    <xf numFmtId="0" fontId="31" fillId="6" borderId="20" applyNumberFormat="0" applyAlignment="0" applyProtection="0">
      <alignment vertical="center"/>
    </xf>
    <xf numFmtId="0" fontId="32" fillId="0" borderId="21" applyNumberFormat="0" applyFill="0" applyAlignment="0" applyProtection="0">
      <alignment vertical="center"/>
    </xf>
    <xf numFmtId="0" fontId="33" fillId="0" borderId="22"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176" fontId="13" fillId="0" borderId="7">
      <alignment horizontal="right" vertical="center"/>
    </xf>
    <xf numFmtId="177" fontId="13" fillId="0" borderId="7">
      <alignment horizontal="right" vertical="center"/>
    </xf>
    <xf numFmtId="10" fontId="13" fillId="0" borderId="7">
      <alignment horizontal="right" vertical="center"/>
    </xf>
    <xf numFmtId="178" fontId="13" fillId="0" borderId="7">
      <alignment horizontal="right" vertical="center"/>
    </xf>
    <xf numFmtId="49" fontId="13" fillId="0" borderId="7">
      <alignment horizontal="left" vertical="center" wrapText="1"/>
    </xf>
    <xf numFmtId="178" fontId="13" fillId="0" borderId="7">
      <alignment horizontal="right" vertical="center"/>
    </xf>
    <xf numFmtId="179" fontId="13" fillId="0" borderId="7">
      <alignment horizontal="right" vertical="center"/>
    </xf>
    <xf numFmtId="180" fontId="13" fillId="0" borderId="7">
      <alignment horizontal="right" vertical="center"/>
    </xf>
    <xf numFmtId="0" fontId="39" fillId="0" borderId="0">
      <alignment vertical="top"/>
      <protection locked="0"/>
    </xf>
  </cellStyleXfs>
  <cellXfs count="265">
    <xf numFmtId="0" fontId="0" fillId="0" borderId="0" xfId="0" applyFont="1" applyBorder="1"/>
    <xf numFmtId="0" fontId="0" fillId="0" borderId="0" xfId="0" applyFill="1" applyBorder="1" applyAlignment="1"/>
    <xf numFmtId="0" fontId="0" fillId="0" borderId="0" xfId="0" applyFont="1" applyFill="1" applyBorder="1"/>
    <xf numFmtId="0" fontId="0" fillId="0" borderId="0" xfId="0" applyFont="1" applyFill="1" applyBorder="1" applyAlignment="1">
      <alignment horizontal="center" vertical="center"/>
    </xf>
    <xf numFmtId="49" fontId="1" fillId="0" borderId="0" xfId="0" applyNumberFormat="1" applyFont="1" applyFill="1" applyBorder="1"/>
    <xf numFmtId="0" fontId="2" fillId="0" borderId="0" xfId="0" applyFont="1" applyFill="1" applyBorder="1" applyAlignment="1" applyProtection="1">
      <alignment horizontal="right" vertical="center"/>
      <protection locked="0"/>
    </xf>
    <xf numFmtId="0" fontId="3" fillId="0" borderId="0" xfId="0" applyFont="1" applyFill="1" applyBorder="1" applyAlignment="1">
      <alignment horizontal="center" vertical="center"/>
    </xf>
    <xf numFmtId="0" fontId="2"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0" xfId="0" applyFont="1" applyFill="1" applyBorder="1"/>
    <xf numFmtId="0" fontId="2" fillId="0" borderId="0" xfId="0" applyFont="1" applyFill="1" applyBorder="1" applyAlignment="1" applyProtection="1">
      <alignment horizontal="right"/>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1" fillId="0" borderId="7" xfId="0" applyFont="1" applyFill="1" applyBorder="1" applyAlignment="1">
      <alignment horizontal="center" vertical="center"/>
    </xf>
    <xf numFmtId="178" fontId="5" fillId="0" borderId="7" xfId="54" applyFont="1" applyAlignment="1">
      <alignment horizontal="left" vertical="center"/>
    </xf>
    <xf numFmtId="178" fontId="5" fillId="0" borderId="7" xfId="54" applyFont="1">
      <alignment horizontal="right" vertical="center"/>
    </xf>
    <xf numFmtId="178" fontId="5" fillId="0" borderId="7" xfId="0" applyNumberFormat="1" applyFont="1" applyFill="1" applyBorder="1" applyAlignment="1">
      <alignment horizontal="right" vertical="center"/>
    </xf>
    <xf numFmtId="0" fontId="2" fillId="2" borderId="7"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wrapText="1"/>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6" fillId="0" borderId="0" xfId="0" applyFont="1" applyFill="1" applyBorder="1"/>
    <xf numFmtId="0" fontId="4" fillId="0" borderId="5" xfId="0" applyFont="1" applyFill="1" applyBorder="1" applyAlignment="1">
      <alignment horizontal="center" vertical="center"/>
    </xf>
    <xf numFmtId="0" fontId="2" fillId="0" borderId="7" xfId="0" applyFont="1" applyFill="1" applyBorder="1" applyAlignment="1">
      <alignment horizontal="left" vertical="center" wrapText="1"/>
    </xf>
    <xf numFmtId="0" fontId="2" fillId="0" borderId="7" xfId="0" applyFont="1" applyFill="1" applyBorder="1" applyAlignment="1" applyProtection="1">
      <alignment horizontal="left" vertical="center" wrapText="1"/>
      <protection locked="0"/>
    </xf>
    <xf numFmtId="4" fontId="2" fillId="0" borderId="7" xfId="0" applyNumberFormat="1" applyFont="1" applyFill="1" applyBorder="1" applyAlignment="1">
      <alignment horizontal="right" vertical="center" wrapText="1"/>
    </xf>
    <xf numFmtId="4" fontId="2" fillId="0" borderId="7" xfId="0" applyNumberFormat="1" applyFont="1" applyFill="1" applyBorder="1" applyAlignment="1" applyProtection="1">
      <alignment horizontal="right" vertical="center" wrapText="1"/>
      <protection locked="0"/>
    </xf>
    <xf numFmtId="0" fontId="1"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1" fillId="0" borderId="7" xfId="0" applyFont="1" applyFill="1" applyBorder="1" applyAlignment="1" applyProtection="1">
      <alignment horizontal="center" vertical="center"/>
      <protection locked="0"/>
    </xf>
    <xf numFmtId="4" fontId="5" fillId="0" borderId="7" xfId="54" applyNumberFormat="1" applyFont="1" applyFill="1" applyBorder="1">
      <alignment horizontal="right" vertical="center"/>
    </xf>
    <xf numFmtId="0" fontId="2" fillId="0" borderId="0" xfId="0" applyFont="1" applyFill="1" applyBorder="1" applyAlignment="1" applyProtection="1">
      <alignment horizontal="right" vertical="top" wrapText="1"/>
      <protection locked="0"/>
    </xf>
    <xf numFmtId="0" fontId="7" fillId="0" borderId="0" xfId="0" applyFont="1" applyFill="1" applyBorder="1" applyAlignment="1" applyProtection="1">
      <alignment vertical="top"/>
      <protection locked="0"/>
    </xf>
    <xf numFmtId="0" fontId="7" fillId="0" borderId="0" xfId="0" applyFont="1" applyFill="1" applyBorder="1" applyAlignment="1">
      <alignment vertical="top"/>
    </xf>
    <xf numFmtId="0" fontId="8" fillId="0" borderId="0" xfId="0" applyFont="1" applyFill="1" applyBorder="1" applyAlignment="1" applyProtection="1">
      <alignment horizontal="center" vertical="center" wrapText="1"/>
      <protection locked="0"/>
    </xf>
    <xf numFmtId="0" fontId="7" fillId="0" borderId="0" xfId="0" applyFont="1" applyFill="1" applyBorder="1" applyProtection="1">
      <protection locked="0"/>
    </xf>
    <xf numFmtId="0" fontId="7" fillId="0" borderId="0" xfId="0" applyFont="1" applyFill="1" applyBorder="1"/>
    <xf numFmtId="0" fontId="2" fillId="0" borderId="0"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right" vertical="center"/>
      <protection locked="0"/>
    </xf>
    <xf numFmtId="0" fontId="1" fillId="0" borderId="0" xfId="0" applyFont="1" applyFill="1" applyBorder="1" applyAlignment="1" applyProtection="1">
      <alignment horizontal="right" vertical="center" wrapText="1"/>
      <protection locked="0"/>
    </xf>
    <xf numFmtId="0" fontId="1" fillId="0" borderId="7" xfId="0" applyFont="1" applyFill="1" applyBorder="1" applyAlignment="1" applyProtection="1">
      <alignment horizontal="center" vertical="center" wrapText="1"/>
      <protection locked="0"/>
    </xf>
    <xf numFmtId="0" fontId="1" fillId="0" borderId="7" xfId="0" applyFont="1" applyFill="1" applyBorder="1" applyAlignment="1" applyProtection="1">
      <alignment horizontal="right" vertical="center"/>
      <protection locked="0"/>
    </xf>
    <xf numFmtId="0" fontId="1" fillId="0" borderId="7" xfId="0" applyFont="1" applyFill="1" applyBorder="1" applyAlignment="1" applyProtection="1">
      <alignment horizontal="right" vertical="center" wrapText="1"/>
      <protection locked="0"/>
    </xf>
    <xf numFmtId="0" fontId="2" fillId="0" borderId="7" xfId="0" applyFont="1" applyFill="1" applyBorder="1" applyAlignment="1">
      <alignment horizontal="center" vertical="center" wrapText="1"/>
    </xf>
    <xf numFmtId="0" fontId="2" fillId="0" borderId="7" xfId="0" applyFont="1" applyFill="1" applyBorder="1" applyAlignment="1" applyProtection="1">
      <alignment horizontal="center"/>
      <protection locked="0"/>
    </xf>
    <xf numFmtId="0" fontId="2" fillId="0" borderId="7" xfId="0" applyFont="1" applyFill="1" applyBorder="1" applyAlignment="1" applyProtection="1">
      <alignment horizontal="center" wrapText="1"/>
      <protection locked="0"/>
    </xf>
    <xf numFmtId="0" fontId="2" fillId="0" borderId="7" xfId="0" applyFont="1" applyFill="1" applyBorder="1" applyAlignment="1">
      <alignment horizontal="center" wrapText="1"/>
    </xf>
    <xf numFmtId="0" fontId="2" fillId="0" borderId="7" xfId="0" applyFont="1" applyFill="1" applyBorder="1" applyAlignment="1" applyProtection="1">
      <alignment horizontal="center" vertical="center" wrapText="1"/>
      <protection locked="0"/>
    </xf>
    <xf numFmtId="3" fontId="2" fillId="0" borderId="7" xfId="0" applyNumberFormat="1" applyFont="1" applyFill="1" applyBorder="1" applyAlignment="1" applyProtection="1">
      <alignment horizontal="right" vertical="center"/>
      <protection locked="0"/>
    </xf>
    <xf numFmtId="4" fontId="2" fillId="0" borderId="7" xfId="0" applyNumberFormat="1" applyFont="1" applyFill="1" applyBorder="1" applyAlignment="1" applyProtection="1">
      <alignment horizontal="right" vertical="center"/>
      <protection locked="0"/>
    </xf>
    <xf numFmtId="0" fontId="2" fillId="0" borderId="7" xfId="0" applyFont="1" applyFill="1" applyBorder="1" applyAlignment="1">
      <alignment horizontal="center" vertical="center"/>
    </xf>
    <xf numFmtId="0" fontId="2" fillId="0" borderId="7" xfId="0" applyFont="1" applyFill="1" applyBorder="1" applyAlignment="1" applyProtection="1">
      <alignment horizontal="left"/>
      <protection locked="0"/>
    </xf>
    <xf numFmtId="0" fontId="2" fillId="0" borderId="7" xfId="0" applyFont="1" applyFill="1" applyBorder="1" applyAlignment="1">
      <alignment horizontal="left"/>
    </xf>
    <xf numFmtId="0" fontId="2" fillId="0" borderId="7" xfId="0" applyFont="1" applyFill="1" applyBorder="1" applyAlignment="1">
      <alignment horizontal="right" vertical="center"/>
    </xf>
    <xf numFmtId="0" fontId="2" fillId="0" borderId="0" xfId="0" applyFont="1" applyFill="1" applyBorder="1" applyAlignment="1" applyProtection="1">
      <alignment horizontal="right" vertical="center" wrapText="1"/>
      <protection locked="0"/>
    </xf>
    <xf numFmtId="0" fontId="9" fillId="0" borderId="0" xfId="0" applyFont="1" applyFill="1" applyBorder="1" applyAlignment="1">
      <alignment horizontal="center" vertical="center"/>
    </xf>
    <xf numFmtId="0" fontId="3" fillId="0" borderId="0" xfId="0" applyFont="1" applyFill="1" applyBorder="1" applyAlignment="1" applyProtection="1">
      <alignment horizontal="center" vertical="center"/>
      <protection locked="0"/>
    </xf>
    <xf numFmtId="0" fontId="4" fillId="0" borderId="7" xfId="0" applyFont="1" applyFill="1" applyBorder="1" applyAlignment="1">
      <alignment horizontal="center" vertical="center" wrapText="1"/>
    </xf>
    <xf numFmtId="0" fontId="4" fillId="0" borderId="7" xfId="0" applyFont="1" applyFill="1" applyBorder="1" applyAlignment="1" applyProtection="1">
      <alignment horizontal="center" vertical="center"/>
      <protection locked="0"/>
    </xf>
    <xf numFmtId="0" fontId="2" fillId="0" borderId="7" xfId="0" applyFont="1" applyFill="1" applyBorder="1" applyAlignment="1">
      <alignment vertical="center" wrapText="1"/>
    </xf>
    <xf numFmtId="0" fontId="2" fillId="0" borderId="7" xfId="0" applyFont="1" applyFill="1" applyBorder="1" applyAlignment="1" applyProtection="1">
      <alignment horizontal="center" vertical="center"/>
      <protection locked="0"/>
    </xf>
    <xf numFmtId="0" fontId="1" fillId="0" borderId="0" xfId="0" applyFont="1" applyFill="1" applyBorder="1" applyAlignment="1">
      <alignment horizontal="right" vertical="center"/>
    </xf>
    <xf numFmtId="0" fontId="9"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4" fillId="0" borderId="0" xfId="0" applyFont="1" applyFill="1" applyBorder="1" applyAlignment="1">
      <alignment wrapText="1"/>
    </xf>
    <xf numFmtId="0" fontId="1" fillId="0" borderId="0" xfId="0" applyFont="1" applyFill="1" applyBorder="1" applyAlignment="1">
      <alignment horizontal="right" wrapText="1"/>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6" xfId="0" applyFont="1" applyFill="1" applyBorder="1" applyAlignment="1" applyProtection="1">
      <alignment horizontal="center" vertical="center"/>
      <protection locked="0"/>
    </xf>
    <xf numFmtId="0" fontId="0" fillId="0" borderId="0" xfId="0" applyFont="1" applyBorder="1" applyAlignment="1">
      <alignment horizontal="center" vertical="center"/>
    </xf>
    <xf numFmtId="0" fontId="1" fillId="0" borderId="0" xfId="0" applyFont="1" applyBorder="1" applyAlignment="1">
      <alignment wrapText="1"/>
    </xf>
    <xf numFmtId="0" fontId="1" fillId="0" borderId="0" xfId="0" applyFont="1" applyBorder="1" applyProtection="1">
      <protection locked="0"/>
    </xf>
    <xf numFmtId="0" fontId="9" fillId="0" borderId="0" xfId="0" applyFont="1" applyBorder="1" applyAlignment="1">
      <alignment horizontal="center" vertical="center" wrapText="1"/>
    </xf>
    <xf numFmtId="0" fontId="3" fillId="0" borderId="0" xfId="0" applyFont="1" applyBorder="1" applyAlignment="1" applyProtection="1">
      <alignment horizontal="center" vertical="center"/>
      <protection locked="0"/>
    </xf>
    <xf numFmtId="0" fontId="3"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Protection="1">
      <protection locked="0"/>
    </xf>
    <xf numFmtId="0" fontId="4" fillId="0" borderId="0" xfId="0" applyFont="1" applyBorder="1" applyAlignment="1">
      <alignment wrapText="1"/>
    </xf>
    <xf numFmtId="0" fontId="4" fillId="0" borderId="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6" xfId="0" applyFont="1" applyBorder="1" applyAlignment="1">
      <alignment horizontal="center" vertical="center"/>
    </xf>
    <xf numFmtId="0" fontId="2" fillId="0" borderId="6" xfId="0" applyFont="1" applyBorder="1" applyAlignment="1">
      <alignment horizontal="left" vertical="center" wrapText="1"/>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wrapText="1"/>
    </xf>
    <xf numFmtId="0" fontId="2" fillId="0" borderId="8" xfId="0" applyFont="1" applyBorder="1" applyAlignment="1">
      <alignment horizontal="center" vertical="center"/>
    </xf>
    <xf numFmtId="0" fontId="2" fillId="0" borderId="14" xfId="0" applyFont="1" applyBorder="1" applyAlignment="1" applyProtection="1">
      <alignment horizontal="left" vertical="center"/>
      <protection locked="0"/>
    </xf>
    <xf numFmtId="0" fontId="2" fillId="0" borderId="14" xfId="0" applyFont="1" applyBorder="1" applyAlignment="1">
      <alignment horizontal="left" vertical="center"/>
    </xf>
    <xf numFmtId="0" fontId="2" fillId="0" borderId="0" xfId="0" applyFont="1" applyBorder="1" applyAlignment="1" applyProtection="1">
      <alignment vertical="top" wrapText="1"/>
      <protection locked="0"/>
    </xf>
    <xf numFmtId="0" fontId="3" fillId="0" borderId="0"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14"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178" fontId="5" fillId="0" borderId="7" xfId="0" applyNumberFormat="1" applyFont="1" applyBorder="1" applyAlignment="1">
      <alignment horizontal="right" vertical="center"/>
    </xf>
    <xf numFmtId="0" fontId="2" fillId="2" borderId="13"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3" fillId="0" borderId="0" xfId="0" applyFont="1" applyBorder="1" applyAlignment="1">
      <alignment horizontal="center" vertical="center"/>
    </xf>
    <xf numFmtId="0" fontId="2" fillId="0" borderId="0" xfId="0" applyFont="1" applyBorder="1" applyAlignment="1">
      <alignment horizontal="left" vertical="center"/>
    </xf>
    <xf numFmtId="0" fontId="4" fillId="0" borderId="0" xfId="0" applyFont="1" applyBorder="1"/>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7" xfId="0" applyFont="1" applyFill="1" applyBorder="1" applyAlignment="1" applyProtection="1">
      <alignment horizontal="left" vertical="center"/>
      <protection locked="0"/>
    </xf>
    <xf numFmtId="0" fontId="2" fillId="0" borderId="13" xfId="0" applyFont="1" applyBorder="1" applyAlignment="1">
      <alignment horizontal="right" vertical="center"/>
    </xf>
    <xf numFmtId="178" fontId="5" fillId="0" borderId="7" xfId="54" applyNumberFormat="1" applyFont="1" applyBorder="1">
      <alignment horizontal="right" vertical="center"/>
    </xf>
    <xf numFmtId="0" fontId="2" fillId="2" borderId="13" xfId="0" applyFont="1" applyFill="1" applyBorder="1" applyAlignment="1">
      <alignment horizontal="righ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8" fontId="5" fillId="0" borderId="0" xfId="0" applyNumberFormat="1" applyFont="1" applyBorder="1" applyAlignment="1">
      <alignment horizontal="left" vertical="center"/>
    </xf>
    <xf numFmtId="4" fontId="2" fillId="0" borderId="7" xfId="0" applyNumberFormat="1" applyFont="1" applyFill="1" applyBorder="1" applyAlignment="1">
      <alignment horizontal="right" vertical="center"/>
    </xf>
    <xf numFmtId="4" fontId="2" fillId="2" borderId="7" xfId="0" applyNumberFormat="1" applyFont="1" applyFill="1" applyBorder="1" applyAlignment="1" applyProtection="1">
      <alignment horizontal="right" vertical="center"/>
      <protection locked="0"/>
    </xf>
    <xf numFmtId="0" fontId="2" fillId="0" borderId="0" xfId="0" applyFont="1" applyBorder="1" applyAlignment="1" applyProtection="1">
      <alignment horizontal="right" vertical="center"/>
      <protection locked="0"/>
    </xf>
    <xf numFmtId="0" fontId="2" fillId="0" borderId="0" xfId="0" applyFont="1" applyBorder="1" applyAlignment="1" applyProtection="1">
      <alignment horizontal="right"/>
      <protection locked="0"/>
    </xf>
    <xf numFmtId="0" fontId="2" fillId="0" borderId="0" xfId="0" applyFont="1" applyBorder="1" applyAlignment="1">
      <alignment horizontal="right"/>
    </xf>
    <xf numFmtId="0" fontId="10" fillId="0" borderId="0" xfId="0" applyFont="1" applyFill="1" applyBorder="1" applyAlignment="1" applyProtection="1">
      <alignment horizontal="right"/>
      <protection locked="0"/>
    </xf>
    <xf numFmtId="49" fontId="10" fillId="0" borderId="0" xfId="0" applyNumberFormat="1" applyFont="1" applyFill="1" applyBorder="1" applyProtection="1">
      <protection locked="0"/>
    </xf>
    <xf numFmtId="0" fontId="1" fillId="0" borderId="0" xfId="0" applyFont="1" applyFill="1" applyBorder="1" applyAlignment="1">
      <alignment horizontal="right"/>
    </xf>
    <xf numFmtId="0" fontId="2" fillId="0" borderId="0" xfId="0" applyFont="1" applyFill="1" applyBorder="1" applyAlignment="1">
      <alignment horizontal="right"/>
    </xf>
    <xf numFmtId="0" fontId="11" fillId="0" borderId="0"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center" vertical="center"/>
      <protection locked="0"/>
    </xf>
    <xf numFmtId="0" fontId="11" fillId="0" borderId="0" xfId="0" applyFont="1" applyFill="1" applyBorder="1" applyAlignment="1">
      <alignment horizontal="center" vertical="center"/>
    </xf>
    <xf numFmtId="0" fontId="4" fillId="0" borderId="1" xfId="0" applyFont="1" applyFill="1" applyBorder="1" applyAlignment="1" applyProtection="1">
      <alignment horizontal="center" vertical="center"/>
      <protection locked="0"/>
    </xf>
    <xf numFmtId="49" fontId="4" fillId="0" borderId="1" xfId="0" applyNumberFormat="1"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protection locked="0"/>
    </xf>
    <xf numFmtId="49" fontId="4" fillId="0" borderId="5" xfId="0" applyNumberFormat="1" applyFont="1" applyFill="1" applyBorder="1" applyAlignment="1" applyProtection="1">
      <alignment horizontal="center" vertical="center" wrapText="1"/>
      <protection locked="0"/>
    </xf>
    <xf numFmtId="49" fontId="4" fillId="0" borderId="7" xfId="0" applyNumberFormat="1" applyFont="1" applyFill="1" applyBorder="1" applyAlignment="1" applyProtection="1">
      <alignment horizontal="center" vertical="center"/>
      <protection locked="0"/>
    </xf>
    <xf numFmtId="0" fontId="4" fillId="0" borderId="7" xfId="0" applyFont="1" applyFill="1" applyBorder="1" applyAlignment="1">
      <alignment horizontal="center" vertical="center"/>
    </xf>
    <xf numFmtId="0" fontId="1" fillId="0" borderId="3" xfId="0" applyFont="1" applyFill="1" applyBorder="1" applyAlignment="1" applyProtection="1">
      <alignment horizontal="center" vertical="center"/>
      <protection locked="0"/>
    </xf>
    <xf numFmtId="0" fontId="1" fillId="0" borderId="4" xfId="0" applyFont="1" applyFill="1" applyBorder="1" applyAlignment="1" applyProtection="1">
      <alignment horizontal="center" vertical="center"/>
      <protection locked="0"/>
    </xf>
    <xf numFmtId="0" fontId="1" fillId="0" borderId="7" xfId="0" applyFont="1" applyFill="1" applyBorder="1" applyAlignment="1">
      <alignment horizontal="center" vertical="center" wrapText="1"/>
    </xf>
    <xf numFmtId="49" fontId="5" fillId="0" borderId="7" xfId="53" applyFont="1" applyAlignment="1">
      <alignment horizontal="left" vertical="center" wrapText="1" indent="1"/>
    </xf>
    <xf numFmtId="49" fontId="5" fillId="0" borderId="7" xfId="53" applyFont="1">
      <alignment horizontal="left" vertical="center" wrapText="1"/>
    </xf>
    <xf numFmtId="0" fontId="1" fillId="0" borderId="0" xfId="0" applyFont="1" applyFill="1" applyBorder="1" applyAlignment="1">
      <alignment vertical="top"/>
    </xf>
    <xf numFmtId="49" fontId="1" fillId="0" borderId="0" xfId="0" applyNumberFormat="1" applyFont="1" applyBorder="1"/>
    <xf numFmtId="0" fontId="4" fillId="0" borderId="0" xfId="0" applyFont="1" applyBorder="1" applyAlignment="1">
      <alignment horizontal="left" vertical="center"/>
    </xf>
    <xf numFmtId="0" fontId="4" fillId="0" borderId="1"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1" fillId="0" borderId="7" xfId="0" applyFont="1" applyBorder="1" applyAlignment="1">
      <alignment horizontal="center" vertical="center"/>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0" borderId="4" xfId="0" applyFont="1" applyBorder="1" applyAlignment="1">
      <alignment horizontal="left" vertical="center"/>
    </xf>
    <xf numFmtId="0" fontId="4" fillId="2" borderId="1"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8" xfId="0" applyFont="1" applyBorder="1" applyAlignment="1" applyProtection="1">
      <alignment horizontal="center" vertical="center" wrapText="1"/>
      <protection locked="0"/>
    </xf>
    <xf numFmtId="0" fontId="4" fillId="0" borderId="13" xfId="0" applyFont="1" applyBorder="1" applyAlignment="1">
      <alignment horizontal="center" vertical="center"/>
    </xf>
    <xf numFmtId="0" fontId="4" fillId="0" borderId="7" xfId="0" applyFont="1" applyBorder="1" applyAlignment="1">
      <alignment horizontal="center" vertical="center" wrapText="1"/>
    </xf>
    <xf numFmtId="0" fontId="1" fillId="0" borderId="7" xfId="0" applyFont="1" applyBorder="1" applyAlignment="1" applyProtection="1">
      <alignment horizontal="center" vertical="center"/>
      <protection locked="0"/>
    </xf>
    <xf numFmtId="4" fontId="2" fillId="0" borderId="7" xfId="0" applyNumberFormat="1" applyFont="1" applyBorder="1" applyAlignment="1" applyProtection="1">
      <alignment horizontal="right" vertical="center" wrapText="1"/>
      <protection locked="0"/>
    </xf>
    <xf numFmtId="0" fontId="1" fillId="0" borderId="0" xfId="0" applyFont="1" applyBorder="1" applyAlignment="1">
      <alignment vertical="top"/>
    </xf>
    <xf numFmtId="0" fontId="2" fillId="0" borderId="0" xfId="0" applyFont="1" applyBorder="1" applyAlignment="1">
      <alignment horizontal="right" vertical="center"/>
    </xf>
    <xf numFmtId="4" fontId="2" fillId="0" borderId="7" xfId="0" applyNumberFormat="1" applyFont="1" applyBorder="1" applyAlignment="1" applyProtection="1">
      <alignment horizontal="right" vertical="center"/>
      <protection locked="0"/>
    </xf>
    <xf numFmtId="0" fontId="6" fillId="0" borderId="0" xfId="0" applyFont="1" applyBorder="1"/>
    <xf numFmtId="0" fontId="12" fillId="0" borderId="0" xfId="0" applyFont="1" applyBorder="1"/>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13" fillId="0" borderId="7" xfId="0" applyFont="1" applyFill="1" applyBorder="1" applyAlignment="1" applyProtection="1">
      <alignment horizontal="left" vertical="center"/>
      <protection locked="0"/>
    </xf>
    <xf numFmtId="49" fontId="5" fillId="0" borderId="7" xfId="0" applyNumberFormat="1" applyFont="1" applyFill="1" applyBorder="1" applyAlignment="1">
      <alignment horizontal="left" vertical="center" wrapText="1"/>
    </xf>
    <xf numFmtId="0" fontId="13" fillId="0" borderId="9" xfId="57" applyFont="1" applyFill="1" applyBorder="1" applyAlignment="1" applyProtection="1">
      <alignment horizontal="left" vertical="center" wrapText="1"/>
    </xf>
    <xf numFmtId="49" fontId="13" fillId="0" borderId="7" xfId="0" applyNumberFormat="1" applyFont="1" applyFill="1" applyBorder="1" applyAlignment="1">
      <alignment horizontal="left" vertical="center" wrapText="1"/>
    </xf>
    <xf numFmtId="0" fontId="4" fillId="0" borderId="2"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178" fontId="13" fillId="0" borderId="7" xfId="54" applyProtection="1">
      <alignment horizontal="right" vertical="center"/>
      <protection locked="0"/>
    </xf>
    <xf numFmtId="178" fontId="14" fillId="0" borderId="7" xfId="54" applyNumberFormat="1" applyFont="1" applyBorder="1">
      <alignment horizontal="right" vertical="center"/>
    </xf>
    <xf numFmtId="178" fontId="14" fillId="0" borderId="7" xfId="54" applyFont="1" applyProtection="1">
      <alignment horizontal="right" vertical="center"/>
      <protection locked="0"/>
    </xf>
    <xf numFmtId="0" fontId="15" fillId="0" borderId="7" xfId="0" applyFont="1" applyBorder="1" applyAlignment="1" applyProtection="1">
      <alignment horizontal="center" vertical="center"/>
      <protection locked="0"/>
    </xf>
    <xf numFmtId="178" fontId="13" fillId="0" borderId="7" xfId="54" applyFont="1" applyProtection="1">
      <alignment horizontal="right" vertical="center"/>
      <protection locked="0"/>
    </xf>
    <xf numFmtId="178" fontId="13" fillId="0" borderId="7" xfId="54" applyNumberFormat="1" applyFont="1" applyBorder="1">
      <alignment horizontal="right" vertical="center"/>
    </xf>
    <xf numFmtId="0" fontId="16" fillId="0" borderId="7" xfId="0" applyFont="1" applyBorder="1" applyAlignment="1" applyProtection="1">
      <alignment horizontal="center" vertical="center"/>
      <protection locked="0"/>
    </xf>
    <xf numFmtId="178" fontId="14" fillId="0" borderId="7" xfId="0" applyNumberFormat="1" applyFont="1" applyBorder="1" applyAlignment="1">
      <alignment horizontal="right" vertical="center"/>
    </xf>
    <xf numFmtId="178" fontId="14" fillId="0" borderId="1" xfId="0" applyNumberFormat="1" applyFont="1" applyBorder="1" applyAlignment="1">
      <alignment horizontal="right" vertical="center"/>
    </xf>
    <xf numFmtId="0" fontId="0" fillId="0" borderId="9" xfId="0" applyFont="1" applyBorder="1"/>
    <xf numFmtId="0" fontId="4" fillId="0" borderId="4" xfId="0" applyFont="1" applyBorder="1" applyAlignment="1" applyProtection="1">
      <alignment horizontal="center" vertical="center" wrapText="1"/>
      <protection locked="0"/>
    </xf>
    <xf numFmtId="0" fontId="2" fillId="0" borderId="0" xfId="0" applyFont="1" applyFill="1" applyBorder="1" applyAlignment="1">
      <alignment horizontal="right" vertical="center" wrapText="1"/>
    </xf>
    <xf numFmtId="0" fontId="17" fillId="0" borderId="0" xfId="0" applyFont="1" applyFill="1" applyBorder="1" applyAlignment="1">
      <alignment horizontal="center" vertical="center"/>
    </xf>
    <xf numFmtId="0" fontId="2" fillId="0" borderId="0" xfId="0" applyFont="1" applyFill="1" applyBorder="1" applyAlignment="1">
      <alignment horizontal="left" vertical="center"/>
    </xf>
    <xf numFmtId="0" fontId="1" fillId="0" borderId="0" xfId="0" applyFont="1" applyFill="1" applyBorder="1" applyAlignment="1" applyProtection="1">
      <alignment horizontal="left" vertical="center" wrapText="1"/>
      <protection locked="0"/>
    </xf>
    <xf numFmtId="0" fontId="7" fillId="0" borderId="7" xfId="0" applyFont="1" applyFill="1" applyBorder="1" applyAlignment="1" applyProtection="1">
      <alignment vertical="top" wrapText="1"/>
      <protection locked="0"/>
    </xf>
    <xf numFmtId="0" fontId="2" fillId="0" borderId="0" xfId="0" applyFont="1" applyFill="1" applyBorder="1" applyAlignment="1">
      <alignment horizontal="right" vertical="center"/>
    </xf>
    <xf numFmtId="49" fontId="4" fillId="0" borderId="2"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2" xfId="0" applyFont="1" applyFill="1" applyBorder="1" applyAlignment="1" applyProtection="1">
      <alignment horizontal="center" vertical="center"/>
      <protection locked="0"/>
    </xf>
    <xf numFmtId="0" fontId="4" fillId="0" borderId="11" xfId="0" applyFont="1" applyFill="1" applyBorder="1" applyAlignment="1">
      <alignment horizontal="center" vertical="center"/>
    </xf>
    <xf numFmtId="49" fontId="4" fillId="0" borderId="7" xfId="0" applyNumberFormat="1" applyFont="1" applyFill="1" applyBorder="1" applyAlignment="1">
      <alignment horizontal="center" vertical="center"/>
    </xf>
    <xf numFmtId="0" fontId="4" fillId="0" borderId="13" xfId="0" applyFont="1" applyFill="1" applyBorder="1" applyAlignment="1">
      <alignment horizontal="center" vertical="center"/>
    </xf>
    <xf numFmtId="0" fontId="2" fillId="0" borderId="7" xfId="0" applyFont="1" applyFill="1" applyBorder="1" applyAlignment="1">
      <alignment horizontal="left" vertical="center" wrapText="1" indent="1"/>
    </xf>
    <xf numFmtId="0" fontId="2" fillId="0" borderId="7" xfId="0" applyFont="1" applyFill="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7" fillId="0" borderId="0" xfId="0" applyFont="1" applyFill="1" applyBorder="1" applyAlignment="1">
      <alignment horizontal="left" vertical="center"/>
    </xf>
    <xf numFmtId="0" fontId="18" fillId="0" borderId="7" xfId="0" applyFont="1" applyFill="1" applyBorder="1" applyAlignment="1" applyProtection="1">
      <alignment horizontal="center" vertical="center" wrapText="1"/>
      <protection locked="0"/>
    </xf>
    <xf numFmtId="0" fontId="18" fillId="0" borderId="7" xfId="0" applyFont="1" applyFill="1" applyBorder="1" applyAlignment="1" applyProtection="1">
      <alignment vertical="top" wrapText="1"/>
      <protection locked="0"/>
    </xf>
    <xf numFmtId="0" fontId="2" fillId="0" borderId="7" xfId="0" applyFont="1" applyFill="1" applyBorder="1" applyAlignment="1" applyProtection="1">
      <alignment vertical="center" wrapText="1"/>
      <protection locked="0"/>
    </xf>
    <xf numFmtId="4" fontId="19" fillId="0" borderId="7" xfId="0" applyNumberFormat="1" applyFont="1" applyBorder="1" applyAlignment="1">
      <alignment horizontal="right" vertical="center"/>
    </xf>
    <xf numFmtId="4" fontId="2" fillId="0" borderId="7" xfId="0" applyNumberFormat="1" applyFont="1" applyBorder="1" applyAlignment="1">
      <alignment horizontal="right" vertical="center"/>
    </xf>
    <xf numFmtId="0" fontId="2" fillId="0" borderId="7" xfId="0" applyFont="1" applyFill="1" applyBorder="1" applyAlignment="1">
      <alignment horizontal="left" vertical="center"/>
    </xf>
    <xf numFmtId="0" fontId="19" fillId="0" borderId="7" xfId="0" applyFont="1" applyFill="1" applyBorder="1" applyAlignment="1">
      <alignment horizontal="center" vertical="center"/>
    </xf>
    <xf numFmtId="0" fontId="2" fillId="0" borderId="7" xfId="0" applyFont="1" applyBorder="1" applyAlignment="1">
      <alignment horizontal="right" vertical="center"/>
    </xf>
    <xf numFmtId="0" fontId="19" fillId="0" borderId="7" xfId="0" applyFont="1" applyFill="1" applyBorder="1" applyAlignment="1" applyProtection="1">
      <alignment horizontal="center" vertical="center" wrapText="1"/>
      <protection locked="0"/>
    </xf>
    <xf numFmtId="4" fontId="19" fillId="0" borderId="7" xfId="0" applyNumberFormat="1" applyFont="1" applyFill="1" applyBorder="1" applyAlignment="1" applyProtection="1">
      <alignment horizontal="right" vertical="center"/>
      <protection locked="0"/>
    </xf>
    <xf numFmtId="0" fontId="18" fillId="0" borderId="1" xfId="0" applyFont="1" applyFill="1" applyBorder="1" applyAlignment="1">
      <alignment horizontal="center" vertical="center"/>
    </xf>
    <xf numFmtId="0" fontId="18" fillId="0" borderId="2" xfId="0" applyFont="1" applyFill="1" applyBorder="1" applyAlignment="1" applyProtection="1">
      <alignment horizontal="center" vertical="center"/>
      <protection locked="0"/>
    </xf>
    <xf numFmtId="0" fontId="18" fillId="0" borderId="3" xfId="0" applyFont="1" applyFill="1" applyBorder="1" applyAlignment="1" applyProtection="1">
      <alignment horizontal="center" vertical="center"/>
      <protection locked="0"/>
    </xf>
    <xf numFmtId="0" fontId="18" fillId="0" borderId="4" xfId="0" applyFont="1" applyFill="1" applyBorder="1" applyAlignment="1" applyProtection="1">
      <alignment horizontal="center" vertical="center"/>
      <protection locked="0"/>
    </xf>
    <xf numFmtId="0" fontId="18" fillId="0" borderId="1" xfId="0" applyFont="1" applyFill="1" applyBorder="1" applyAlignment="1" applyProtection="1">
      <alignment horizontal="center" vertical="center"/>
      <protection locked="0"/>
    </xf>
    <xf numFmtId="0" fontId="18" fillId="0" borderId="6" xfId="0" applyFont="1" applyFill="1" applyBorder="1" applyAlignment="1" applyProtection="1">
      <alignment horizontal="center" vertical="center" wrapText="1"/>
      <protection locked="0"/>
    </xf>
    <xf numFmtId="0" fontId="18" fillId="0" borderId="6" xfId="0"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2" fillId="2" borderId="7" xfId="0" applyFont="1" applyFill="1" applyBorder="1" applyAlignment="1">
      <alignment horizontal="left" vertical="center" wrapText="1"/>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7" xfId="0" applyFont="1" applyFill="1" applyBorder="1" applyAlignment="1">
      <alignment horizontal="center" vertical="center" wrapText="1"/>
    </xf>
    <xf numFmtId="0" fontId="2" fillId="2" borderId="7" xfId="0" applyFont="1" applyFill="1" applyBorder="1" applyAlignment="1">
      <alignment horizontal="left" vertical="center"/>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 fillId="0" borderId="1"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0" fontId="1" fillId="0" borderId="12" xfId="0" applyFont="1" applyFill="1" applyBorder="1" applyAlignment="1" applyProtection="1">
      <alignment horizontal="center" vertical="center" wrapText="1"/>
      <protection locked="0"/>
    </xf>
    <xf numFmtId="0" fontId="2" fillId="0" borderId="6" xfId="0" applyFont="1" applyFill="1" applyBorder="1" applyAlignment="1">
      <alignment horizontal="left" vertical="center"/>
    </xf>
    <xf numFmtId="0" fontId="2" fillId="0" borderId="13" xfId="0" applyFont="1" applyFill="1" applyBorder="1" applyAlignment="1">
      <alignment horizontal="left" vertical="center"/>
    </xf>
    <xf numFmtId="0" fontId="2" fillId="0" borderId="13" xfId="0" applyFont="1" applyFill="1" applyBorder="1" applyAlignment="1">
      <alignment horizontal="right" vertical="center"/>
    </xf>
    <xf numFmtId="0" fontId="1" fillId="0" borderId="4" xfId="0" applyFont="1" applyFill="1" applyBorder="1" applyAlignment="1" applyProtection="1">
      <alignment horizontal="center" vertical="center" wrapText="1"/>
      <protection locked="0"/>
    </xf>
    <xf numFmtId="0" fontId="1" fillId="0" borderId="14" xfId="0" applyFont="1" applyFill="1" applyBorder="1" applyAlignment="1" applyProtection="1">
      <alignment horizontal="center" vertical="center"/>
      <protection locked="0"/>
    </xf>
    <xf numFmtId="0" fontId="1" fillId="0" borderId="14" xfId="0" applyFont="1" applyFill="1" applyBorder="1" applyAlignment="1" applyProtection="1">
      <alignment horizontal="center" vertical="center" wrapText="1"/>
      <protection locked="0"/>
    </xf>
    <xf numFmtId="0" fontId="1" fillId="0" borderId="13"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right" vertical="center"/>
      <protection locked="0"/>
    </xf>
    <xf numFmtId="0" fontId="2" fillId="0" borderId="7" xfId="0" applyFont="1" applyFill="1" applyBorder="1" applyAlignment="1" applyProtection="1">
      <alignment vertical="center"/>
      <protection locked="0"/>
    </xf>
    <xf numFmtId="4" fontId="19" fillId="0" borderId="7" xfId="0" applyNumberFormat="1" applyFont="1" applyFill="1" applyBorder="1" applyAlignment="1">
      <alignment horizontal="right" vertical="center"/>
    </xf>
    <xf numFmtId="178" fontId="19" fillId="0" borderId="7" xfId="0" applyNumberFormat="1" applyFont="1" applyBorder="1" applyAlignment="1">
      <alignment horizontal="right" vertical="center"/>
    </xf>
    <xf numFmtId="49" fontId="5" fillId="0" borderId="7" xfId="0" applyNumberFormat="1" applyFont="1" applyFill="1" applyBorder="1" applyAlignment="1" quotePrefix="1">
      <alignment horizontal="left" vertical="center" wrapText="1"/>
    </xf>
    <xf numFmtId="0" fontId="13" fillId="0" borderId="9" xfId="57" applyFont="1" applyFill="1" applyBorder="1" applyAlignment="1" applyProtection="1" quotePrefix="1">
      <alignment horizontal="left" vertical="center" wrapText="1"/>
    </xf>
    <xf numFmtId="49" fontId="13" fillId="0" borderId="7" xfId="0" applyNumberFormat="1" applyFont="1" applyFill="1" applyBorder="1" applyAlignment="1" quotePrefix="1">
      <alignment horizontal="left" vertical="center" wrapText="1"/>
    </xf>
    <xf numFmtId="0" fontId="2" fillId="0" borderId="7" xfId="0" applyFont="1" applyFill="1" applyBorder="1" applyAlignment="1" applyProtection="1" quotePrefix="1">
      <alignment horizontal="left" vertical="center" wrapText="1"/>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workbookViewId="0">
      <pane ySplit="1" topLeftCell="A2" activePane="bottomLeft" state="frozen"/>
      <selection/>
      <selection pane="bottomLeft" activeCell="D11" sqref="D11:D29"/>
    </sheetView>
  </sheetViews>
  <sheetFormatPr defaultColWidth="8.575" defaultRowHeight="12.75" customHeight="1" outlineLevelCol="3"/>
  <cols>
    <col min="1" max="4" width="41" style="2" customWidth="1"/>
    <col min="5" max="16384" width="8.575" style="2"/>
  </cols>
  <sheetData>
    <row r="1" customHeight="1" spans="1:4">
      <c r="A1" s="3"/>
      <c r="B1" s="3"/>
      <c r="C1" s="3"/>
      <c r="D1" s="3"/>
    </row>
    <row r="2" ht="15" customHeight="1" spans="1:4">
      <c r="A2" s="50"/>
      <c r="B2" s="50"/>
      <c r="C2" s="50"/>
      <c r="D2" s="65" t="s">
        <v>0</v>
      </c>
    </row>
    <row r="3" ht="41.25" customHeight="1" spans="1:1">
      <c r="A3" s="45" t="str">
        <f>"2025"&amp;"年部门财务收支预算总表"</f>
        <v>2025年部门财务收支预算总表</v>
      </c>
    </row>
    <row r="4" ht="17.25" customHeight="1" spans="1:4">
      <c r="A4" s="48" t="s">
        <v>1</v>
      </c>
      <c r="B4" s="223"/>
      <c r="D4" s="212" t="s">
        <v>2</v>
      </c>
    </row>
    <row r="5" ht="23.25" customHeight="1" spans="1:4">
      <c r="A5" s="224" t="s">
        <v>3</v>
      </c>
      <c r="B5" s="225"/>
      <c r="C5" s="224" t="s">
        <v>4</v>
      </c>
      <c r="D5" s="225"/>
    </row>
    <row r="6" ht="24" customHeight="1" spans="1:4">
      <c r="A6" s="224" t="s">
        <v>5</v>
      </c>
      <c r="B6" s="224" t="s">
        <v>6</v>
      </c>
      <c r="C6" s="224" t="s">
        <v>7</v>
      </c>
      <c r="D6" s="224" t="s">
        <v>6</v>
      </c>
    </row>
    <row r="7" ht="17.25" customHeight="1" spans="1:4">
      <c r="A7" s="226" t="s">
        <v>8</v>
      </c>
      <c r="B7" s="60">
        <v>9933686.48</v>
      </c>
      <c r="C7" s="226" t="s">
        <v>9</v>
      </c>
      <c r="D7" s="180"/>
    </row>
    <row r="8" ht="17.25" customHeight="1" spans="1:4">
      <c r="A8" s="226" t="s">
        <v>10</v>
      </c>
      <c r="B8" s="228"/>
      <c r="C8" s="226" t="s">
        <v>11</v>
      </c>
      <c r="D8" s="180"/>
    </row>
    <row r="9" ht="17.25" customHeight="1" spans="1:4">
      <c r="A9" s="226" t="s">
        <v>12</v>
      </c>
      <c r="B9" s="228"/>
      <c r="C9" s="262" t="s">
        <v>13</v>
      </c>
      <c r="D9" s="180"/>
    </row>
    <row r="10" ht="17.25" customHeight="1" spans="1:4">
      <c r="A10" s="226" t="s">
        <v>14</v>
      </c>
      <c r="B10" s="180"/>
      <c r="C10" s="262" t="s">
        <v>15</v>
      </c>
      <c r="D10" s="180"/>
    </row>
    <row r="11" ht="17.25" customHeight="1" spans="1:4">
      <c r="A11" s="226" t="s">
        <v>16</v>
      </c>
      <c r="B11" s="60">
        <v>1073100</v>
      </c>
      <c r="C11" s="262" t="s">
        <v>17</v>
      </c>
      <c r="D11" s="60">
        <v>9970068.44</v>
      </c>
    </row>
    <row r="12" ht="17.25" customHeight="1" spans="1:4">
      <c r="A12" s="226" t="s">
        <v>18</v>
      </c>
      <c r="B12" s="180"/>
      <c r="C12" s="262" t="s">
        <v>19</v>
      </c>
      <c r="D12" s="180"/>
    </row>
    <row r="13" ht="17.25" customHeight="1" spans="1:4">
      <c r="A13" s="226" t="s">
        <v>20</v>
      </c>
      <c r="B13" s="180"/>
      <c r="C13" s="34" t="s">
        <v>21</v>
      </c>
      <c r="D13" s="180"/>
    </row>
    <row r="14" ht="17.25" customHeight="1" spans="1:4">
      <c r="A14" s="226" t="s">
        <v>22</v>
      </c>
      <c r="B14" s="180"/>
      <c r="C14" s="34" t="s">
        <v>23</v>
      </c>
      <c r="D14" s="60">
        <v>395703</v>
      </c>
    </row>
    <row r="15" ht="17.25" customHeight="1" spans="1:4">
      <c r="A15" s="226" t="s">
        <v>24</v>
      </c>
      <c r="B15" s="180"/>
      <c r="C15" s="34" t="s">
        <v>25</v>
      </c>
      <c r="D15" s="60">
        <v>292487.04</v>
      </c>
    </row>
    <row r="16" ht="17.25" customHeight="1" spans="1:4">
      <c r="A16" s="226" t="s">
        <v>26</v>
      </c>
      <c r="B16" s="60">
        <v>1073100</v>
      </c>
      <c r="C16" s="34" t="s">
        <v>27</v>
      </c>
      <c r="D16" s="180"/>
    </row>
    <row r="17" ht="17.25" customHeight="1" spans="1:4">
      <c r="A17" s="229"/>
      <c r="B17" s="180"/>
      <c r="C17" s="34" t="s">
        <v>28</v>
      </c>
      <c r="D17" s="228"/>
    </row>
    <row r="18" ht="17.25" customHeight="1" spans="1:4">
      <c r="A18" s="230"/>
      <c r="B18" s="180"/>
      <c r="C18" s="34" t="s">
        <v>29</v>
      </c>
      <c r="D18" s="228"/>
    </row>
    <row r="19" ht="17.25" customHeight="1" spans="1:4">
      <c r="A19" s="230"/>
      <c r="B19" s="180"/>
      <c r="C19" s="34" t="s">
        <v>30</v>
      </c>
      <c r="D19" s="228"/>
    </row>
    <row r="20" ht="17.25" customHeight="1" spans="1:4">
      <c r="A20" s="230"/>
      <c r="B20" s="180"/>
      <c r="C20" s="34" t="s">
        <v>31</v>
      </c>
      <c r="D20" s="228"/>
    </row>
    <row r="21" ht="17.25" customHeight="1" spans="1:4">
      <c r="A21" s="230"/>
      <c r="B21" s="180"/>
      <c r="C21" s="34" t="s">
        <v>32</v>
      </c>
      <c r="D21" s="228"/>
    </row>
    <row r="22" ht="17.25" customHeight="1" spans="1:4">
      <c r="A22" s="230"/>
      <c r="B22" s="180"/>
      <c r="C22" s="34" t="s">
        <v>33</v>
      </c>
      <c r="D22" s="228"/>
    </row>
    <row r="23" ht="17.25" customHeight="1" spans="1:4">
      <c r="A23" s="230"/>
      <c r="B23" s="180"/>
      <c r="C23" s="34" t="s">
        <v>34</v>
      </c>
      <c r="D23" s="228"/>
    </row>
    <row r="24" ht="17.25" customHeight="1" spans="1:4">
      <c r="A24" s="230"/>
      <c r="B24" s="180"/>
      <c r="C24" s="34" t="s">
        <v>35</v>
      </c>
      <c r="D24" s="228"/>
    </row>
    <row r="25" ht="17.25" customHeight="1" spans="1:4">
      <c r="A25" s="230"/>
      <c r="B25" s="180"/>
      <c r="C25" s="34" t="s">
        <v>36</v>
      </c>
      <c r="D25" s="133">
        <v>348528</v>
      </c>
    </row>
    <row r="26" ht="17.25" customHeight="1" spans="1:4">
      <c r="A26" s="230"/>
      <c r="B26" s="180"/>
      <c r="C26" s="34" t="s">
        <v>37</v>
      </c>
      <c r="D26" s="228"/>
    </row>
    <row r="27" ht="17.25" customHeight="1" spans="1:4">
      <c r="A27" s="230"/>
      <c r="B27" s="180"/>
      <c r="C27" s="229" t="s">
        <v>38</v>
      </c>
      <c r="D27" s="228"/>
    </row>
    <row r="28" ht="17.25" customHeight="1" spans="1:4">
      <c r="A28" s="230"/>
      <c r="B28" s="180"/>
      <c r="C28" s="34" t="s">
        <v>39</v>
      </c>
      <c r="D28" s="228"/>
    </row>
    <row r="29" ht="16.5" customHeight="1" spans="1:4">
      <c r="A29" s="230"/>
      <c r="B29" s="180"/>
      <c r="C29" s="34" t="s">
        <v>40</v>
      </c>
      <c r="D29" s="228"/>
    </row>
    <row r="30" ht="16.5" customHeight="1" spans="1:4">
      <c r="A30" s="230"/>
      <c r="B30" s="180"/>
      <c r="C30" s="229" t="s">
        <v>41</v>
      </c>
      <c r="D30" s="228"/>
    </row>
    <row r="31" ht="17.25" customHeight="1" spans="1:4">
      <c r="A31" s="230"/>
      <c r="B31" s="180"/>
      <c r="C31" s="229" t="s">
        <v>42</v>
      </c>
      <c r="D31" s="228"/>
    </row>
    <row r="32" ht="17.25" customHeight="1" spans="1:4">
      <c r="A32" s="230"/>
      <c r="B32" s="180"/>
      <c r="C32" s="34" t="s">
        <v>43</v>
      </c>
      <c r="D32" s="228"/>
    </row>
    <row r="33" ht="16.5" customHeight="1" spans="1:4">
      <c r="A33" s="230" t="s">
        <v>44</v>
      </c>
      <c r="B33" s="263">
        <v>11006786.48</v>
      </c>
      <c r="C33" s="230" t="s">
        <v>45</v>
      </c>
      <c r="D33" s="233">
        <v>11006786.48</v>
      </c>
    </row>
    <row r="34" ht="16.5" customHeight="1" spans="1:4">
      <c r="A34" s="229" t="s">
        <v>46</v>
      </c>
      <c r="B34" s="227"/>
      <c r="C34" s="229" t="s">
        <v>47</v>
      </c>
      <c r="D34" s="264"/>
    </row>
    <row r="35" ht="16.5" customHeight="1" spans="1:4">
      <c r="A35" s="34" t="s">
        <v>48</v>
      </c>
      <c r="B35" s="228"/>
      <c r="C35" s="34" t="s">
        <v>48</v>
      </c>
      <c r="D35" s="180"/>
    </row>
    <row r="36" ht="16.5" customHeight="1" spans="1:4">
      <c r="A36" s="34" t="s">
        <v>49</v>
      </c>
      <c r="B36" s="228"/>
      <c r="C36" s="34" t="s">
        <v>50</v>
      </c>
      <c r="D36" s="180"/>
    </row>
    <row r="37" ht="16.5" customHeight="1" spans="1:4">
      <c r="A37" s="232" t="s">
        <v>51</v>
      </c>
      <c r="B37" s="263">
        <v>11006786.48</v>
      </c>
      <c r="C37" s="232" t="s">
        <v>52</v>
      </c>
      <c r="D37" s="233">
        <v>11006786.48</v>
      </c>
    </row>
  </sheetData>
  <mergeCells count="4">
    <mergeCell ref="A3:D3"/>
    <mergeCell ref="A4:B4"/>
    <mergeCell ref="A5:B5"/>
    <mergeCell ref="C5:D5"/>
  </mergeCells>
  <printOptions horizontalCentered="1"/>
  <pageMargins left="0.96" right="0.96" top="0.72" bottom="0.72" header="0" footer="0"/>
  <pageSetup paperSize="9" scale="62"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pane ySplit="1" topLeftCell="A2" activePane="bottomLeft" state="frozen"/>
      <selection/>
      <selection pane="bottomLeft" activeCell="A11" sqref="A11"/>
    </sheetView>
  </sheetViews>
  <sheetFormatPr defaultColWidth="9.14166666666667" defaultRowHeight="14.25" customHeight="1" outlineLevelCol="5"/>
  <cols>
    <col min="1" max="1" width="32.1416666666667" style="2" customWidth="1"/>
    <col min="2" max="2" width="20.7083333333333" style="2" customWidth="1"/>
    <col min="3" max="3" width="32.1416666666667" style="2" customWidth="1"/>
    <col min="4" max="4" width="27.7083333333333" style="2" customWidth="1"/>
    <col min="5" max="6" width="36.7083333333333" style="2" customWidth="1"/>
    <col min="7" max="16384" width="9.14166666666667" style="2"/>
  </cols>
  <sheetData>
    <row r="1" customHeight="1" spans="1:6">
      <c r="A1" s="3"/>
      <c r="B1" s="3"/>
      <c r="C1" s="3"/>
      <c r="D1" s="3"/>
      <c r="E1" s="3"/>
      <c r="F1" s="3"/>
    </row>
    <row r="2" ht="12" customHeight="1" spans="1:6">
      <c r="A2" s="138"/>
      <c r="B2" s="139"/>
      <c r="C2" s="138"/>
      <c r="D2" s="140"/>
      <c r="E2" s="140"/>
      <c r="F2" s="141" t="s">
        <v>412</v>
      </c>
    </row>
    <row r="3" ht="42" customHeight="1" spans="1:6">
      <c r="A3" s="142" t="str">
        <f>"2025"&amp;"年部门政府性基金预算支出预算表"</f>
        <v>2025年部门政府性基金预算支出预算表</v>
      </c>
      <c r="B3" s="142" t="s">
        <v>413</v>
      </c>
      <c r="C3" s="143"/>
      <c r="D3" s="144"/>
      <c r="E3" s="144"/>
      <c r="F3" s="144"/>
    </row>
    <row r="4" ht="13.5" customHeight="1" spans="1:6">
      <c r="A4" s="7" t="s">
        <v>1</v>
      </c>
      <c r="B4" s="7" t="s">
        <v>414</v>
      </c>
      <c r="C4" s="138"/>
      <c r="D4" s="140"/>
      <c r="E4" s="140"/>
      <c r="F4" s="141" t="s">
        <v>2</v>
      </c>
    </row>
    <row r="5" ht="19.5" customHeight="1" spans="1:6">
      <c r="A5" s="145" t="s">
        <v>183</v>
      </c>
      <c r="B5" s="146" t="s">
        <v>73</v>
      </c>
      <c r="C5" s="145" t="s">
        <v>74</v>
      </c>
      <c r="D5" s="13" t="s">
        <v>415</v>
      </c>
      <c r="E5" s="14"/>
      <c r="F5" s="15"/>
    </row>
    <row r="6" ht="18.75" customHeight="1" spans="1:6">
      <c r="A6" s="147"/>
      <c r="B6" s="148"/>
      <c r="C6" s="147"/>
      <c r="D6" s="18" t="s">
        <v>56</v>
      </c>
      <c r="E6" s="13" t="s">
        <v>76</v>
      </c>
      <c r="F6" s="18" t="s">
        <v>77</v>
      </c>
    </row>
    <row r="7" ht="18.75" customHeight="1" spans="1:6">
      <c r="A7" s="69">
        <v>1</v>
      </c>
      <c r="B7" s="149" t="s">
        <v>84</v>
      </c>
      <c r="C7" s="69">
        <v>3</v>
      </c>
      <c r="D7" s="150">
        <v>4</v>
      </c>
      <c r="E7" s="150">
        <v>5</v>
      </c>
      <c r="F7" s="150">
        <v>6</v>
      </c>
    </row>
    <row r="8" ht="21" customHeight="1" spans="1:6">
      <c r="A8" s="34"/>
      <c r="B8" s="34"/>
      <c r="C8" s="34"/>
      <c r="D8" s="25"/>
      <c r="E8" s="25"/>
      <c r="F8" s="25"/>
    </row>
    <row r="9" ht="21" customHeight="1" spans="1:6">
      <c r="A9" s="34"/>
      <c r="B9" s="34"/>
      <c r="C9" s="34"/>
      <c r="D9" s="25"/>
      <c r="E9" s="25"/>
      <c r="F9" s="25"/>
    </row>
    <row r="10" ht="18.75" customHeight="1" spans="1:6">
      <c r="A10" s="151" t="s">
        <v>172</v>
      </c>
      <c r="B10" s="151" t="s">
        <v>172</v>
      </c>
      <c r="C10" s="152" t="s">
        <v>172</v>
      </c>
      <c r="D10" s="25"/>
      <c r="E10" s="25"/>
      <c r="F10" s="25"/>
    </row>
    <row r="11" customHeight="1" spans="1:1">
      <c r="A11" s="2" t="s">
        <v>416</v>
      </c>
    </row>
  </sheetData>
  <mergeCells count="7">
    <mergeCell ref="A3:F3"/>
    <mergeCell ref="A4:C4"/>
    <mergeCell ref="D5:F5"/>
    <mergeCell ref="A10:C10"/>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topLeftCell="D1" workbookViewId="0">
      <pane ySplit="1" topLeftCell="A2" activePane="bottomLeft" state="frozen"/>
      <selection/>
      <selection pane="bottomLeft" activeCell="A10" sqref="A10:G10"/>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83333333333" customWidth="1"/>
  </cols>
  <sheetData>
    <row r="1" customHeight="1" spans="1:19">
      <c r="A1" s="81"/>
      <c r="B1" s="81"/>
      <c r="C1" s="81"/>
      <c r="D1" s="81"/>
      <c r="E1" s="81"/>
      <c r="F1" s="81"/>
      <c r="G1" s="81"/>
      <c r="H1" s="81"/>
      <c r="I1" s="81"/>
      <c r="J1" s="81"/>
      <c r="K1" s="81"/>
      <c r="L1" s="81"/>
      <c r="M1" s="81"/>
      <c r="N1" s="81"/>
      <c r="O1" s="81"/>
      <c r="P1" s="81"/>
      <c r="Q1" s="81"/>
      <c r="R1" s="81"/>
      <c r="S1" s="81"/>
    </row>
    <row r="2" ht="15.75" customHeight="1" spans="2:19">
      <c r="B2" s="83"/>
      <c r="C2" s="83"/>
      <c r="R2" s="135"/>
      <c r="S2" s="135" t="s">
        <v>417</v>
      </c>
    </row>
    <row r="3" ht="41.25" customHeight="1" spans="1:19">
      <c r="A3" s="84" t="str">
        <f>"2025"&amp;"年部门政府采购预算表"</f>
        <v>2025年部门政府采购预算表</v>
      </c>
      <c r="B3" s="85"/>
      <c r="C3" s="85"/>
      <c r="D3" s="121"/>
      <c r="E3" s="121"/>
      <c r="F3" s="121"/>
      <c r="G3" s="121"/>
      <c r="H3" s="121"/>
      <c r="I3" s="121"/>
      <c r="J3" s="121"/>
      <c r="K3" s="121"/>
      <c r="L3" s="121"/>
      <c r="M3" s="85"/>
      <c r="N3" s="121"/>
      <c r="O3" s="121"/>
      <c r="P3" s="85"/>
      <c r="Q3" s="121"/>
      <c r="R3" s="85"/>
      <c r="S3" s="85"/>
    </row>
    <row r="4" ht="18.75" customHeight="1" spans="1:19">
      <c r="A4" s="122" t="s">
        <v>1</v>
      </c>
      <c r="B4" s="88"/>
      <c r="C4" s="88"/>
      <c r="D4" s="123"/>
      <c r="E4" s="123"/>
      <c r="F4" s="123"/>
      <c r="G4" s="123"/>
      <c r="H4" s="123"/>
      <c r="I4" s="123"/>
      <c r="J4" s="123"/>
      <c r="K4" s="123"/>
      <c r="L4" s="123"/>
      <c r="R4" s="136"/>
      <c r="S4" s="137" t="s">
        <v>2</v>
      </c>
    </row>
    <row r="5" ht="15.75" customHeight="1" spans="1:19">
      <c r="A5" s="90" t="s">
        <v>182</v>
      </c>
      <c r="B5" s="91" t="s">
        <v>183</v>
      </c>
      <c r="C5" s="91" t="s">
        <v>418</v>
      </c>
      <c r="D5" s="92" t="s">
        <v>419</v>
      </c>
      <c r="E5" s="92" t="s">
        <v>420</v>
      </c>
      <c r="F5" s="92" t="s">
        <v>421</v>
      </c>
      <c r="G5" s="92" t="s">
        <v>422</v>
      </c>
      <c r="H5" s="92" t="s">
        <v>423</v>
      </c>
      <c r="I5" s="108" t="s">
        <v>190</v>
      </c>
      <c r="J5" s="108"/>
      <c r="K5" s="108"/>
      <c r="L5" s="108"/>
      <c r="M5" s="109"/>
      <c r="N5" s="108"/>
      <c r="O5" s="108"/>
      <c r="P5" s="117"/>
      <c r="Q5" s="108"/>
      <c r="R5" s="109"/>
      <c r="S5" s="118"/>
    </row>
    <row r="6" ht="17.25" customHeight="1" spans="1:19">
      <c r="A6" s="93"/>
      <c r="B6" s="94"/>
      <c r="C6" s="94"/>
      <c r="D6" s="95"/>
      <c r="E6" s="95"/>
      <c r="F6" s="95"/>
      <c r="G6" s="95"/>
      <c r="H6" s="95"/>
      <c r="I6" s="95" t="s">
        <v>56</v>
      </c>
      <c r="J6" s="95" t="s">
        <v>59</v>
      </c>
      <c r="K6" s="95" t="s">
        <v>424</v>
      </c>
      <c r="L6" s="95" t="s">
        <v>425</v>
      </c>
      <c r="M6" s="110" t="s">
        <v>426</v>
      </c>
      <c r="N6" s="111" t="s">
        <v>427</v>
      </c>
      <c r="O6" s="111"/>
      <c r="P6" s="119"/>
      <c r="Q6" s="111"/>
      <c r="R6" s="120"/>
      <c r="S6" s="97"/>
    </row>
    <row r="7" ht="54" customHeight="1" spans="1:19">
      <c r="A7" s="96"/>
      <c r="B7" s="97"/>
      <c r="C7" s="97"/>
      <c r="D7" s="98"/>
      <c r="E7" s="98"/>
      <c r="F7" s="98"/>
      <c r="G7" s="98"/>
      <c r="H7" s="98"/>
      <c r="I7" s="98"/>
      <c r="J7" s="98" t="s">
        <v>58</v>
      </c>
      <c r="K7" s="98"/>
      <c r="L7" s="98"/>
      <c r="M7" s="112"/>
      <c r="N7" s="98" t="s">
        <v>58</v>
      </c>
      <c r="O7" s="98" t="s">
        <v>65</v>
      </c>
      <c r="P7" s="97" t="s">
        <v>66</v>
      </c>
      <c r="Q7" s="98" t="s">
        <v>67</v>
      </c>
      <c r="R7" s="112" t="s">
        <v>68</v>
      </c>
      <c r="S7" s="97" t="s">
        <v>69</v>
      </c>
    </row>
    <row r="8" ht="18" customHeight="1" spans="1:19">
      <c r="A8" s="124">
        <v>1</v>
      </c>
      <c r="B8" s="124" t="s">
        <v>84</v>
      </c>
      <c r="C8" s="125">
        <v>3</v>
      </c>
      <c r="D8" s="125">
        <v>4</v>
      </c>
      <c r="E8" s="124">
        <v>5</v>
      </c>
      <c r="F8" s="124">
        <v>6</v>
      </c>
      <c r="G8" s="124">
        <v>7</v>
      </c>
      <c r="H8" s="124">
        <v>8</v>
      </c>
      <c r="I8" s="124">
        <v>9</v>
      </c>
      <c r="J8" s="124">
        <v>10</v>
      </c>
      <c r="K8" s="124">
        <v>11</v>
      </c>
      <c r="L8" s="124">
        <v>12</v>
      </c>
      <c r="M8" s="124">
        <v>13</v>
      </c>
      <c r="N8" s="124">
        <v>14</v>
      </c>
      <c r="O8" s="124">
        <v>15</v>
      </c>
      <c r="P8" s="124">
        <v>16</v>
      </c>
      <c r="Q8" s="124">
        <v>17</v>
      </c>
      <c r="R8" s="124">
        <v>18</v>
      </c>
      <c r="S8" s="124">
        <v>19</v>
      </c>
    </row>
    <row r="9" ht="21" customHeight="1" spans="1:19">
      <c r="A9" s="100" t="s">
        <v>200</v>
      </c>
      <c r="B9" s="126" t="s">
        <v>71</v>
      </c>
      <c r="C9" s="126" t="s">
        <v>265</v>
      </c>
      <c r="D9" s="102" t="s">
        <v>428</v>
      </c>
      <c r="E9" s="102" t="s">
        <v>429</v>
      </c>
      <c r="F9" s="102" t="s">
        <v>430</v>
      </c>
      <c r="G9" s="127">
        <v>12</v>
      </c>
      <c r="H9" s="128"/>
      <c r="I9" s="133">
        <v>388800</v>
      </c>
      <c r="J9" s="133">
        <v>388800</v>
      </c>
      <c r="K9" s="113"/>
      <c r="L9" s="113"/>
      <c r="M9" s="113"/>
      <c r="N9" s="113"/>
      <c r="O9" s="113"/>
      <c r="P9" s="113"/>
      <c r="Q9" s="113"/>
      <c r="R9" s="113"/>
      <c r="S9" s="113"/>
    </row>
    <row r="10" ht="21" customHeight="1" spans="1:19">
      <c r="A10" s="103" t="s">
        <v>172</v>
      </c>
      <c r="B10" s="104"/>
      <c r="C10" s="104"/>
      <c r="D10" s="105"/>
      <c r="E10" s="105"/>
      <c r="F10" s="105"/>
      <c r="G10" s="129"/>
      <c r="H10" s="113"/>
      <c r="I10" s="134">
        <v>388800</v>
      </c>
      <c r="J10" s="134">
        <v>388800</v>
      </c>
      <c r="K10" s="113"/>
      <c r="L10" s="113"/>
      <c r="M10" s="113"/>
      <c r="N10" s="113"/>
      <c r="O10" s="113"/>
      <c r="P10" s="113"/>
      <c r="Q10" s="113"/>
      <c r="R10" s="113"/>
      <c r="S10" s="113"/>
    </row>
    <row r="11" ht="21" customHeight="1" spans="1:19">
      <c r="A11" s="122" t="s">
        <v>431</v>
      </c>
      <c r="B11" s="130"/>
      <c r="C11" s="130"/>
      <c r="D11" s="122"/>
      <c r="E11" s="122"/>
      <c r="F11" s="122"/>
      <c r="G11" s="131"/>
      <c r="H11" s="132"/>
      <c r="I11" s="132"/>
      <c r="J11" s="132"/>
      <c r="K11" s="132"/>
      <c r="L11" s="132"/>
      <c r="M11" s="132"/>
      <c r="N11" s="132"/>
      <c r="O11" s="132"/>
      <c r="P11" s="132"/>
      <c r="Q11" s="132"/>
      <c r="R11" s="132"/>
      <c r="S11" s="132"/>
    </row>
  </sheetData>
  <mergeCells count="19">
    <mergeCell ref="A3:S3"/>
    <mergeCell ref="A4:H4"/>
    <mergeCell ref="I5:S5"/>
    <mergeCell ref="N6:S6"/>
    <mergeCell ref="A10:G10"/>
    <mergeCell ref="A11:S11"/>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workbookViewId="0">
      <pane ySplit="1" topLeftCell="A2" activePane="bottomLeft" state="frozen"/>
      <selection/>
      <selection pane="bottomLeft" activeCell="A11" sqref="A1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customHeight="1" spans="1:20">
      <c r="A1" s="81"/>
      <c r="B1" s="81"/>
      <c r="C1" s="81"/>
      <c r="D1" s="81"/>
      <c r="E1" s="81"/>
      <c r="F1" s="81"/>
      <c r="G1" s="81"/>
      <c r="H1" s="81"/>
      <c r="I1" s="81"/>
      <c r="J1" s="81"/>
      <c r="K1" s="81"/>
      <c r="L1" s="81"/>
      <c r="M1" s="81"/>
      <c r="N1" s="81"/>
      <c r="O1" s="81"/>
      <c r="P1" s="81"/>
      <c r="Q1" s="81"/>
      <c r="R1" s="81"/>
      <c r="S1" s="81"/>
      <c r="T1" s="81"/>
    </row>
    <row r="2" ht="16.5" customHeight="1" spans="1:20">
      <c r="A2" s="82"/>
      <c r="B2" s="83"/>
      <c r="C2" s="83"/>
      <c r="D2" s="83"/>
      <c r="E2" s="83"/>
      <c r="F2" s="83"/>
      <c r="G2" s="83"/>
      <c r="H2" s="82"/>
      <c r="I2" s="82"/>
      <c r="J2" s="82"/>
      <c r="K2" s="82"/>
      <c r="L2" s="82"/>
      <c r="M2" s="82"/>
      <c r="N2" s="106"/>
      <c r="O2" s="82"/>
      <c r="P2" s="82"/>
      <c r="Q2" s="83"/>
      <c r="R2" s="82"/>
      <c r="S2" s="115"/>
      <c r="T2" s="115" t="s">
        <v>432</v>
      </c>
    </row>
    <row r="3" ht="41.25" customHeight="1" spans="1:20">
      <c r="A3" s="84" t="str">
        <f>"2025"&amp;"年部门政府购买服务预算表"</f>
        <v>2025年部门政府购买服务预算表</v>
      </c>
      <c r="B3" s="85"/>
      <c r="C3" s="85"/>
      <c r="D3" s="85"/>
      <c r="E3" s="85"/>
      <c r="F3" s="85"/>
      <c r="G3" s="85"/>
      <c r="H3" s="86"/>
      <c r="I3" s="86"/>
      <c r="J3" s="86"/>
      <c r="K3" s="86"/>
      <c r="L3" s="86"/>
      <c r="M3" s="86"/>
      <c r="N3" s="107"/>
      <c r="O3" s="86"/>
      <c r="P3" s="86"/>
      <c r="Q3" s="85"/>
      <c r="R3" s="86"/>
      <c r="S3" s="107"/>
      <c r="T3" s="85"/>
    </row>
    <row r="4" ht="22.5" customHeight="1" spans="1:20">
      <c r="A4" s="87" t="s">
        <v>1</v>
      </c>
      <c r="B4" s="88"/>
      <c r="C4" s="88"/>
      <c r="D4" s="88"/>
      <c r="E4" s="88"/>
      <c r="F4" s="88"/>
      <c r="G4" s="88"/>
      <c r="H4" s="89"/>
      <c r="I4" s="89"/>
      <c r="J4" s="89"/>
      <c r="K4" s="89"/>
      <c r="L4" s="89"/>
      <c r="M4" s="89"/>
      <c r="N4" s="106"/>
      <c r="O4" s="82"/>
      <c r="P4" s="82"/>
      <c r="Q4" s="83"/>
      <c r="R4" s="82"/>
      <c r="S4" s="116"/>
      <c r="T4" s="115" t="s">
        <v>2</v>
      </c>
    </row>
    <row r="5" ht="24" customHeight="1" spans="1:20">
      <c r="A5" s="90" t="s">
        <v>182</v>
      </c>
      <c r="B5" s="91" t="s">
        <v>183</v>
      </c>
      <c r="C5" s="91" t="s">
        <v>418</v>
      </c>
      <c r="D5" s="91" t="s">
        <v>433</v>
      </c>
      <c r="E5" s="91" t="s">
        <v>434</v>
      </c>
      <c r="F5" s="91" t="s">
        <v>435</v>
      </c>
      <c r="G5" s="91" t="s">
        <v>436</v>
      </c>
      <c r="H5" s="92" t="s">
        <v>437</v>
      </c>
      <c r="I5" s="92" t="s">
        <v>438</v>
      </c>
      <c r="J5" s="108" t="s">
        <v>190</v>
      </c>
      <c r="K5" s="108"/>
      <c r="L5" s="108"/>
      <c r="M5" s="108"/>
      <c r="N5" s="109"/>
      <c r="O5" s="108"/>
      <c r="P5" s="108"/>
      <c r="Q5" s="117"/>
      <c r="R5" s="108"/>
      <c r="S5" s="109"/>
      <c r="T5" s="118"/>
    </row>
    <row r="6" ht="24" customHeight="1" spans="1:20">
      <c r="A6" s="93"/>
      <c r="B6" s="94"/>
      <c r="C6" s="94"/>
      <c r="D6" s="94"/>
      <c r="E6" s="94"/>
      <c r="F6" s="94"/>
      <c r="G6" s="94"/>
      <c r="H6" s="95"/>
      <c r="I6" s="95"/>
      <c r="J6" s="95" t="s">
        <v>56</v>
      </c>
      <c r="K6" s="95" t="s">
        <v>59</v>
      </c>
      <c r="L6" s="95" t="s">
        <v>424</v>
      </c>
      <c r="M6" s="95" t="s">
        <v>425</v>
      </c>
      <c r="N6" s="110" t="s">
        <v>426</v>
      </c>
      <c r="O6" s="111" t="s">
        <v>427</v>
      </c>
      <c r="P6" s="111"/>
      <c r="Q6" s="119"/>
      <c r="R6" s="111"/>
      <c r="S6" s="120"/>
      <c r="T6" s="97"/>
    </row>
    <row r="7" ht="54" customHeight="1" spans="1:20">
      <c r="A7" s="96"/>
      <c r="B7" s="97"/>
      <c r="C7" s="97"/>
      <c r="D7" s="97"/>
      <c r="E7" s="97"/>
      <c r="F7" s="97"/>
      <c r="G7" s="97"/>
      <c r="H7" s="98"/>
      <c r="I7" s="98"/>
      <c r="J7" s="98"/>
      <c r="K7" s="98" t="s">
        <v>58</v>
      </c>
      <c r="L7" s="98"/>
      <c r="M7" s="98"/>
      <c r="N7" s="112"/>
      <c r="O7" s="98" t="s">
        <v>58</v>
      </c>
      <c r="P7" s="98" t="s">
        <v>65</v>
      </c>
      <c r="Q7" s="97" t="s">
        <v>66</v>
      </c>
      <c r="R7" s="98" t="s">
        <v>67</v>
      </c>
      <c r="S7" s="112" t="s">
        <v>68</v>
      </c>
      <c r="T7" s="97" t="s">
        <v>69</v>
      </c>
    </row>
    <row r="8" ht="17.25" customHeight="1" spans="1:20">
      <c r="A8" s="99">
        <v>1</v>
      </c>
      <c r="B8" s="97">
        <v>2</v>
      </c>
      <c r="C8" s="99">
        <v>3</v>
      </c>
      <c r="D8" s="99">
        <v>4</v>
      </c>
      <c r="E8" s="97">
        <v>5</v>
      </c>
      <c r="F8" s="99">
        <v>6</v>
      </c>
      <c r="G8" s="99">
        <v>7</v>
      </c>
      <c r="H8" s="97">
        <v>8</v>
      </c>
      <c r="I8" s="99">
        <v>9</v>
      </c>
      <c r="J8" s="99">
        <v>10</v>
      </c>
      <c r="K8" s="97">
        <v>11</v>
      </c>
      <c r="L8" s="99">
        <v>12</v>
      </c>
      <c r="M8" s="99">
        <v>13</v>
      </c>
      <c r="N8" s="97">
        <v>14</v>
      </c>
      <c r="O8" s="99">
        <v>15</v>
      </c>
      <c r="P8" s="99">
        <v>16</v>
      </c>
      <c r="Q8" s="97">
        <v>17</v>
      </c>
      <c r="R8" s="99">
        <v>18</v>
      </c>
      <c r="S8" s="99">
        <v>19</v>
      </c>
      <c r="T8" s="99">
        <v>20</v>
      </c>
    </row>
    <row r="9" ht="21" customHeight="1" spans="1:20">
      <c r="A9" s="100"/>
      <c r="B9" s="101"/>
      <c r="C9" s="101"/>
      <c r="D9" s="101"/>
      <c r="E9" s="101"/>
      <c r="F9" s="101"/>
      <c r="G9" s="101"/>
      <c r="H9" s="102"/>
      <c r="I9" s="102"/>
      <c r="J9" s="113"/>
      <c r="K9" s="113"/>
      <c r="L9" s="113"/>
      <c r="M9" s="113"/>
      <c r="N9" s="113"/>
      <c r="O9" s="113"/>
      <c r="P9" s="113"/>
      <c r="Q9" s="113"/>
      <c r="R9" s="113"/>
      <c r="S9" s="113"/>
      <c r="T9" s="113"/>
    </row>
    <row r="10" ht="21" customHeight="1" spans="1:20">
      <c r="A10" s="103" t="s">
        <v>172</v>
      </c>
      <c r="B10" s="104"/>
      <c r="C10" s="104"/>
      <c r="D10" s="104"/>
      <c r="E10" s="104"/>
      <c r="F10" s="104"/>
      <c r="G10" s="104"/>
      <c r="H10" s="105"/>
      <c r="I10" s="114"/>
      <c r="J10" s="113"/>
      <c r="K10" s="113"/>
      <c r="L10" s="113"/>
      <c r="M10" s="113"/>
      <c r="N10" s="113"/>
      <c r="O10" s="113"/>
      <c r="P10" s="113"/>
      <c r="Q10" s="113"/>
      <c r="R10" s="113"/>
      <c r="S10" s="113"/>
      <c r="T10" s="113"/>
    </row>
    <row r="11" customHeight="1" spans="1:1">
      <c r="A11" t="s">
        <v>439</v>
      </c>
    </row>
  </sheetData>
  <mergeCells count="19">
    <mergeCell ref="A3:T3"/>
    <mergeCell ref="A4:I4"/>
    <mergeCell ref="J5:T5"/>
    <mergeCell ref="O6:T6"/>
    <mergeCell ref="A10:I10"/>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10"/>
  <sheetViews>
    <sheetView showZeros="0" workbookViewId="0">
      <pane ySplit="1" topLeftCell="A2" activePane="bottomLeft" state="frozen"/>
      <selection/>
      <selection pane="bottomLeft" activeCell="E8" sqref="E8"/>
    </sheetView>
  </sheetViews>
  <sheetFormatPr defaultColWidth="9.14166666666667" defaultRowHeight="14.25" customHeight="1" outlineLevelCol="4"/>
  <cols>
    <col min="1" max="1" width="37.7083333333333" style="2" customWidth="1"/>
    <col min="2" max="5" width="20" style="2" customWidth="1"/>
    <col min="6" max="16384" width="9.14166666666667" style="2"/>
  </cols>
  <sheetData>
    <row r="1" customHeight="1" spans="1:5">
      <c r="A1" s="3"/>
      <c r="B1" s="3"/>
      <c r="C1" s="3"/>
      <c r="D1" s="3"/>
      <c r="E1" s="3"/>
    </row>
    <row r="2" ht="17.25" customHeight="1" spans="4:5">
      <c r="D2" s="72"/>
      <c r="E2" s="5" t="s">
        <v>440</v>
      </c>
    </row>
    <row r="3" ht="41.25" customHeight="1" spans="1:5">
      <c r="A3" s="73" t="str">
        <f>"2025"&amp;"年对下转移支付预算表"</f>
        <v>2025年对下转移支付预算表</v>
      </c>
      <c r="B3" s="6"/>
      <c r="C3" s="6"/>
      <c r="D3" s="6"/>
      <c r="E3" s="67"/>
    </row>
    <row r="4" ht="18" customHeight="1" spans="1:5">
      <c r="A4" s="74" t="s">
        <v>1</v>
      </c>
      <c r="B4" s="75"/>
      <c r="C4" s="75"/>
      <c r="D4" s="76"/>
      <c r="E4" s="10" t="s">
        <v>2</v>
      </c>
    </row>
    <row r="5" ht="19.5" customHeight="1" spans="1:5">
      <c r="A5" s="18" t="s">
        <v>441</v>
      </c>
      <c r="B5" s="13" t="s">
        <v>190</v>
      </c>
      <c r="C5" s="14"/>
      <c r="D5" s="14"/>
      <c r="E5" s="77" t="s">
        <v>442</v>
      </c>
    </row>
    <row r="6" ht="40.5" customHeight="1" spans="1:5">
      <c r="A6" s="21"/>
      <c r="B6" s="32" t="s">
        <v>56</v>
      </c>
      <c r="C6" s="12" t="s">
        <v>59</v>
      </c>
      <c r="D6" s="78" t="s">
        <v>424</v>
      </c>
      <c r="E6" s="77"/>
    </row>
    <row r="7" ht="19.5" customHeight="1" spans="1:5">
      <c r="A7" s="22">
        <v>1</v>
      </c>
      <c r="B7" s="22">
        <v>2</v>
      </c>
      <c r="C7" s="22">
        <v>3</v>
      </c>
      <c r="D7" s="79">
        <v>4</v>
      </c>
      <c r="E7" s="80">
        <v>5</v>
      </c>
    </row>
    <row r="8" ht="19.5" customHeight="1" spans="1:5">
      <c r="A8" s="33"/>
      <c r="B8" s="25"/>
      <c r="C8" s="25"/>
      <c r="D8" s="25"/>
      <c r="E8" s="25"/>
    </row>
    <row r="9" ht="19.5" customHeight="1" spans="1:5">
      <c r="A9" s="70"/>
      <c r="B9" s="25"/>
      <c r="C9" s="25"/>
      <c r="D9" s="25"/>
      <c r="E9" s="25"/>
    </row>
    <row r="10" customHeight="1" spans="1:1">
      <c r="A10" s="2" t="s">
        <v>443</v>
      </c>
    </row>
  </sheetData>
  <mergeCells count="5">
    <mergeCell ref="A3:E3"/>
    <mergeCell ref="A4:D4"/>
    <mergeCell ref="B5:D5"/>
    <mergeCell ref="A5:A6"/>
    <mergeCell ref="E5:E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A9" sqref="A9"/>
    </sheetView>
  </sheetViews>
  <sheetFormatPr defaultColWidth="9.14166666666667" defaultRowHeight="12" customHeight="1"/>
  <cols>
    <col min="1" max="1" width="34.2833333333333" style="2" customWidth="1"/>
    <col min="2" max="2" width="29" style="2" customWidth="1"/>
    <col min="3" max="5" width="23.575" style="2" customWidth="1"/>
    <col min="6" max="6" width="11.2833333333333" style="2" customWidth="1"/>
    <col min="7" max="7" width="25.1416666666667" style="2" customWidth="1"/>
    <col min="8" max="8" width="15.575" style="2" customWidth="1"/>
    <col min="9" max="9" width="13.425" style="2" customWidth="1"/>
    <col min="10" max="10" width="18.8583333333333" style="2" customWidth="1"/>
    <col min="11" max="16384" width="9.14166666666667" style="2"/>
  </cols>
  <sheetData>
    <row r="1" customHeight="1" spans="1:10">
      <c r="A1" s="3"/>
      <c r="B1" s="3"/>
      <c r="C1" s="3"/>
      <c r="D1" s="3"/>
      <c r="E1" s="3"/>
      <c r="F1" s="3"/>
      <c r="G1" s="3"/>
      <c r="H1" s="3"/>
      <c r="I1" s="3"/>
      <c r="J1" s="3"/>
    </row>
    <row r="2" ht="16.5" customHeight="1" spans="10:10">
      <c r="J2" s="5" t="s">
        <v>444</v>
      </c>
    </row>
    <row r="3" ht="41.25" customHeight="1" spans="1:10">
      <c r="A3" s="66" t="str">
        <f>"2025"&amp;"年对下转移支付绩效目标表"</f>
        <v>2025年对下转移支付绩效目标表</v>
      </c>
      <c r="B3" s="6"/>
      <c r="C3" s="6"/>
      <c r="D3" s="6"/>
      <c r="E3" s="6"/>
      <c r="F3" s="67"/>
      <c r="G3" s="6"/>
      <c r="H3" s="67"/>
      <c r="I3" s="67"/>
      <c r="J3" s="6"/>
    </row>
    <row r="4" ht="17.25" customHeight="1" spans="1:1">
      <c r="A4" s="7" t="s">
        <v>1</v>
      </c>
    </row>
    <row r="5" ht="44.25" customHeight="1" spans="1:10">
      <c r="A5" s="68" t="s">
        <v>441</v>
      </c>
      <c r="B5" s="68" t="s">
        <v>282</v>
      </c>
      <c r="C5" s="68" t="s">
        <v>283</v>
      </c>
      <c r="D5" s="68" t="s">
        <v>284</v>
      </c>
      <c r="E5" s="68" t="s">
        <v>285</v>
      </c>
      <c r="F5" s="69" t="s">
        <v>286</v>
      </c>
      <c r="G5" s="68" t="s">
        <v>287</v>
      </c>
      <c r="H5" s="69" t="s">
        <v>288</v>
      </c>
      <c r="I5" s="69" t="s">
        <v>289</v>
      </c>
      <c r="J5" s="68" t="s">
        <v>290</v>
      </c>
    </row>
    <row r="6" ht="14.25" customHeight="1" spans="1:10">
      <c r="A6" s="68">
        <v>1</v>
      </c>
      <c r="B6" s="68">
        <v>2</v>
      </c>
      <c r="C6" s="68">
        <v>3</v>
      </c>
      <c r="D6" s="68">
        <v>4</v>
      </c>
      <c r="E6" s="68">
        <v>5</v>
      </c>
      <c r="F6" s="69">
        <v>6</v>
      </c>
      <c r="G6" s="68">
        <v>7</v>
      </c>
      <c r="H6" s="69">
        <v>8</v>
      </c>
      <c r="I6" s="69">
        <v>9</v>
      </c>
      <c r="J6" s="68">
        <v>10</v>
      </c>
    </row>
    <row r="7" ht="42" customHeight="1" spans="1:10">
      <c r="A7" s="33"/>
      <c r="B7" s="70"/>
      <c r="C7" s="70"/>
      <c r="D7" s="70"/>
      <c r="E7" s="54"/>
      <c r="F7" s="71"/>
      <c r="G7" s="54"/>
      <c r="H7" s="71"/>
      <c r="I7" s="71"/>
      <c r="J7" s="54"/>
    </row>
    <row r="8" ht="42" customHeight="1" spans="1:10">
      <c r="A8" s="33"/>
      <c r="B8" s="34"/>
      <c r="C8" s="34"/>
      <c r="D8" s="34"/>
      <c r="E8" s="33"/>
      <c r="F8" s="34"/>
      <c r="G8" s="33"/>
      <c r="H8" s="34"/>
      <c r="I8" s="34"/>
      <c r="J8" s="33"/>
    </row>
    <row r="9" customHeight="1" spans="1:1">
      <c r="A9" s="2" t="s">
        <v>443</v>
      </c>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workbookViewId="0">
      <pane ySplit="1" topLeftCell="A2" activePane="bottomLeft" state="frozen"/>
      <selection/>
      <selection pane="bottomLeft" activeCell="A10" sqref="A10"/>
    </sheetView>
  </sheetViews>
  <sheetFormatPr defaultColWidth="10.425" defaultRowHeight="14.25" customHeight="1"/>
  <cols>
    <col min="1" max="3" width="33.7083333333333" style="2" customWidth="1"/>
    <col min="4" max="4" width="45.575" style="2" customWidth="1"/>
    <col min="5" max="5" width="27.575" style="2" customWidth="1"/>
    <col min="6" max="6" width="21.7083333333333" style="2" customWidth="1"/>
    <col min="7" max="9" width="26.2833333333333" style="2" customWidth="1"/>
    <col min="10" max="16384" width="10.425" style="2"/>
  </cols>
  <sheetData>
    <row r="1" customHeight="1" spans="1:9">
      <c r="A1" s="3"/>
      <c r="B1" s="3"/>
      <c r="C1" s="3"/>
      <c r="D1" s="3"/>
      <c r="E1" s="3"/>
      <c r="F1" s="3"/>
      <c r="G1" s="3"/>
      <c r="H1" s="3"/>
      <c r="I1" s="3"/>
    </row>
    <row r="2" customHeight="1" spans="1:9">
      <c r="A2" s="42" t="s">
        <v>445</v>
      </c>
      <c r="B2" s="43"/>
      <c r="C2" s="43"/>
      <c r="D2" s="44"/>
      <c r="E2" s="44"/>
      <c r="F2" s="44"/>
      <c r="G2" s="43"/>
      <c r="H2" s="43"/>
      <c r="I2" s="44"/>
    </row>
    <row r="3" ht="41.25" customHeight="1" spans="1:9">
      <c r="A3" s="45" t="str">
        <f>"2025"&amp;"年新增资产配置预算表"</f>
        <v>2025年新增资产配置预算表</v>
      </c>
      <c r="B3" s="46"/>
      <c r="C3" s="46"/>
      <c r="D3" s="47"/>
      <c r="E3" s="47"/>
      <c r="F3" s="47"/>
      <c r="G3" s="46"/>
      <c r="H3" s="46"/>
      <c r="I3" s="47"/>
    </row>
    <row r="4" customHeight="1" spans="1:9">
      <c r="A4" s="48" t="s">
        <v>1</v>
      </c>
      <c r="B4" s="49"/>
      <c r="C4" s="49"/>
      <c r="D4" s="50"/>
      <c r="F4" s="47"/>
      <c r="G4" s="46"/>
      <c r="H4" s="46"/>
      <c r="I4" s="65" t="s">
        <v>2</v>
      </c>
    </row>
    <row r="5" ht="28.5" customHeight="1" spans="1:9">
      <c r="A5" s="51" t="s">
        <v>182</v>
      </c>
      <c r="B5" s="40" t="s">
        <v>183</v>
      </c>
      <c r="C5" s="51" t="s">
        <v>446</v>
      </c>
      <c r="D5" s="51" t="s">
        <v>447</v>
      </c>
      <c r="E5" s="51" t="s">
        <v>448</v>
      </c>
      <c r="F5" s="51" t="s">
        <v>449</v>
      </c>
      <c r="G5" s="40" t="s">
        <v>450</v>
      </c>
      <c r="H5" s="40"/>
      <c r="I5" s="51"/>
    </row>
    <row r="6" ht="21" customHeight="1" spans="1:9">
      <c r="A6" s="51"/>
      <c r="B6" s="52"/>
      <c r="C6" s="52"/>
      <c r="D6" s="53"/>
      <c r="E6" s="52"/>
      <c r="F6" s="52"/>
      <c r="G6" s="40" t="s">
        <v>422</v>
      </c>
      <c r="H6" s="40" t="s">
        <v>451</v>
      </c>
      <c r="I6" s="40" t="s">
        <v>452</v>
      </c>
    </row>
    <row r="7" ht="17.25" customHeight="1" spans="1:9">
      <c r="A7" s="54" t="s">
        <v>83</v>
      </c>
      <c r="B7" s="55"/>
      <c r="C7" s="56" t="s">
        <v>84</v>
      </c>
      <c r="D7" s="54" t="s">
        <v>85</v>
      </c>
      <c r="E7" s="57" t="s">
        <v>86</v>
      </c>
      <c r="F7" s="54" t="s">
        <v>87</v>
      </c>
      <c r="G7" s="56" t="s">
        <v>88</v>
      </c>
      <c r="H7" s="58" t="s">
        <v>89</v>
      </c>
      <c r="I7" s="57" t="s">
        <v>90</v>
      </c>
    </row>
    <row r="8" ht="19.5" customHeight="1" spans="1:9">
      <c r="A8" s="33"/>
      <c r="B8" s="34"/>
      <c r="C8" s="34"/>
      <c r="D8" s="33"/>
      <c r="E8" s="34"/>
      <c r="F8" s="58"/>
      <c r="G8" s="59"/>
      <c r="H8" s="60"/>
      <c r="I8" s="60"/>
    </row>
    <row r="9" ht="19.5" customHeight="1" spans="1:9">
      <c r="A9" s="61" t="s">
        <v>56</v>
      </c>
      <c r="B9" s="62"/>
      <c r="C9" s="62"/>
      <c r="D9" s="63"/>
      <c r="E9" s="64"/>
      <c r="F9" s="64"/>
      <c r="G9" s="59"/>
      <c r="H9" s="60"/>
      <c r="I9" s="60"/>
    </row>
    <row r="10" customHeight="1" spans="1:1">
      <c r="A10" s="2" t="s">
        <v>453</v>
      </c>
    </row>
  </sheetData>
  <mergeCells count="11">
    <mergeCell ref="A2:I2"/>
    <mergeCell ref="A3:I3"/>
    <mergeCell ref="A4:C4"/>
    <mergeCell ref="G5:I5"/>
    <mergeCell ref="A9:F9"/>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pane ySplit="1" topLeftCell="A2" activePane="bottomLeft" state="frozen"/>
      <selection/>
      <selection pane="bottomLeft" activeCell="A12" sqref="A12"/>
    </sheetView>
  </sheetViews>
  <sheetFormatPr defaultColWidth="9.14166666666667" defaultRowHeight="14.25" customHeight="1"/>
  <cols>
    <col min="1" max="1" width="19.2833333333333" style="2" customWidth="1"/>
    <col min="2" max="2" width="33.8416666666667" style="2" customWidth="1"/>
    <col min="3" max="3" width="23.8583333333333" style="2" customWidth="1"/>
    <col min="4" max="4" width="11.1416666666667" style="2" customWidth="1"/>
    <col min="5" max="5" width="17.7083333333333" style="2" customWidth="1"/>
    <col min="6" max="6" width="9.85833333333333" style="2" customWidth="1"/>
    <col min="7" max="7" width="17.7083333333333" style="2" customWidth="1"/>
    <col min="8" max="11" width="23.1416666666667" style="2" customWidth="1"/>
    <col min="12" max="16384" width="9.14166666666667" style="2"/>
  </cols>
  <sheetData>
    <row r="1" customHeight="1" spans="1:11">
      <c r="A1" s="3"/>
      <c r="B1" s="3"/>
      <c r="C1" s="3"/>
      <c r="D1" s="3"/>
      <c r="E1" s="3"/>
      <c r="F1" s="3"/>
      <c r="G1" s="3"/>
      <c r="H1" s="3"/>
      <c r="I1" s="3"/>
      <c r="J1" s="3"/>
      <c r="K1" s="3"/>
    </row>
    <row r="2" customHeight="1" spans="4:11">
      <c r="D2" s="4"/>
      <c r="E2" s="4"/>
      <c r="F2" s="4"/>
      <c r="G2" s="4"/>
      <c r="K2" s="5" t="s">
        <v>454</v>
      </c>
    </row>
    <row r="3" ht="41.25" customHeight="1" spans="1:11">
      <c r="A3" s="6" t="str">
        <f>"2025"&amp;"年上级转移支付补助项目支出预算表"</f>
        <v>2025年上级转移支付补助项目支出预算表</v>
      </c>
      <c r="B3" s="6"/>
      <c r="C3" s="6"/>
      <c r="D3" s="6"/>
      <c r="E3" s="6"/>
      <c r="F3" s="6"/>
      <c r="G3" s="6"/>
      <c r="H3" s="6"/>
      <c r="I3" s="6"/>
      <c r="J3" s="6"/>
      <c r="K3" s="6"/>
    </row>
    <row r="4" ht="13.5" customHeight="1" spans="1:11">
      <c r="A4" s="7" t="s">
        <v>1</v>
      </c>
      <c r="B4" s="8"/>
      <c r="C4" s="8"/>
      <c r="D4" s="8"/>
      <c r="E4" s="8"/>
      <c r="F4" s="8"/>
      <c r="G4" s="8"/>
      <c r="H4" s="9"/>
      <c r="I4" s="9"/>
      <c r="J4" s="9"/>
      <c r="K4" s="10" t="s">
        <v>2</v>
      </c>
    </row>
    <row r="5" ht="21.75" customHeight="1" spans="1:11">
      <c r="A5" s="11" t="s">
        <v>257</v>
      </c>
      <c r="B5" s="11" t="s">
        <v>185</v>
      </c>
      <c r="C5" s="11" t="s">
        <v>258</v>
      </c>
      <c r="D5" s="12" t="s">
        <v>186</v>
      </c>
      <c r="E5" s="12" t="s">
        <v>187</v>
      </c>
      <c r="F5" s="12" t="s">
        <v>259</v>
      </c>
      <c r="G5" s="12" t="s">
        <v>260</v>
      </c>
      <c r="H5" s="18" t="s">
        <v>56</v>
      </c>
      <c r="I5" s="13" t="s">
        <v>455</v>
      </c>
      <c r="J5" s="14"/>
      <c r="K5" s="15"/>
    </row>
    <row r="6" ht="21.75" customHeight="1" spans="1:11">
      <c r="A6" s="16"/>
      <c r="B6" s="16"/>
      <c r="C6" s="16"/>
      <c r="D6" s="17"/>
      <c r="E6" s="17"/>
      <c r="F6" s="17"/>
      <c r="G6" s="17"/>
      <c r="H6" s="32"/>
      <c r="I6" s="12" t="s">
        <v>59</v>
      </c>
      <c r="J6" s="12" t="s">
        <v>60</v>
      </c>
      <c r="K6" s="12" t="s">
        <v>61</v>
      </c>
    </row>
    <row r="7" ht="40.5" customHeight="1" spans="1:11">
      <c r="A7" s="19"/>
      <c r="B7" s="19"/>
      <c r="C7" s="19"/>
      <c r="D7" s="20"/>
      <c r="E7" s="20"/>
      <c r="F7" s="20"/>
      <c r="G7" s="20"/>
      <c r="H7" s="21"/>
      <c r="I7" s="20" t="s">
        <v>58</v>
      </c>
      <c r="J7" s="20"/>
      <c r="K7" s="20"/>
    </row>
    <row r="8" ht="15" customHeight="1" spans="1:11">
      <c r="A8" s="22">
        <v>1</v>
      </c>
      <c r="B8" s="22">
        <v>2</v>
      </c>
      <c r="C8" s="22">
        <v>3</v>
      </c>
      <c r="D8" s="22">
        <v>4</v>
      </c>
      <c r="E8" s="22">
        <v>5</v>
      </c>
      <c r="F8" s="22">
        <v>6</v>
      </c>
      <c r="G8" s="22">
        <v>7</v>
      </c>
      <c r="H8" s="22">
        <v>8</v>
      </c>
      <c r="I8" s="22">
        <v>9</v>
      </c>
      <c r="J8" s="40">
        <v>10</v>
      </c>
      <c r="K8" s="40">
        <v>11</v>
      </c>
    </row>
    <row r="9" ht="18.75" customHeight="1" spans="1:11">
      <c r="A9" s="33"/>
      <c r="B9" s="34"/>
      <c r="C9" s="33"/>
      <c r="D9" s="33"/>
      <c r="E9" s="33"/>
      <c r="F9" s="33"/>
      <c r="G9" s="33"/>
      <c r="H9" s="35"/>
      <c r="I9" s="41"/>
      <c r="J9" s="41"/>
      <c r="K9" s="35"/>
    </row>
    <row r="10" ht="18.75" customHeight="1" spans="1:11">
      <c r="A10" s="34"/>
      <c r="B10" s="34"/>
      <c r="C10" s="34"/>
      <c r="D10" s="34"/>
      <c r="E10" s="34"/>
      <c r="F10" s="34"/>
      <c r="G10" s="34"/>
      <c r="H10" s="36"/>
      <c r="I10" s="36"/>
      <c r="J10" s="36"/>
      <c r="K10" s="35"/>
    </row>
    <row r="11" ht="18.75" customHeight="1" spans="1:11">
      <c r="A11" s="37" t="s">
        <v>172</v>
      </c>
      <c r="B11" s="38"/>
      <c r="C11" s="38"/>
      <c r="D11" s="38"/>
      <c r="E11" s="38"/>
      <c r="F11" s="38"/>
      <c r="G11" s="39"/>
      <c r="H11" s="36"/>
      <c r="I11" s="36"/>
      <c r="J11" s="36"/>
      <c r="K11" s="35"/>
    </row>
    <row r="12" customHeight="1" spans="1:1">
      <c r="A12" s="2" t="s">
        <v>456</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05"/>
    <outlinePr summaryRight="0"/>
    <pageSetUpPr fitToPage="1"/>
  </sheetPr>
  <dimension ref="A1:G18"/>
  <sheetViews>
    <sheetView showZeros="0" workbookViewId="0">
      <pane ySplit="1" topLeftCell="A2" activePane="bottomLeft" state="frozen"/>
      <selection/>
      <selection pane="bottomLeft" activeCell="E28" sqref="E28"/>
    </sheetView>
  </sheetViews>
  <sheetFormatPr defaultColWidth="9.14166666666667" defaultRowHeight="14.25" customHeight="1" outlineLevelCol="6"/>
  <cols>
    <col min="1" max="1" width="35.2833333333333" style="2" customWidth="1"/>
    <col min="2" max="4" width="28" style="2" customWidth="1"/>
    <col min="5" max="7" width="23.8583333333333" style="2" customWidth="1"/>
    <col min="8" max="16384" width="9.14166666666667" style="2"/>
  </cols>
  <sheetData>
    <row r="1" customHeight="1" spans="1:7">
      <c r="A1" s="3"/>
      <c r="B1" s="3"/>
      <c r="C1" s="3"/>
      <c r="D1" s="3"/>
      <c r="E1" s="3"/>
      <c r="F1" s="3"/>
      <c r="G1" s="3"/>
    </row>
    <row r="2" ht="13.5" customHeight="1" spans="4:7">
      <c r="D2" s="4"/>
      <c r="G2" s="5" t="s">
        <v>457</v>
      </c>
    </row>
    <row r="3" ht="41.25" customHeight="1" spans="1:7">
      <c r="A3" s="6" t="str">
        <f>"2025"&amp;"年部门项目中期规划预算表"</f>
        <v>2025年部门项目中期规划预算表</v>
      </c>
      <c r="B3" s="6"/>
      <c r="C3" s="6"/>
      <c r="D3" s="6"/>
      <c r="E3" s="6"/>
      <c r="F3" s="6"/>
      <c r="G3" s="6"/>
    </row>
    <row r="4" ht="13.5" customHeight="1" spans="1:7">
      <c r="A4" s="7" t="s">
        <v>1</v>
      </c>
      <c r="B4" s="8"/>
      <c r="C4" s="8"/>
      <c r="D4" s="8"/>
      <c r="E4" s="9"/>
      <c r="F4" s="9"/>
      <c r="G4" s="10" t="s">
        <v>2</v>
      </c>
    </row>
    <row r="5" ht="21.75" customHeight="1" spans="1:7">
      <c r="A5" s="11" t="s">
        <v>258</v>
      </c>
      <c r="B5" s="11" t="s">
        <v>257</v>
      </c>
      <c r="C5" s="11" t="s">
        <v>185</v>
      </c>
      <c r="D5" s="12" t="s">
        <v>458</v>
      </c>
      <c r="E5" s="13" t="s">
        <v>59</v>
      </c>
      <c r="F5" s="14"/>
      <c r="G5" s="15"/>
    </row>
    <row r="6" ht="21.75" customHeight="1" spans="1:7">
      <c r="A6" s="16"/>
      <c r="B6" s="16"/>
      <c r="C6" s="16"/>
      <c r="D6" s="17"/>
      <c r="E6" s="18" t="str">
        <f>"2025"&amp;"年"</f>
        <v>2025年</v>
      </c>
      <c r="F6" s="12" t="str">
        <f>("2025"+1)&amp;"年"</f>
        <v>2026年</v>
      </c>
      <c r="G6" s="12" t="str">
        <f>("2025"+2)&amp;"年"</f>
        <v>2027年</v>
      </c>
    </row>
    <row r="7" ht="40.5" customHeight="1" spans="1:7">
      <c r="A7" s="19"/>
      <c r="B7" s="19"/>
      <c r="C7" s="19"/>
      <c r="D7" s="20"/>
      <c r="E7" s="21"/>
      <c r="F7" s="20" t="s">
        <v>58</v>
      </c>
      <c r="G7" s="20"/>
    </row>
    <row r="8" ht="15" customHeight="1" spans="1:7">
      <c r="A8" s="22">
        <v>1</v>
      </c>
      <c r="B8" s="22">
        <v>2</v>
      </c>
      <c r="C8" s="22">
        <v>3</v>
      </c>
      <c r="D8" s="22">
        <v>4</v>
      </c>
      <c r="E8" s="22">
        <v>5</v>
      </c>
      <c r="F8" s="22">
        <v>6</v>
      </c>
      <c r="G8" s="22">
        <v>7</v>
      </c>
    </row>
    <row r="9" ht="17.25" customHeight="1" spans="1:7">
      <c r="A9" s="23" t="s">
        <v>71</v>
      </c>
      <c r="B9" s="24"/>
      <c r="C9" s="24"/>
      <c r="D9" s="24"/>
      <c r="E9" s="25"/>
      <c r="F9" s="25"/>
      <c r="G9" s="25"/>
    </row>
    <row r="10" s="1" customFormat="1" ht="17.25" customHeight="1" spans="1:7">
      <c r="A10" s="23" t="s">
        <v>71</v>
      </c>
      <c r="B10" s="26" t="s">
        <v>459</v>
      </c>
      <c r="C10" s="26" t="s">
        <v>265</v>
      </c>
      <c r="D10" s="27" t="s">
        <v>460</v>
      </c>
      <c r="E10" s="25">
        <v>388800</v>
      </c>
      <c r="F10" s="25">
        <v>388800</v>
      </c>
      <c r="G10" s="25">
        <v>388800</v>
      </c>
    </row>
    <row r="11" s="1" customFormat="1" ht="17.25" customHeight="1" spans="1:7">
      <c r="A11" s="23" t="s">
        <v>71</v>
      </c>
      <c r="B11" s="26" t="s">
        <v>461</v>
      </c>
      <c r="C11" s="26" t="s">
        <v>268</v>
      </c>
      <c r="D11" s="27" t="s">
        <v>460</v>
      </c>
      <c r="E11" s="25">
        <v>141281.28</v>
      </c>
      <c r="F11" s="25">
        <v>141281.28</v>
      </c>
      <c r="G11" s="25">
        <v>141281.28</v>
      </c>
    </row>
    <row r="12" s="1" customFormat="1" ht="17.25" customHeight="1" spans="1:7">
      <c r="A12" s="23" t="s">
        <v>71</v>
      </c>
      <c r="B12" s="26" t="s">
        <v>461</v>
      </c>
      <c r="C12" s="26" t="s">
        <v>274</v>
      </c>
      <c r="D12" s="27" t="s">
        <v>460</v>
      </c>
      <c r="E12" s="25">
        <v>768</v>
      </c>
      <c r="F12" s="25">
        <v>768</v>
      </c>
      <c r="G12" s="25">
        <v>768</v>
      </c>
    </row>
    <row r="13" s="1" customFormat="1" ht="17.25" customHeight="1" spans="1:7">
      <c r="A13" s="23" t="s">
        <v>71</v>
      </c>
      <c r="B13" s="26" t="s">
        <v>461</v>
      </c>
      <c r="C13" s="26" t="s">
        <v>276</v>
      </c>
      <c r="D13" s="27" t="s">
        <v>460</v>
      </c>
      <c r="E13" s="25">
        <v>4600</v>
      </c>
      <c r="F13" s="25">
        <v>4600</v>
      </c>
      <c r="G13" s="25">
        <v>4600</v>
      </c>
    </row>
    <row r="14" customHeight="1" spans="1:7">
      <c r="A14" s="28" t="s">
        <v>56</v>
      </c>
      <c r="B14" s="29"/>
      <c r="C14" s="29"/>
      <c r="D14" s="30"/>
      <c r="E14" s="25">
        <v>535449.28</v>
      </c>
      <c r="F14" s="25">
        <v>535449.28</v>
      </c>
      <c r="G14" s="25">
        <v>535449.28</v>
      </c>
    </row>
    <row r="18" customHeight="1" spans="6:6">
      <c r="F18" s="31"/>
    </row>
  </sheetData>
  <mergeCells count="11">
    <mergeCell ref="A3:G3"/>
    <mergeCell ref="A4:D4"/>
    <mergeCell ref="E5:G5"/>
    <mergeCell ref="A14:D14"/>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topLeftCell="F1" workbookViewId="0">
      <pane ySplit="1" topLeftCell="A2" activePane="bottomLeft" state="frozen"/>
      <selection/>
      <selection pane="bottomLeft" activeCell="D9" sqref="D9:D10"/>
    </sheetView>
  </sheetViews>
  <sheetFormatPr defaultColWidth="8.575" defaultRowHeight="12.75" customHeight="1"/>
  <cols>
    <col min="1" max="1" width="15.8916666666667" style="2" customWidth="1"/>
    <col min="2" max="2" width="35" style="2" customWidth="1"/>
    <col min="3" max="19" width="22" style="2" customWidth="1"/>
    <col min="20" max="16384" width="8.575" style="2"/>
  </cols>
  <sheetData>
    <row r="1" customHeight="1" spans="1:19">
      <c r="A1" s="3"/>
      <c r="B1" s="3"/>
      <c r="C1" s="3"/>
      <c r="D1" s="3"/>
      <c r="E1" s="3"/>
      <c r="F1" s="3"/>
      <c r="G1" s="3"/>
      <c r="H1" s="3"/>
      <c r="I1" s="3"/>
      <c r="J1" s="3"/>
      <c r="K1" s="3"/>
      <c r="L1" s="3"/>
      <c r="M1" s="3"/>
      <c r="N1" s="3"/>
      <c r="O1" s="3"/>
      <c r="P1" s="3"/>
      <c r="Q1" s="3"/>
      <c r="R1" s="3"/>
      <c r="S1" s="3"/>
    </row>
    <row r="2" ht="17.25" customHeight="1" spans="1:1">
      <c r="A2" s="65" t="s">
        <v>53</v>
      </c>
    </row>
    <row r="3" ht="41.25" customHeight="1" spans="1:1">
      <c r="A3" s="45" t="str">
        <f>"2025"&amp;"年部门收入预算表"</f>
        <v>2025年部门收入预算表</v>
      </c>
    </row>
    <row r="4" ht="17.25" customHeight="1" spans="1:19">
      <c r="A4" s="48" t="s">
        <v>1</v>
      </c>
      <c r="S4" s="50" t="s">
        <v>2</v>
      </c>
    </row>
    <row r="5" ht="21.75" customHeight="1" spans="1:19">
      <c r="A5" s="249" t="s">
        <v>54</v>
      </c>
      <c r="B5" s="250" t="s">
        <v>55</v>
      </c>
      <c r="C5" s="250" t="s">
        <v>56</v>
      </c>
      <c r="D5" s="251" t="s">
        <v>57</v>
      </c>
      <c r="E5" s="251"/>
      <c r="F5" s="251"/>
      <c r="G5" s="251"/>
      <c r="H5" s="251"/>
      <c r="I5" s="151"/>
      <c r="J5" s="251"/>
      <c r="K5" s="251"/>
      <c r="L5" s="251"/>
      <c r="M5" s="251"/>
      <c r="N5" s="257"/>
      <c r="O5" s="251" t="s">
        <v>46</v>
      </c>
      <c r="P5" s="251"/>
      <c r="Q5" s="251"/>
      <c r="R5" s="251"/>
      <c r="S5" s="257"/>
    </row>
    <row r="6" ht="27" customHeight="1" spans="1:19">
      <c r="A6" s="252"/>
      <c r="B6" s="253"/>
      <c r="C6" s="253"/>
      <c r="D6" s="253" t="s">
        <v>58</v>
      </c>
      <c r="E6" s="253" t="s">
        <v>59</v>
      </c>
      <c r="F6" s="253" t="s">
        <v>60</v>
      </c>
      <c r="G6" s="253" t="s">
        <v>61</v>
      </c>
      <c r="H6" s="253" t="s">
        <v>62</v>
      </c>
      <c r="I6" s="258" t="s">
        <v>63</v>
      </c>
      <c r="J6" s="259"/>
      <c r="K6" s="259"/>
      <c r="L6" s="259"/>
      <c r="M6" s="259"/>
      <c r="N6" s="260"/>
      <c r="O6" s="253" t="s">
        <v>58</v>
      </c>
      <c r="P6" s="253" t="s">
        <v>59</v>
      </c>
      <c r="Q6" s="253" t="s">
        <v>60</v>
      </c>
      <c r="R6" s="253" t="s">
        <v>61</v>
      </c>
      <c r="S6" s="253" t="s">
        <v>64</v>
      </c>
    </row>
    <row r="7" ht="30" customHeight="1" spans="1:19">
      <c r="A7" s="254"/>
      <c r="B7" s="255"/>
      <c r="C7" s="256"/>
      <c r="D7" s="256"/>
      <c r="E7" s="256"/>
      <c r="F7" s="256"/>
      <c r="G7" s="256"/>
      <c r="H7" s="256"/>
      <c r="I7" s="71" t="s">
        <v>58</v>
      </c>
      <c r="J7" s="260" t="s">
        <v>65</v>
      </c>
      <c r="K7" s="260" t="s">
        <v>66</v>
      </c>
      <c r="L7" s="260" t="s">
        <v>67</v>
      </c>
      <c r="M7" s="260" t="s">
        <v>68</v>
      </c>
      <c r="N7" s="260" t="s">
        <v>69</v>
      </c>
      <c r="O7" s="261"/>
      <c r="P7" s="261"/>
      <c r="Q7" s="261"/>
      <c r="R7" s="261"/>
      <c r="S7" s="256"/>
    </row>
    <row r="8" ht="15" customHeight="1" spans="1:19">
      <c r="A8" s="61">
        <v>1</v>
      </c>
      <c r="B8" s="61">
        <v>2</v>
      </c>
      <c r="C8" s="61">
        <v>3</v>
      </c>
      <c r="D8" s="61">
        <v>4</v>
      </c>
      <c r="E8" s="61">
        <v>5</v>
      </c>
      <c r="F8" s="61">
        <v>6</v>
      </c>
      <c r="G8" s="61">
        <v>7</v>
      </c>
      <c r="H8" s="61">
        <v>8</v>
      </c>
      <c r="I8" s="71">
        <v>9</v>
      </c>
      <c r="J8" s="61">
        <v>10</v>
      </c>
      <c r="K8" s="61">
        <v>11</v>
      </c>
      <c r="L8" s="61">
        <v>12</v>
      </c>
      <c r="M8" s="61">
        <v>13</v>
      </c>
      <c r="N8" s="61">
        <v>14</v>
      </c>
      <c r="O8" s="61">
        <v>15</v>
      </c>
      <c r="P8" s="61">
        <v>16</v>
      </c>
      <c r="Q8" s="61">
        <v>17</v>
      </c>
      <c r="R8" s="61">
        <v>18</v>
      </c>
      <c r="S8" s="61">
        <v>19</v>
      </c>
    </row>
    <row r="9" ht="18" customHeight="1" spans="1:19">
      <c r="A9" s="27" t="s">
        <v>70</v>
      </c>
      <c r="B9" s="27" t="s">
        <v>71</v>
      </c>
      <c r="C9" s="134">
        <v>11006786.48</v>
      </c>
      <c r="D9" s="134">
        <v>9933686.48</v>
      </c>
      <c r="E9" s="134">
        <v>9933686.48</v>
      </c>
      <c r="F9" s="180"/>
      <c r="G9" s="180"/>
      <c r="H9" s="180"/>
      <c r="I9" s="134">
        <v>1073100</v>
      </c>
      <c r="J9" s="180"/>
      <c r="K9" s="180"/>
      <c r="L9" s="180"/>
      <c r="M9" s="180"/>
      <c r="N9" s="134">
        <v>1073100</v>
      </c>
      <c r="O9" s="180"/>
      <c r="P9" s="180"/>
      <c r="Q9" s="180"/>
      <c r="R9" s="180"/>
      <c r="S9" s="180"/>
    </row>
    <row r="10" ht="18" customHeight="1" spans="1:19">
      <c r="A10" s="51" t="s">
        <v>56</v>
      </c>
      <c r="B10" s="211"/>
      <c r="C10" s="134">
        <v>11006786.48</v>
      </c>
      <c r="D10" s="134">
        <v>9933686.48</v>
      </c>
      <c r="E10" s="134">
        <v>9933686.48</v>
      </c>
      <c r="F10" s="180"/>
      <c r="G10" s="180"/>
      <c r="H10" s="180"/>
      <c r="I10" s="134">
        <v>1073100</v>
      </c>
      <c r="J10" s="25"/>
      <c r="K10" s="25"/>
      <c r="L10" s="25"/>
      <c r="M10" s="25"/>
      <c r="N10" s="134">
        <v>1073100</v>
      </c>
      <c r="O10" s="25"/>
      <c r="P10" s="25"/>
      <c r="Q10" s="25"/>
      <c r="R10" s="25"/>
      <c r="S10" s="25"/>
    </row>
  </sheetData>
  <mergeCells count="20">
    <mergeCell ref="A2:S2"/>
    <mergeCell ref="A3:S3"/>
    <mergeCell ref="A4:B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GridLines="0" showZeros="0" topLeftCell="E1" workbookViewId="0">
      <pane ySplit="1" topLeftCell="A2" activePane="bottomLeft" state="frozen"/>
      <selection/>
      <selection pane="bottomLeft" activeCell="F26" sqref="F26:J26"/>
    </sheetView>
  </sheetViews>
  <sheetFormatPr defaultColWidth="8.575" defaultRowHeight="12.75" customHeight="1"/>
  <cols>
    <col min="1" max="1" width="14.2833333333333" style="2" customWidth="1"/>
    <col min="2" max="2" width="37.575" style="2" customWidth="1"/>
    <col min="3" max="8" width="24.575" style="2" customWidth="1"/>
    <col min="9" max="9" width="26.7083333333333" style="2" customWidth="1"/>
    <col min="10" max="11" width="24.425" style="2" customWidth="1"/>
    <col min="12" max="15" width="24.575" style="2" customWidth="1"/>
    <col min="16" max="16384" width="8.575" style="2"/>
  </cols>
  <sheetData>
    <row r="1" customHeight="1" spans="1:15">
      <c r="A1" s="3"/>
      <c r="B1" s="3"/>
      <c r="C1" s="3"/>
      <c r="D1" s="3"/>
      <c r="E1" s="3"/>
      <c r="F1" s="3"/>
      <c r="G1" s="3"/>
      <c r="H1" s="3"/>
      <c r="I1" s="3"/>
      <c r="J1" s="3"/>
      <c r="K1" s="3"/>
      <c r="L1" s="3"/>
      <c r="M1" s="3"/>
      <c r="N1" s="3"/>
      <c r="O1" s="3"/>
    </row>
    <row r="2" ht="17.25" customHeight="1" spans="1:1">
      <c r="A2" s="50" t="s">
        <v>72</v>
      </c>
    </row>
    <row r="3" ht="41.25" customHeight="1" spans="1:1">
      <c r="A3" s="45" t="str">
        <f>"2025"&amp;"年部门支出预算表"</f>
        <v>2025年部门支出预算表</v>
      </c>
    </row>
    <row r="4" ht="17.25" customHeight="1" spans="1:15">
      <c r="A4" s="48" t="s">
        <v>1</v>
      </c>
      <c r="O4" s="50" t="s">
        <v>2</v>
      </c>
    </row>
    <row r="5" ht="27" customHeight="1" spans="1:15">
      <c r="A5" s="234" t="s">
        <v>73</v>
      </c>
      <c r="B5" s="234" t="s">
        <v>74</v>
      </c>
      <c r="C5" s="234" t="s">
        <v>56</v>
      </c>
      <c r="D5" s="235" t="s">
        <v>59</v>
      </c>
      <c r="E5" s="236"/>
      <c r="F5" s="237"/>
      <c r="G5" s="238" t="s">
        <v>60</v>
      </c>
      <c r="H5" s="238" t="s">
        <v>61</v>
      </c>
      <c r="I5" s="238" t="s">
        <v>75</v>
      </c>
      <c r="J5" s="235" t="s">
        <v>63</v>
      </c>
      <c r="K5" s="236"/>
      <c r="L5" s="236"/>
      <c r="M5" s="236"/>
      <c r="N5" s="247"/>
      <c r="O5" s="248"/>
    </row>
    <row r="6" ht="42" customHeight="1" spans="1:15">
      <c r="A6" s="239"/>
      <c r="B6" s="239"/>
      <c r="C6" s="240"/>
      <c r="D6" s="241" t="s">
        <v>58</v>
      </c>
      <c r="E6" s="241" t="s">
        <v>76</v>
      </c>
      <c r="F6" s="241" t="s">
        <v>77</v>
      </c>
      <c r="G6" s="240"/>
      <c r="H6" s="240"/>
      <c r="I6" s="239"/>
      <c r="J6" s="241" t="s">
        <v>58</v>
      </c>
      <c r="K6" s="224" t="s">
        <v>78</v>
      </c>
      <c r="L6" s="224" t="s">
        <v>79</v>
      </c>
      <c r="M6" s="224" t="s">
        <v>80</v>
      </c>
      <c r="N6" s="224" t="s">
        <v>81</v>
      </c>
      <c r="O6" s="224" t="s">
        <v>82</v>
      </c>
    </row>
    <row r="7" ht="18" customHeight="1" spans="1:15">
      <c r="A7" s="54" t="s">
        <v>83</v>
      </c>
      <c r="B7" s="54" t="s">
        <v>84</v>
      </c>
      <c r="C7" s="54" t="s">
        <v>85</v>
      </c>
      <c r="D7" s="58" t="s">
        <v>86</v>
      </c>
      <c r="E7" s="58" t="s">
        <v>87</v>
      </c>
      <c r="F7" s="58" t="s">
        <v>88</v>
      </c>
      <c r="G7" s="58" t="s">
        <v>89</v>
      </c>
      <c r="H7" s="58" t="s">
        <v>90</v>
      </c>
      <c r="I7" s="58" t="s">
        <v>91</v>
      </c>
      <c r="J7" s="58" t="s">
        <v>92</v>
      </c>
      <c r="K7" s="58" t="s">
        <v>93</v>
      </c>
      <c r="L7" s="58" t="s">
        <v>94</v>
      </c>
      <c r="M7" s="58" t="s">
        <v>95</v>
      </c>
      <c r="N7" s="54" t="s">
        <v>96</v>
      </c>
      <c r="O7" s="58" t="s">
        <v>97</v>
      </c>
    </row>
    <row r="8" s="1" customFormat="1" ht="21" customHeight="1" spans="1:15">
      <c r="A8" s="242" t="s">
        <v>98</v>
      </c>
      <c r="B8" s="242" t="s">
        <v>99</v>
      </c>
      <c r="C8" s="133">
        <v>9970068.44</v>
      </c>
      <c r="D8" s="134">
        <v>8896968.44</v>
      </c>
      <c r="E8" s="134">
        <v>8361519.16</v>
      </c>
      <c r="F8" s="134">
        <v>535449.28</v>
      </c>
      <c r="G8" s="134"/>
      <c r="H8" s="134"/>
      <c r="I8" s="134"/>
      <c r="J8" s="134">
        <v>1073100</v>
      </c>
      <c r="K8" s="134"/>
      <c r="L8" s="134"/>
      <c r="M8" s="134"/>
      <c r="N8" s="133"/>
      <c r="O8" s="133">
        <v>1073100</v>
      </c>
    </row>
    <row r="9" s="1" customFormat="1" ht="21" customHeight="1" spans="1:15">
      <c r="A9" s="243" t="s">
        <v>100</v>
      </c>
      <c r="B9" s="243" t="s">
        <v>101</v>
      </c>
      <c r="C9" s="133">
        <v>9579277.44</v>
      </c>
      <c r="D9" s="134">
        <v>8506177.44</v>
      </c>
      <c r="E9" s="134">
        <v>8360296.16</v>
      </c>
      <c r="F9" s="134">
        <v>145881.28</v>
      </c>
      <c r="G9" s="134"/>
      <c r="H9" s="134"/>
      <c r="I9" s="134"/>
      <c r="J9" s="134">
        <v>1073100</v>
      </c>
      <c r="K9" s="134"/>
      <c r="L9" s="134"/>
      <c r="M9" s="134"/>
      <c r="N9" s="133"/>
      <c r="O9" s="133">
        <v>1073100</v>
      </c>
    </row>
    <row r="10" s="1" customFormat="1" ht="21" customHeight="1" spans="1:15">
      <c r="A10" s="244" t="s">
        <v>102</v>
      </c>
      <c r="B10" s="244" t="s">
        <v>103</v>
      </c>
      <c r="C10" s="133">
        <v>9579277.44</v>
      </c>
      <c r="D10" s="134">
        <v>8506177.44</v>
      </c>
      <c r="E10" s="134">
        <v>8360296.16</v>
      </c>
      <c r="F10" s="134">
        <v>145881.28</v>
      </c>
      <c r="G10" s="134"/>
      <c r="H10" s="134"/>
      <c r="I10" s="134"/>
      <c r="J10" s="134">
        <v>1073100</v>
      </c>
      <c r="K10" s="134"/>
      <c r="L10" s="134"/>
      <c r="M10" s="134"/>
      <c r="N10" s="133"/>
      <c r="O10" s="133">
        <v>1073100</v>
      </c>
    </row>
    <row r="11" s="1" customFormat="1" ht="21" customHeight="1" spans="1:15">
      <c r="A11" s="243" t="s">
        <v>104</v>
      </c>
      <c r="B11" s="243" t="s">
        <v>105</v>
      </c>
      <c r="C11" s="133">
        <v>1991</v>
      </c>
      <c r="D11" s="134">
        <v>1991</v>
      </c>
      <c r="E11" s="134">
        <v>1223</v>
      </c>
      <c r="F11" s="134">
        <v>768</v>
      </c>
      <c r="G11" s="134"/>
      <c r="H11" s="134"/>
      <c r="I11" s="134"/>
      <c r="J11" s="134"/>
      <c r="K11" s="134"/>
      <c r="L11" s="134"/>
      <c r="M11" s="134"/>
      <c r="N11" s="133"/>
      <c r="O11" s="133"/>
    </row>
    <row r="12" s="1" customFormat="1" ht="21" customHeight="1" spans="1:15">
      <c r="A12" s="244" t="s">
        <v>106</v>
      </c>
      <c r="B12" s="244" t="s">
        <v>107</v>
      </c>
      <c r="C12" s="133">
        <v>1991</v>
      </c>
      <c r="D12" s="134">
        <v>1991</v>
      </c>
      <c r="E12" s="134">
        <v>1223</v>
      </c>
      <c r="F12" s="134">
        <v>768</v>
      </c>
      <c r="G12" s="134"/>
      <c r="H12" s="134"/>
      <c r="I12" s="134"/>
      <c r="J12" s="134"/>
      <c r="K12" s="134"/>
      <c r="L12" s="134"/>
      <c r="M12" s="134"/>
      <c r="N12" s="133"/>
      <c r="O12" s="133"/>
    </row>
    <row r="13" s="1" customFormat="1" ht="21" customHeight="1" spans="1:15">
      <c r="A13" s="243" t="s">
        <v>108</v>
      </c>
      <c r="B13" s="243" t="s">
        <v>109</v>
      </c>
      <c r="C13" s="133">
        <v>388800</v>
      </c>
      <c r="D13" s="134">
        <v>388800</v>
      </c>
      <c r="E13" s="134"/>
      <c r="F13" s="134">
        <v>388800</v>
      </c>
      <c r="G13" s="134"/>
      <c r="H13" s="134"/>
      <c r="I13" s="134"/>
      <c r="J13" s="134"/>
      <c r="K13" s="134"/>
      <c r="L13" s="134"/>
      <c r="M13" s="134"/>
      <c r="N13" s="133"/>
      <c r="O13" s="133"/>
    </row>
    <row r="14" s="1" customFormat="1" ht="21" customHeight="1" spans="1:15">
      <c r="A14" s="244" t="s">
        <v>110</v>
      </c>
      <c r="B14" s="244" t="s">
        <v>111</v>
      </c>
      <c r="C14" s="133">
        <v>388800</v>
      </c>
      <c r="D14" s="134">
        <v>388800</v>
      </c>
      <c r="E14" s="134"/>
      <c r="F14" s="134">
        <v>388800</v>
      </c>
      <c r="G14" s="134"/>
      <c r="H14" s="134"/>
      <c r="I14" s="134"/>
      <c r="J14" s="134"/>
      <c r="K14" s="134"/>
      <c r="L14" s="134"/>
      <c r="M14" s="134"/>
      <c r="N14" s="133"/>
      <c r="O14" s="133"/>
    </row>
    <row r="15" s="1" customFormat="1" ht="21" customHeight="1" spans="1:15">
      <c r="A15" s="242" t="s">
        <v>112</v>
      </c>
      <c r="B15" s="242" t="s">
        <v>113</v>
      </c>
      <c r="C15" s="133">
        <v>395703</v>
      </c>
      <c r="D15" s="134">
        <v>395703</v>
      </c>
      <c r="E15" s="134">
        <v>395703</v>
      </c>
      <c r="F15" s="134"/>
      <c r="G15" s="134"/>
      <c r="H15" s="134"/>
      <c r="I15" s="134"/>
      <c r="J15" s="134"/>
      <c r="K15" s="134"/>
      <c r="L15" s="134"/>
      <c r="M15" s="134"/>
      <c r="N15" s="133"/>
      <c r="O15" s="133"/>
    </row>
    <row r="16" s="1" customFormat="1" ht="21" customHeight="1" spans="1:15">
      <c r="A16" s="243" t="s">
        <v>114</v>
      </c>
      <c r="B16" s="243" t="s">
        <v>115</v>
      </c>
      <c r="C16" s="133">
        <v>395703</v>
      </c>
      <c r="D16" s="134">
        <v>395703</v>
      </c>
      <c r="E16" s="134">
        <v>395703</v>
      </c>
      <c r="F16" s="134"/>
      <c r="G16" s="134"/>
      <c r="H16" s="134"/>
      <c r="I16" s="134"/>
      <c r="J16" s="134"/>
      <c r="K16" s="134"/>
      <c r="L16" s="134"/>
      <c r="M16" s="134"/>
      <c r="N16" s="133"/>
      <c r="O16" s="133"/>
    </row>
    <row r="17" s="1" customFormat="1" ht="21" customHeight="1" spans="1:15">
      <c r="A17" s="244" t="s">
        <v>116</v>
      </c>
      <c r="B17" s="244" t="s">
        <v>117</v>
      </c>
      <c r="C17" s="133">
        <v>395703</v>
      </c>
      <c r="D17" s="134">
        <v>395703</v>
      </c>
      <c r="E17" s="134">
        <v>395703</v>
      </c>
      <c r="F17" s="134"/>
      <c r="G17" s="134"/>
      <c r="H17" s="134"/>
      <c r="I17" s="134"/>
      <c r="J17" s="134"/>
      <c r="K17" s="134"/>
      <c r="L17" s="134"/>
      <c r="M17" s="134"/>
      <c r="N17" s="133"/>
      <c r="O17" s="133"/>
    </row>
    <row r="18" s="1" customFormat="1" ht="21" customHeight="1" spans="1:15">
      <c r="A18" s="242" t="s">
        <v>118</v>
      </c>
      <c r="B18" s="242" t="s">
        <v>119</v>
      </c>
      <c r="C18" s="133">
        <v>292487.04</v>
      </c>
      <c r="D18" s="134">
        <v>292487.04</v>
      </c>
      <c r="E18" s="134">
        <v>292487.04</v>
      </c>
      <c r="F18" s="134"/>
      <c r="G18" s="134"/>
      <c r="H18" s="134"/>
      <c r="I18" s="134"/>
      <c r="J18" s="134"/>
      <c r="K18" s="134"/>
      <c r="L18" s="134"/>
      <c r="M18" s="134"/>
      <c r="N18" s="133"/>
      <c r="O18" s="133"/>
    </row>
    <row r="19" s="1" customFormat="1" ht="21" customHeight="1" spans="1:15">
      <c r="A19" s="243" t="s">
        <v>120</v>
      </c>
      <c r="B19" s="243" t="s">
        <v>121</v>
      </c>
      <c r="C19" s="133">
        <v>292487.04</v>
      </c>
      <c r="D19" s="134">
        <v>292487.04</v>
      </c>
      <c r="E19" s="134">
        <v>292487.04</v>
      </c>
      <c r="F19" s="134"/>
      <c r="G19" s="134"/>
      <c r="H19" s="134"/>
      <c r="I19" s="134"/>
      <c r="J19" s="134"/>
      <c r="K19" s="134"/>
      <c r="L19" s="134"/>
      <c r="M19" s="134"/>
      <c r="N19" s="133"/>
      <c r="O19" s="133"/>
    </row>
    <row r="20" s="1" customFormat="1" ht="21" customHeight="1" spans="1:15">
      <c r="A20" s="244" t="s">
        <v>122</v>
      </c>
      <c r="B20" s="244" t="s">
        <v>123</v>
      </c>
      <c r="C20" s="133">
        <v>181188</v>
      </c>
      <c r="D20" s="134">
        <v>181188</v>
      </c>
      <c r="E20" s="134">
        <v>181188</v>
      </c>
      <c r="F20" s="134"/>
      <c r="G20" s="134"/>
      <c r="H20" s="134"/>
      <c r="I20" s="134"/>
      <c r="J20" s="134"/>
      <c r="K20" s="134"/>
      <c r="L20" s="134"/>
      <c r="M20" s="134"/>
      <c r="N20" s="133"/>
      <c r="O20" s="133"/>
    </row>
    <row r="21" s="1" customFormat="1" ht="21" customHeight="1" spans="1:15">
      <c r="A21" s="244" t="s">
        <v>124</v>
      </c>
      <c r="B21" s="244" t="s">
        <v>125</v>
      </c>
      <c r="C21" s="133">
        <v>95655</v>
      </c>
      <c r="D21" s="134">
        <v>95655</v>
      </c>
      <c r="E21" s="134">
        <v>95655</v>
      </c>
      <c r="F21" s="134"/>
      <c r="G21" s="134"/>
      <c r="H21" s="134"/>
      <c r="I21" s="134"/>
      <c r="J21" s="134"/>
      <c r="K21" s="134"/>
      <c r="L21" s="134"/>
      <c r="M21" s="134"/>
      <c r="N21" s="133"/>
      <c r="O21" s="133"/>
    </row>
    <row r="22" s="1" customFormat="1" ht="21" customHeight="1" spans="1:15">
      <c r="A22" s="244" t="s">
        <v>126</v>
      </c>
      <c r="B22" s="244" t="s">
        <v>127</v>
      </c>
      <c r="C22" s="133">
        <v>15644.04</v>
      </c>
      <c r="D22" s="134">
        <v>15644.04</v>
      </c>
      <c r="E22" s="134">
        <v>15644.04</v>
      </c>
      <c r="F22" s="134"/>
      <c r="G22" s="134"/>
      <c r="H22" s="134"/>
      <c r="I22" s="134"/>
      <c r="J22" s="134"/>
      <c r="K22" s="134"/>
      <c r="L22" s="134"/>
      <c r="M22" s="134"/>
      <c r="N22" s="133"/>
      <c r="O22" s="133"/>
    </row>
    <row r="23" s="1" customFormat="1" ht="21" customHeight="1" spans="1:15">
      <c r="A23" s="242" t="s">
        <v>128</v>
      </c>
      <c r="B23" s="242" t="s">
        <v>129</v>
      </c>
      <c r="C23" s="133">
        <v>348528</v>
      </c>
      <c r="D23" s="134">
        <v>348528</v>
      </c>
      <c r="E23" s="134">
        <v>348528</v>
      </c>
      <c r="F23" s="134"/>
      <c r="G23" s="134"/>
      <c r="H23" s="134"/>
      <c r="I23" s="134"/>
      <c r="J23" s="134"/>
      <c r="K23" s="134"/>
      <c r="L23" s="134"/>
      <c r="M23" s="134"/>
      <c r="N23" s="133"/>
      <c r="O23" s="133"/>
    </row>
    <row r="24" s="1" customFormat="1" ht="21" customHeight="1" spans="1:15">
      <c r="A24" s="243" t="s">
        <v>130</v>
      </c>
      <c r="B24" s="243" t="s">
        <v>131</v>
      </c>
      <c r="C24" s="133">
        <v>348528</v>
      </c>
      <c r="D24" s="134">
        <v>348528</v>
      </c>
      <c r="E24" s="134">
        <v>348528</v>
      </c>
      <c r="F24" s="134"/>
      <c r="G24" s="134"/>
      <c r="H24" s="134"/>
      <c r="I24" s="134"/>
      <c r="J24" s="134"/>
      <c r="K24" s="134"/>
      <c r="L24" s="134"/>
      <c r="M24" s="134"/>
      <c r="N24" s="133"/>
      <c r="O24" s="133"/>
    </row>
    <row r="25" s="1" customFormat="1" ht="21" customHeight="1" spans="1:15">
      <c r="A25" s="244" t="s">
        <v>132</v>
      </c>
      <c r="B25" s="244" t="s">
        <v>133</v>
      </c>
      <c r="C25" s="133">
        <v>348528</v>
      </c>
      <c r="D25" s="134">
        <v>348528</v>
      </c>
      <c r="E25" s="134">
        <v>348528</v>
      </c>
      <c r="F25" s="134"/>
      <c r="G25" s="134"/>
      <c r="H25" s="134"/>
      <c r="I25" s="134"/>
      <c r="J25" s="134"/>
      <c r="K25" s="134"/>
      <c r="L25" s="134"/>
      <c r="M25" s="134"/>
      <c r="N25" s="133"/>
      <c r="O25" s="133"/>
    </row>
    <row r="26" s="1" customFormat="1" ht="21" customHeight="1" spans="1:15">
      <c r="A26" s="245" t="s">
        <v>56</v>
      </c>
      <c r="B26" s="246"/>
      <c r="C26" s="134">
        <v>11006786.48</v>
      </c>
      <c r="D26" s="134">
        <v>9933686.48</v>
      </c>
      <c r="E26" s="134">
        <v>9398237.2</v>
      </c>
      <c r="F26" s="134">
        <v>535449.28</v>
      </c>
      <c r="G26" s="134"/>
      <c r="H26" s="134"/>
      <c r="I26" s="134"/>
      <c r="J26" s="134">
        <v>1073100</v>
      </c>
      <c r="K26" s="134"/>
      <c r="L26" s="134"/>
      <c r="M26" s="134"/>
      <c r="N26" s="134"/>
      <c r="O26" s="134">
        <v>1073100</v>
      </c>
    </row>
  </sheetData>
  <mergeCells count="12">
    <mergeCell ref="A2:O2"/>
    <mergeCell ref="A3:O3"/>
    <mergeCell ref="A4:B4"/>
    <mergeCell ref="D5:F5"/>
    <mergeCell ref="J5:O5"/>
    <mergeCell ref="A26:B26"/>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pane ySplit="1" topLeftCell="A23" activePane="bottomLeft" state="frozen"/>
      <selection/>
      <selection pane="bottomLeft" activeCell="D12" sqref="D12:D27"/>
    </sheetView>
  </sheetViews>
  <sheetFormatPr defaultColWidth="8.575" defaultRowHeight="12.75" customHeight="1" outlineLevelCol="3"/>
  <cols>
    <col min="1" max="4" width="35.575" style="2" customWidth="1"/>
    <col min="5" max="16384" width="8.575" style="2"/>
  </cols>
  <sheetData>
    <row r="1" customHeight="1" spans="1:4">
      <c r="A1" s="3"/>
      <c r="B1" s="3"/>
      <c r="C1" s="3"/>
      <c r="D1" s="3"/>
    </row>
    <row r="2" ht="15" customHeight="1" spans="1:4">
      <c r="A2" s="46"/>
      <c r="B2" s="50"/>
      <c r="C2" s="50"/>
      <c r="D2" s="50" t="s">
        <v>134</v>
      </c>
    </row>
    <row r="3" ht="41.25" customHeight="1" spans="1:1">
      <c r="A3" s="45" t="str">
        <f>"2025"&amp;"年部门财政拨款收支预算总表"</f>
        <v>2025年部门财政拨款收支预算总表</v>
      </c>
    </row>
    <row r="4" ht="17.25" customHeight="1" spans="1:4">
      <c r="A4" s="48" t="s">
        <v>1</v>
      </c>
      <c r="B4" s="223"/>
      <c r="D4" s="50" t="s">
        <v>2</v>
      </c>
    </row>
    <row r="5" ht="17.25" customHeight="1" spans="1:4">
      <c r="A5" s="224" t="s">
        <v>3</v>
      </c>
      <c r="B5" s="225"/>
      <c r="C5" s="224" t="s">
        <v>4</v>
      </c>
      <c r="D5" s="225"/>
    </row>
    <row r="6" ht="18.75" customHeight="1" spans="1:4">
      <c r="A6" s="224" t="s">
        <v>5</v>
      </c>
      <c r="B6" s="224" t="s">
        <v>6</v>
      </c>
      <c r="C6" s="224" t="s">
        <v>7</v>
      </c>
      <c r="D6" s="224" t="s">
        <v>6</v>
      </c>
    </row>
    <row r="7" ht="16.5" customHeight="1" spans="1:4">
      <c r="A7" s="226" t="s">
        <v>135</v>
      </c>
      <c r="B7" s="60">
        <v>9933686.48</v>
      </c>
      <c r="C7" s="226" t="s">
        <v>136</v>
      </c>
      <c r="D7" s="60">
        <v>9933686.48</v>
      </c>
    </row>
    <row r="8" ht="16.5" customHeight="1" spans="1:4">
      <c r="A8" s="226" t="s">
        <v>137</v>
      </c>
      <c r="B8" s="60">
        <v>9933686.48</v>
      </c>
      <c r="C8" s="226" t="s">
        <v>138</v>
      </c>
      <c r="D8" s="60"/>
    </row>
    <row r="9" ht="16.5" customHeight="1" spans="1:4">
      <c r="A9" s="226" t="s">
        <v>139</v>
      </c>
      <c r="B9" s="180"/>
      <c r="C9" s="226" t="s">
        <v>140</v>
      </c>
      <c r="D9" s="60"/>
    </row>
    <row r="10" ht="16.5" customHeight="1" spans="1:4">
      <c r="A10" s="226" t="s">
        <v>141</v>
      </c>
      <c r="B10" s="180"/>
      <c r="C10" s="226" t="s">
        <v>142</v>
      </c>
      <c r="D10" s="60"/>
    </row>
    <row r="11" ht="16.5" customHeight="1" spans="1:4">
      <c r="A11" s="226" t="s">
        <v>143</v>
      </c>
      <c r="B11" s="227"/>
      <c r="C11" s="226" t="s">
        <v>144</v>
      </c>
      <c r="D11" s="60"/>
    </row>
    <row r="12" ht="16.5" customHeight="1" spans="1:4">
      <c r="A12" s="226" t="s">
        <v>137</v>
      </c>
      <c r="B12" s="228"/>
      <c r="C12" s="226" t="s">
        <v>145</v>
      </c>
      <c r="D12" s="60">
        <v>8896968.44</v>
      </c>
    </row>
    <row r="13" ht="16.5" customHeight="1" spans="1:4">
      <c r="A13" s="229" t="s">
        <v>139</v>
      </c>
      <c r="B13" s="228"/>
      <c r="C13" s="70" t="s">
        <v>146</v>
      </c>
      <c r="D13" s="133"/>
    </row>
    <row r="14" ht="16.5" customHeight="1" spans="1:4">
      <c r="A14" s="229" t="s">
        <v>141</v>
      </c>
      <c r="B14" s="227"/>
      <c r="C14" s="70" t="s">
        <v>147</v>
      </c>
      <c r="D14" s="133"/>
    </row>
    <row r="15" ht="16.5" customHeight="1" spans="1:4">
      <c r="A15" s="230"/>
      <c r="B15" s="227"/>
      <c r="C15" s="70" t="s">
        <v>148</v>
      </c>
      <c r="D15" s="133">
        <v>395703</v>
      </c>
    </row>
    <row r="16" ht="16.5" customHeight="1" spans="1:4">
      <c r="A16" s="230"/>
      <c r="B16" s="227"/>
      <c r="C16" s="70" t="s">
        <v>149</v>
      </c>
      <c r="D16" s="133">
        <v>292487.04</v>
      </c>
    </row>
    <row r="17" ht="16.5" customHeight="1" spans="1:4">
      <c r="A17" s="230"/>
      <c r="B17" s="227"/>
      <c r="C17" s="70" t="s">
        <v>150</v>
      </c>
      <c r="D17" s="133"/>
    </row>
    <row r="18" ht="16.5" customHeight="1" spans="1:4">
      <c r="A18" s="230"/>
      <c r="B18" s="227"/>
      <c r="C18" s="70" t="s">
        <v>151</v>
      </c>
      <c r="D18" s="133"/>
    </row>
    <row r="19" ht="16.5" customHeight="1" spans="1:4">
      <c r="A19" s="230"/>
      <c r="B19" s="227"/>
      <c r="C19" s="70" t="s">
        <v>152</v>
      </c>
      <c r="D19" s="133"/>
    </row>
    <row r="20" ht="16.5" customHeight="1" spans="1:4">
      <c r="A20" s="230"/>
      <c r="B20" s="227"/>
      <c r="C20" s="70" t="s">
        <v>153</v>
      </c>
      <c r="D20" s="133"/>
    </row>
    <row r="21" ht="16.5" customHeight="1" spans="1:4">
      <c r="A21" s="230"/>
      <c r="B21" s="227"/>
      <c r="C21" s="70" t="s">
        <v>154</v>
      </c>
      <c r="D21" s="133"/>
    </row>
    <row r="22" ht="16.5" customHeight="1" spans="1:4">
      <c r="A22" s="230"/>
      <c r="B22" s="227"/>
      <c r="C22" s="70" t="s">
        <v>155</v>
      </c>
      <c r="D22" s="133"/>
    </row>
    <row r="23" ht="16.5" customHeight="1" spans="1:4">
      <c r="A23" s="230"/>
      <c r="B23" s="227"/>
      <c r="C23" s="70" t="s">
        <v>156</v>
      </c>
      <c r="D23" s="133"/>
    </row>
    <row r="24" ht="16.5" customHeight="1" spans="1:4">
      <c r="A24" s="230"/>
      <c r="B24" s="227"/>
      <c r="C24" s="70" t="s">
        <v>157</v>
      </c>
      <c r="D24" s="133"/>
    </row>
    <row r="25" ht="16.5" customHeight="1" spans="1:4">
      <c r="A25" s="230"/>
      <c r="B25" s="227"/>
      <c r="C25" s="70" t="s">
        <v>158</v>
      </c>
      <c r="D25" s="133"/>
    </row>
    <row r="26" ht="16.5" customHeight="1" spans="1:4">
      <c r="A26" s="230"/>
      <c r="B26" s="227"/>
      <c r="C26" s="70" t="s">
        <v>159</v>
      </c>
      <c r="D26" s="133">
        <v>348528</v>
      </c>
    </row>
    <row r="27" ht="16.5" customHeight="1" spans="1:4">
      <c r="A27" s="230"/>
      <c r="B27" s="227"/>
      <c r="C27" s="70" t="s">
        <v>160</v>
      </c>
      <c r="D27" s="228"/>
    </row>
    <row r="28" ht="16.5" customHeight="1" spans="1:4">
      <c r="A28" s="230"/>
      <c r="B28" s="227"/>
      <c r="C28" s="70" t="s">
        <v>161</v>
      </c>
      <c r="D28" s="228"/>
    </row>
    <row r="29" ht="16.5" customHeight="1" spans="1:4">
      <c r="A29" s="230"/>
      <c r="B29" s="227"/>
      <c r="C29" s="70" t="s">
        <v>162</v>
      </c>
      <c r="D29" s="228"/>
    </row>
    <row r="30" ht="16.5" customHeight="1" spans="1:4">
      <c r="A30" s="230"/>
      <c r="B30" s="227"/>
      <c r="C30" s="70" t="s">
        <v>163</v>
      </c>
      <c r="D30" s="228"/>
    </row>
    <row r="31" ht="16.5" customHeight="1" spans="1:4">
      <c r="A31" s="230"/>
      <c r="B31" s="227"/>
      <c r="C31" s="70" t="s">
        <v>164</v>
      </c>
      <c r="D31" s="228"/>
    </row>
    <row r="32" ht="16.5" customHeight="1" spans="1:4">
      <c r="A32" s="230"/>
      <c r="B32" s="227"/>
      <c r="C32" s="229" t="s">
        <v>165</v>
      </c>
      <c r="D32" s="228"/>
    </row>
    <row r="33" ht="16.5" customHeight="1" spans="1:4">
      <c r="A33" s="230"/>
      <c r="B33" s="227"/>
      <c r="C33" s="229" t="s">
        <v>166</v>
      </c>
      <c r="D33" s="228"/>
    </row>
    <row r="34" ht="16.5" customHeight="1" spans="1:4">
      <c r="A34" s="230"/>
      <c r="B34" s="227"/>
      <c r="C34" s="33" t="s">
        <v>167</v>
      </c>
      <c r="D34" s="231"/>
    </row>
    <row r="35" ht="15" customHeight="1" spans="1:4">
      <c r="A35" s="232" t="s">
        <v>51</v>
      </c>
      <c r="B35" s="233">
        <v>9933686.48</v>
      </c>
      <c r="C35" s="232" t="s">
        <v>52</v>
      </c>
      <c r="D35" s="233">
        <v>9933686.48</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workbookViewId="0">
      <pane ySplit="1" topLeftCell="A2" activePane="bottomLeft" state="frozen"/>
      <selection/>
      <selection pane="bottomLeft" activeCell="C26" sqref="C26"/>
    </sheetView>
  </sheetViews>
  <sheetFormatPr defaultColWidth="9.14166666666667" defaultRowHeight="14.25" customHeight="1" outlineLevelCol="6"/>
  <cols>
    <col min="1" max="1" width="20.1416666666667" style="2" customWidth="1"/>
    <col min="2" max="2" width="44" style="2" customWidth="1"/>
    <col min="3" max="7" width="24.1416666666667" style="2" customWidth="1"/>
    <col min="8" max="16384" width="9.14166666666667" style="2"/>
  </cols>
  <sheetData>
    <row r="1" customHeight="1" spans="1:7">
      <c r="A1" s="3"/>
      <c r="B1" s="3"/>
      <c r="C1" s="3"/>
      <c r="D1" s="3"/>
      <c r="E1" s="3"/>
      <c r="F1" s="3"/>
      <c r="G1" s="3"/>
    </row>
    <row r="2" customHeight="1" spans="4:7">
      <c r="D2" s="156"/>
      <c r="F2" s="72"/>
      <c r="G2" s="212" t="s">
        <v>168</v>
      </c>
    </row>
    <row r="3" ht="41.25" customHeight="1" spans="1:7">
      <c r="A3" s="144" t="str">
        <f>"2025"&amp;"年一般公共预算支出预算表（按功能科目分类）"</f>
        <v>2025年一般公共预算支出预算表（按功能科目分类）</v>
      </c>
      <c r="B3" s="144"/>
      <c r="C3" s="144"/>
      <c r="D3" s="144"/>
      <c r="E3" s="144"/>
      <c r="F3" s="144"/>
      <c r="G3" s="144"/>
    </row>
    <row r="4" ht="18" customHeight="1" spans="1:7">
      <c r="A4" s="7" t="s">
        <v>1</v>
      </c>
      <c r="F4" s="140"/>
      <c r="G4" s="212" t="s">
        <v>2</v>
      </c>
    </row>
    <row r="5" ht="20.25" customHeight="1" spans="1:7">
      <c r="A5" s="213" t="s">
        <v>169</v>
      </c>
      <c r="B5" s="214"/>
      <c r="C5" s="145" t="s">
        <v>56</v>
      </c>
      <c r="D5" s="215" t="s">
        <v>76</v>
      </c>
      <c r="E5" s="14"/>
      <c r="F5" s="15"/>
      <c r="G5" s="216" t="s">
        <v>77</v>
      </c>
    </row>
    <row r="6" ht="20.25" customHeight="1" spans="1:7">
      <c r="A6" s="217" t="s">
        <v>73</v>
      </c>
      <c r="B6" s="217" t="s">
        <v>74</v>
      </c>
      <c r="C6" s="21"/>
      <c r="D6" s="150" t="s">
        <v>58</v>
      </c>
      <c r="E6" s="150" t="s">
        <v>170</v>
      </c>
      <c r="F6" s="150" t="s">
        <v>171</v>
      </c>
      <c r="G6" s="218"/>
    </row>
    <row r="7" ht="15" customHeight="1" spans="1:7">
      <c r="A7" s="61" t="s">
        <v>83</v>
      </c>
      <c r="B7" s="61" t="s">
        <v>84</v>
      </c>
      <c r="C7" s="61" t="s">
        <v>85</v>
      </c>
      <c r="D7" s="61" t="s">
        <v>86</v>
      </c>
      <c r="E7" s="61" t="s">
        <v>87</v>
      </c>
      <c r="F7" s="61" t="s">
        <v>88</v>
      </c>
      <c r="G7" s="61" t="s">
        <v>89</v>
      </c>
    </row>
    <row r="8" s="1" customFormat="1" ht="18" customHeight="1" spans="1:7">
      <c r="A8" s="33" t="s">
        <v>98</v>
      </c>
      <c r="B8" s="33" t="s">
        <v>99</v>
      </c>
      <c r="C8" s="36">
        <v>8896968.44</v>
      </c>
      <c r="D8" s="35">
        <v>8361519.16</v>
      </c>
      <c r="E8" s="35">
        <v>7522706.04</v>
      </c>
      <c r="F8" s="35">
        <v>838813.12</v>
      </c>
      <c r="G8" s="35">
        <v>535449.28</v>
      </c>
    </row>
    <row r="9" s="1" customFormat="1" ht="18" customHeight="1" spans="1:7">
      <c r="A9" s="219" t="s">
        <v>100</v>
      </c>
      <c r="B9" s="219" t="s">
        <v>101</v>
      </c>
      <c r="C9" s="36">
        <v>8506177.44</v>
      </c>
      <c r="D9" s="35">
        <v>8360296.16</v>
      </c>
      <c r="E9" s="35">
        <v>7522706.04</v>
      </c>
      <c r="F9" s="35">
        <v>837590.12</v>
      </c>
      <c r="G9" s="35">
        <v>145881.28</v>
      </c>
    </row>
    <row r="10" s="1" customFormat="1" ht="18" customHeight="1" spans="1:7">
      <c r="A10" s="220" t="s">
        <v>102</v>
      </c>
      <c r="B10" s="220" t="s">
        <v>103</v>
      </c>
      <c r="C10" s="36">
        <v>8506177.44</v>
      </c>
      <c r="D10" s="35">
        <v>8360296.16</v>
      </c>
      <c r="E10" s="35">
        <v>7522706.04</v>
      </c>
      <c r="F10" s="35">
        <v>837590.12</v>
      </c>
      <c r="G10" s="35">
        <v>145881.28</v>
      </c>
    </row>
    <row r="11" s="1" customFormat="1" ht="18" customHeight="1" spans="1:7">
      <c r="A11" s="219" t="s">
        <v>104</v>
      </c>
      <c r="B11" s="219" t="s">
        <v>105</v>
      </c>
      <c r="C11" s="36">
        <v>1991</v>
      </c>
      <c r="D11" s="35">
        <v>1223</v>
      </c>
      <c r="E11" s="35"/>
      <c r="F11" s="35">
        <v>1223</v>
      </c>
      <c r="G11" s="35">
        <v>768</v>
      </c>
    </row>
    <row r="12" s="1" customFormat="1" ht="18" customHeight="1" spans="1:7">
      <c r="A12" s="220" t="s">
        <v>106</v>
      </c>
      <c r="B12" s="220" t="s">
        <v>107</v>
      </c>
      <c r="C12" s="36">
        <v>1991</v>
      </c>
      <c r="D12" s="35">
        <v>1223</v>
      </c>
      <c r="E12" s="35"/>
      <c r="F12" s="35">
        <v>1223</v>
      </c>
      <c r="G12" s="35">
        <v>768</v>
      </c>
    </row>
    <row r="13" s="1" customFormat="1" ht="18" customHeight="1" spans="1:7">
      <c r="A13" s="219" t="s">
        <v>108</v>
      </c>
      <c r="B13" s="219" t="s">
        <v>109</v>
      </c>
      <c r="C13" s="36">
        <v>388800</v>
      </c>
      <c r="D13" s="35"/>
      <c r="E13" s="35"/>
      <c r="F13" s="35"/>
      <c r="G13" s="35">
        <v>388800</v>
      </c>
    </row>
    <row r="14" s="1" customFormat="1" ht="18" customHeight="1" spans="1:7">
      <c r="A14" s="220" t="s">
        <v>110</v>
      </c>
      <c r="B14" s="220" t="s">
        <v>111</v>
      </c>
      <c r="C14" s="36">
        <v>388800</v>
      </c>
      <c r="D14" s="35"/>
      <c r="E14" s="35"/>
      <c r="F14" s="35"/>
      <c r="G14" s="35">
        <v>388800</v>
      </c>
    </row>
    <row r="15" s="1" customFormat="1" ht="18" customHeight="1" spans="1:7">
      <c r="A15" s="33" t="s">
        <v>112</v>
      </c>
      <c r="B15" s="33" t="s">
        <v>113</v>
      </c>
      <c r="C15" s="36">
        <v>395703</v>
      </c>
      <c r="D15" s="35">
        <v>395703</v>
      </c>
      <c r="E15" s="35">
        <v>395703</v>
      </c>
      <c r="F15" s="35"/>
      <c r="G15" s="35"/>
    </row>
    <row r="16" s="1" customFormat="1" ht="18" customHeight="1" spans="1:7">
      <c r="A16" s="219" t="s">
        <v>114</v>
      </c>
      <c r="B16" s="219" t="s">
        <v>115</v>
      </c>
      <c r="C16" s="36">
        <v>395703</v>
      </c>
      <c r="D16" s="35">
        <v>395703</v>
      </c>
      <c r="E16" s="35">
        <v>395703</v>
      </c>
      <c r="F16" s="35"/>
      <c r="G16" s="35"/>
    </row>
    <row r="17" s="1" customFormat="1" ht="18" customHeight="1" spans="1:7">
      <c r="A17" s="220" t="s">
        <v>116</v>
      </c>
      <c r="B17" s="220" t="s">
        <v>117</v>
      </c>
      <c r="C17" s="36">
        <v>395703</v>
      </c>
      <c r="D17" s="35">
        <v>395703</v>
      </c>
      <c r="E17" s="35">
        <v>395703</v>
      </c>
      <c r="F17" s="35"/>
      <c r="G17" s="35"/>
    </row>
    <row r="18" s="1" customFormat="1" ht="18" customHeight="1" spans="1:7">
      <c r="A18" s="33" t="s">
        <v>118</v>
      </c>
      <c r="B18" s="33" t="s">
        <v>119</v>
      </c>
      <c r="C18" s="36">
        <v>292487.04</v>
      </c>
      <c r="D18" s="35">
        <v>292487.04</v>
      </c>
      <c r="E18" s="35">
        <v>292487.04</v>
      </c>
      <c r="F18" s="35"/>
      <c r="G18" s="35"/>
    </row>
    <row r="19" s="1" customFormat="1" ht="18" customHeight="1" spans="1:7">
      <c r="A19" s="219" t="s">
        <v>120</v>
      </c>
      <c r="B19" s="219" t="s">
        <v>121</v>
      </c>
      <c r="C19" s="36">
        <v>292487.04</v>
      </c>
      <c r="D19" s="35">
        <v>292487.04</v>
      </c>
      <c r="E19" s="35">
        <v>292487.04</v>
      </c>
      <c r="F19" s="35"/>
      <c r="G19" s="35"/>
    </row>
    <row r="20" s="1" customFormat="1" ht="18" customHeight="1" spans="1:7">
      <c r="A20" s="220" t="s">
        <v>122</v>
      </c>
      <c r="B20" s="220" t="s">
        <v>123</v>
      </c>
      <c r="C20" s="36">
        <v>181188</v>
      </c>
      <c r="D20" s="35">
        <v>181188</v>
      </c>
      <c r="E20" s="35">
        <v>181188</v>
      </c>
      <c r="F20" s="35"/>
      <c r="G20" s="35"/>
    </row>
    <row r="21" s="1" customFormat="1" ht="18" customHeight="1" spans="1:7">
      <c r="A21" s="220" t="s">
        <v>124</v>
      </c>
      <c r="B21" s="220" t="s">
        <v>125</v>
      </c>
      <c r="C21" s="36">
        <v>95655</v>
      </c>
      <c r="D21" s="35">
        <v>95655</v>
      </c>
      <c r="E21" s="35">
        <v>95655</v>
      </c>
      <c r="F21" s="35"/>
      <c r="G21" s="35"/>
    </row>
    <row r="22" s="1" customFormat="1" ht="18" customHeight="1" spans="1:7">
      <c r="A22" s="220" t="s">
        <v>126</v>
      </c>
      <c r="B22" s="220" t="s">
        <v>127</v>
      </c>
      <c r="C22" s="36">
        <v>15644.04</v>
      </c>
      <c r="D22" s="35">
        <v>15644.04</v>
      </c>
      <c r="E22" s="35">
        <v>15644.04</v>
      </c>
      <c r="F22" s="35"/>
      <c r="G22" s="35"/>
    </row>
    <row r="23" s="1" customFormat="1" ht="18" customHeight="1" spans="1:7">
      <c r="A23" s="33" t="s">
        <v>128</v>
      </c>
      <c r="B23" s="33" t="s">
        <v>129</v>
      </c>
      <c r="C23" s="36">
        <v>348528</v>
      </c>
      <c r="D23" s="35">
        <v>348528</v>
      </c>
      <c r="E23" s="35">
        <v>348528</v>
      </c>
      <c r="F23" s="35"/>
      <c r="G23" s="35"/>
    </row>
    <row r="24" s="1" customFormat="1" ht="18" customHeight="1" spans="1:7">
      <c r="A24" s="219" t="s">
        <v>130</v>
      </c>
      <c r="B24" s="219" t="s">
        <v>131</v>
      </c>
      <c r="C24" s="36">
        <v>348528</v>
      </c>
      <c r="D24" s="35">
        <v>348528</v>
      </c>
      <c r="E24" s="35">
        <v>348528</v>
      </c>
      <c r="F24" s="35"/>
      <c r="G24" s="35"/>
    </row>
    <row r="25" s="1" customFormat="1" ht="18" customHeight="1" spans="1:7">
      <c r="A25" s="220" t="s">
        <v>132</v>
      </c>
      <c r="B25" s="220" t="s">
        <v>133</v>
      </c>
      <c r="C25" s="36">
        <v>348528</v>
      </c>
      <c r="D25" s="35">
        <v>348528</v>
      </c>
      <c r="E25" s="35">
        <v>348528</v>
      </c>
      <c r="F25" s="35"/>
      <c r="G25" s="35"/>
    </row>
    <row r="26" ht="18" customHeight="1" spans="1:7">
      <c r="A26" s="221" t="s">
        <v>172</v>
      </c>
      <c r="B26" s="222"/>
      <c r="C26" s="36">
        <v>9933686.48</v>
      </c>
      <c r="D26" s="35">
        <v>9398237.2</v>
      </c>
      <c r="E26" s="36">
        <v>8559424.08</v>
      </c>
      <c r="F26" s="36">
        <v>838813.12</v>
      </c>
      <c r="G26" s="36">
        <v>535449.28</v>
      </c>
    </row>
  </sheetData>
  <mergeCells count="6">
    <mergeCell ref="A3:G3"/>
    <mergeCell ref="A5:B5"/>
    <mergeCell ref="D5:F5"/>
    <mergeCell ref="A26:B26"/>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pane ySplit="1" topLeftCell="A2" activePane="bottomLeft" state="frozen"/>
      <selection/>
      <selection pane="bottomLeft" activeCell="A9" sqref="A9"/>
    </sheetView>
  </sheetViews>
  <sheetFormatPr defaultColWidth="10.425" defaultRowHeight="14.25" customHeight="1" outlineLevelCol="5"/>
  <cols>
    <col min="1" max="6" width="28.1416666666667" style="2" customWidth="1"/>
    <col min="7" max="16384" width="10.425" style="2"/>
  </cols>
  <sheetData>
    <row r="1" customHeight="1" spans="1:6">
      <c r="A1" s="3"/>
      <c r="B1" s="3"/>
      <c r="C1" s="3"/>
      <c r="D1" s="3"/>
      <c r="E1" s="3"/>
      <c r="F1" s="3"/>
    </row>
    <row r="2" customHeight="1" spans="1:6">
      <c r="A2" s="47"/>
      <c r="B2" s="47"/>
      <c r="C2" s="47"/>
      <c r="D2" s="47"/>
      <c r="E2" s="46"/>
      <c r="F2" s="207" t="s">
        <v>173</v>
      </c>
    </row>
    <row r="3" ht="41.25" customHeight="1" spans="1:6">
      <c r="A3" s="208" t="str">
        <f>"2025"&amp;"年一般公共预算“三公”经费支出预算表"</f>
        <v>2025年一般公共预算“三公”经费支出预算表</v>
      </c>
      <c r="B3" s="47"/>
      <c r="C3" s="47"/>
      <c r="D3" s="47"/>
      <c r="E3" s="46"/>
      <c r="F3" s="47"/>
    </row>
    <row r="4" customHeight="1" spans="1:6">
      <c r="A4" s="209" t="s">
        <v>1</v>
      </c>
      <c r="B4" s="210"/>
      <c r="D4" s="47"/>
      <c r="E4" s="46"/>
      <c r="F4" s="65" t="s">
        <v>2</v>
      </c>
    </row>
    <row r="5" ht="27" customHeight="1" spans="1:6">
      <c r="A5" s="51" t="s">
        <v>174</v>
      </c>
      <c r="B5" s="51" t="s">
        <v>175</v>
      </c>
      <c r="C5" s="51" t="s">
        <v>176</v>
      </c>
      <c r="D5" s="51"/>
      <c r="E5" s="40"/>
      <c r="F5" s="51" t="s">
        <v>177</v>
      </c>
    </row>
    <row r="6" ht="28.5" customHeight="1" spans="1:6">
      <c r="A6" s="211"/>
      <c r="B6" s="53"/>
      <c r="C6" s="40" t="s">
        <v>58</v>
      </c>
      <c r="D6" s="40" t="s">
        <v>178</v>
      </c>
      <c r="E6" s="40" t="s">
        <v>179</v>
      </c>
      <c r="F6" s="52"/>
    </row>
    <row r="7" ht="17.25" customHeight="1" spans="1:6">
      <c r="A7" s="58" t="s">
        <v>83</v>
      </c>
      <c r="B7" s="58" t="s">
        <v>84</v>
      </c>
      <c r="C7" s="58" t="s">
        <v>85</v>
      </c>
      <c r="D7" s="58" t="s">
        <v>86</v>
      </c>
      <c r="E7" s="58" t="s">
        <v>87</v>
      </c>
      <c r="F7" s="58" t="s">
        <v>88</v>
      </c>
    </row>
    <row r="8" ht="17.25" customHeight="1" spans="1:6">
      <c r="A8" s="25"/>
      <c r="B8" s="25"/>
      <c r="C8" s="25"/>
      <c r="D8" s="25"/>
      <c r="E8" s="25"/>
      <c r="F8" s="25"/>
    </row>
    <row r="9" customHeight="1" spans="1:2">
      <c r="A9" t="s">
        <v>180</v>
      </c>
      <c r="B9"/>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42"/>
  <sheetViews>
    <sheetView showZeros="0" tabSelected="1" topLeftCell="H1" workbookViewId="0">
      <pane ySplit="1" topLeftCell="A2" activePane="bottomLeft" state="frozen"/>
      <selection/>
      <selection pane="bottomLeft" activeCell="L48" sqref="L48"/>
    </sheetView>
  </sheetViews>
  <sheetFormatPr defaultColWidth="9.14166666666667" defaultRowHeight="14.25" customHeight="1"/>
  <cols>
    <col min="1" max="2" width="32.8416666666667" customWidth="1"/>
    <col min="3" max="3" width="20.7083333333333" customWidth="1"/>
    <col min="4" max="4" width="31.2833333333333" customWidth="1"/>
    <col min="5" max="5" width="10.1416666666667" customWidth="1"/>
    <col min="6" max="6" width="26.125" customWidth="1"/>
    <col min="7" max="7" width="10.2833333333333" customWidth="1"/>
    <col min="8" max="8" width="23" customWidth="1"/>
    <col min="9" max="24" width="18.7083333333333" customWidth="1"/>
  </cols>
  <sheetData>
    <row r="1" customHeight="1" spans="1:24">
      <c r="A1" s="81"/>
      <c r="B1" s="81"/>
      <c r="C1" s="81"/>
      <c r="D1" s="81"/>
      <c r="E1" s="81"/>
      <c r="F1" s="81"/>
      <c r="G1" s="81"/>
      <c r="H1" s="81"/>
      <c r="I1" s="81"/>
      <c r="J1" s="81"/>
      <c r="K1" s="81"/>
      <c r="L1" s="81"/>
      <c r="M1" s="81"/>
      <c r="N1" s="81"/>
      <c r="O1" s="81"/>
      <c r="P1" s="81"/>
      <c r="Q1" s="81"/>
      <c r="R1" s="81"/>
      <c r="S1" s="81"/>
      <c r="T1" s="81"/>
      <c r="U1" s="81"/>
      <c r="V1" s="81"/>
      <c r="W1" s="81"/>
      <c r="X1" s="81"/>
    </row>
    <row r="2" ht="13.5" customHeight="1" spans="2:24">
      <c r="B2" s="178"/>
      <c r="C2" s="183"/>
      <c r="E2" s="184"/>
      <c r="F2" s="184"/>
      <c r="G2" s="184"/>
      <c r="H2" s="184"/>
      <c r="I2" s="83"/>
      <c r="J2" s="83"/>
      <c r="K2" s="83"/>
      <c r="L2" s="83"/>
      <c r="M2" s="83"/>
      <c r="N2" s="83"/>
      <c r="R2" s="83"/>
      <c r="V2" s="183"/>
      <c r="X2" s="135" t="s">
        <v>181</v>
      </c>
    </row>
    <row r="3" ht="45.75" customHeight="1" spans="1:24">
      <c r="A3" s="85" t="str">
        <f>"2025"&amp;"年部门基本支出预算表"</f>
        <v>2025年部门基本支出预算表</v>
      </c>
      <c r="B3" s="121"/>
      <c r="C3" s="85"/>
      <c r="D3" s="85"/>
      <c r="E3" s="85"/>
      <c r="F3" s="85"/>
      <c r="G3" s="85"/>
      <c r="H3" s="85"/>
      <c r="I3" s="85"/>
      <c r="J3" s="85"/>
      <c r="K3" s="85"/>
      <c r="L3" s="85"/>
      <c r="M3" s="85"/>
      <c r="N3" s="85"/>
      <c r="O3" s="121"/>
      <c r="P3" s="121"/>
      <c r="Q3" s="121"/>
      <c r="R3" s="85"/>
      <c r="S3" s="85"/>
      <c r="T3" s="85"/>
      <c r="U3" s="85"/>
      <c r="V3" s="85"/>
      <c r="W3" s="85"/>
      <c r="X3" s="85"/>
    </row>
    <row r="4" ht="18.75" customHeight="1" spans="1:24">
      <c r="A4" s="130" t="s">
        <v>1</v>
      </c>
      <c r="B4" s="158"/>
      <c r="C4" s="185"/>
      <c r="D4" s="185"/>
      <c r="E4" s="185"/>
      <c r="F4" s="185"/>
      <c r="G4" s="185"/>
      <c r="H4" s="185"/>
      <c r="I4" s="88"/>
      <c r="J4" s="88"/>
      <c r="K4" s="88"/>
      <c r="L4" s="88"/>
      <c r="M4" s="88"/>
      <c r="N4" s="88"/>
      <c r="O4" s="123"/>
      <c r="P4" s="123"/>
      <c r="Q4" s="123"/>
      <c r="R4" s="88"/>
      <c r="V4" s="183"/>
      <c r="X4" s="135" t="s">
        <v>2</v>
      </c>
    </row>
    <row r="5" ht="18" customHeight="1" spans="1:24">
      <c r="A5" s="159" t="s">
        <v>182</v>
      </c>
      <c r="B5" s="159" t="s">
        <v>183</v>
      </c>
      <c r="C5" s="159" t="s">
        <v>184</v>
      </c>
      <c r="D5" s="159" t="s">
        <v>185</v>
      </c>
      <c r="E5" s="159" t="s">
        <v>186</v>
      </c>
      <c r="F5" s="159" t="s">
        <v>187</v>
      </c>
      <c r="G5" s="159" t="s">
        <v>188</v>
      </c>
      <c r="H5" s="159" t="s">
        <v>189</v>
      </c>
      <c r="I5" s="192" t="s">
        <v>190</v>
      </c>
      <c r="J5" s="117" t="s">
        <v>190</v>
      </c>
      <c r="K5" s="117"/>
      <c r="L5" s="117"/>
      <c r="M5" s="117"/>
      <c r="N5" s="117"/>
      <c r="O5" s="169"/>
      <c r="P5" s="169"/>
      <c r="Q5" s="169"/>
      <c r="R5" s="109" t="s">
        <v>62</v>
      </c>
      <c r="S5" s="117" t="s">
        <v>63</v>
      </c>
      <c r="T5" s="117"/>
      <c r="U5" s="117"/>
      <c r="V5" s="117"/>
      <c r="W5" s="117"/>
      <c r="X5" s="118"/>
    </row>
    <row r="6" ht="18" customHeight="1" spans="1:24">
      <c r="A6" s="160"/>
      <c r="B6" s="161"/>
      <c r="C6" s="186"/>
      <c r="D6" s="160"/>
      <c r="E6" s="160"/>
      <c r="F6" s="160"/>
      <c r="G6" s="160"/>
      <c r="H6" s="160"/>
      <c r="I6" s="193" t="s">
        <v>191</v>
      </c>
      <c r="J6" s="192" t="s">
        <v>59</v>
      </c>
      <c r="K6" s="117"/>
      <c r="L6" s="117"/>
      <c r="M6" s="117"/>
      <c r="N6" s="118"/>
      <c r="O6" s="168" t="s">
        <v>192</v>
      </c>
      <c r="P6" s="169"/>
      <c r="Q6" s="170"/>
      <c r="R6" s="159" t="s">
        <v>62</v>
      </c>
      <c r="S6" s="192" t="s">
        <v>63</v>
      </c>
      <c r="T6" s="109" t="s">
        <v>65</v>
      </c>
      <c r="U6" s="117" t="s">
        <v>63</v>
      </c>
      <c r="V6" s="109" t="s">
        <v>67</v>
      </c>
      <c r="W6" s="109" t="s">
        <v>68</v>
      </c>
      <c r="X6" s="206" t="s">
        <v>69</v>
      </c>
    </row>
    <row r="7" ht="19.5" customHeight="1" spans="1:24">
      <c r="A7" s="161"/>
      <c r="B7" s="161"/>
      <c r="C7" s="161"/>
      <c r="D7" s="161"/>
      <c r="E7" s="161"/>
      <c r="F7" s="161"/>
      <c r="G7" s="161"/>
      <c r="H7" s="161"/>
      <c r="I7" s="161"/>
      <c r="J7" s="194" t="s">
        <v>193</v>
      </c>
      <c r="K7" s="159" t="s">
        <v>194</v>
      </c>
      <c r="L7" s="159" t="s">
        <v>195</v>
      </c>
      <c r="M7" s="159" t="s">
        <v>196</v>
      </c>
      <c r="N7" s="159" t="s">
        <v>197</v>
      </c>
      <c r="O7" s="159" t="s">
        <v>59</v>
      </c>
      <c r="P7" s="159" t="s">
        <v>60</v>
      </c>
      <c r="Q7" s="159" t="s">
        <v>61</v>
      </c>
      <c r="R7" s="161"/>
      <c r="S7" s="159" t="s">
        <v>58</v>
      </c>
      <c r="T7" s="159" t="s">
        <v>65</v>
      </c>
      <c r="U7" s="159" t="s">
        <v>198</v>
      </c>
      <c r="V7" s="159" t="s">
        <v>67</v>
      </c>
      <c r="W7" s="159" t="s">
        <v>68</v>
      </c>
      <c r="X7" s="159" t="s">
        <v>69</v>
      </c>
    </row>
    <row r="8" ht="37.5" customHeight="1" spans="1:24">
      <c r="A8" s="187"/>
      <c r="B8" s="99"/>
      <c r="C8" s="187"/>
      <c r="D8" s="187"/>
      <c r="E8" s="187"/>
      <c r="F8" s="187"/>
      <c r="G8" s="187"/>
      <c r="H8" s="187"/>
      <c r="I8" s="187"/>
      <c r="J8" s="195" t="s">
        <v>58</v>
      </c>
      <c r="K8" s="162" t="s">
        <v>199</v>
      </c>
      <c r="L8" s="162" t="s">
        <v>195</v>
      </c>
      <c r="M8" s="162" t="s">
        <v>196</v>
      </c>
      <c r="N8" s="162" t="s">
        <v>197</v>
      </c>
      <c r="O8" s="162" t="s">
        <v>195</v>
      </c>
      <c r="P8" s="162" t="s">
        <v>196</v>
      </c>
      <c r="Q8" s="162" t="s">
        <v>197</v>
      </c>
      <c r="R8" s="162" t="s">
        <v>62</v>
      </c>
      <c r="S8" s="162" t="s">
        <v>58</v>
      </c>
      <c r="T8" s="162" t="s">
        <v>65</v>
      </c>
      <c r="U8" s="162" t="s">
        <v>198</v>
      </c>
      <c r="V8" s="162" t="s">
        <v>67</v>
      </c>
      <c r="W8" s="162" t="s">
        <v>68</v>
      </c>
      <c r="X8" s="162" t="s">
        <v>69</v>
      </c>
    </row>
    <row r="9" customHeight="1" spans="1:24">
      <c r="A9" s="176">
        <v>1</v>
      </c>
      <c r="B9" s="176">
        <v>2</v>
      </c>
      <c r="C9" s="176">
        <v>3</v>
      </c>
      <c r="D9" s="176">
        <v>4</v>
      </c>
      <c r="E9" s="176">
        <v>5</v>
      </c>
      <c r="F9" s="176">
        <v>6</v>
      </c>
      <c r="G9" s="176">
        <v>7</v>
      </c>
      <c r="H9" s="176">
        <v>8</v>
      </c>
      <c r="I9" s="176">
        <v>9</v>
      </c>
      <c r="J9" s="176">
        <v>10</v>
      </c>
      <c r="K9" s="176">
        <v>11</v>
      </c>
      <c r="L9" s="176">
        <v>12</v>
      </c>
      <c r="M9" s="176">
        <v>13</v>
      </c>
      <c r="N9" s="176">
        <v>14</v>
      </c>
      <c r="O9" s="176">
        <v>15</v>
      </c>
      <c r="P9" s="176">
        <v>16</v>
      </c>
      <c r="Q9" s="176">
        <v>17</v>
      </c>
      <c r="R9" s="176">
        <v>18</v>
      </c>
      <c r="S9" s="176">
        <v>19</v>
      </c>
      <c r="T9" s="176">
        <v>20</v>
      </c>
      <c r="U9" s="176">
        <v>21</v>
      </c>
      <c r="V9" s="176">
        <v>22</v>
      </c>
      <c r="W9" s="176">
        <v>23</v>
      </c>
      <c r="X9" s="176">
        <v>24</v>
      </c>
    </row>
    <row r="10" s="181" customFormat="1" customHeight="1" spans="1:24">
      <c r="A10" s="188" t="s">
        <v>200</v>
      </c>
      <c r="B10" s="188" t="s">
        <v>71</v>
      </c>
      <c r="C10" s="189" t="s">
        <v>201</v>
      </c>
      <c r="D10" s="188" t="s">
        <v>202</v>
      </c>
      <c r="E10" s="188" t="s">
        <v>102</v>
      </c>
      <c r="F10" s="188" t="s">
        <v>103</v>
      </c>
      <c r="G10" s="188" t="s">
        <v>203</v>
      </c>
      <c r="H10" s="188" t="s">
        <v>204</v>
      </c>
      <c r="I10" s="196">
        <v>893268</v>
      </c>
      <c r="J10" s="196">
        <v>893268</v>
      </c>
      <c r="K10" s="197"/>
      <c r="L10" s="198"/>
      <c r="M10" s="196">
        <v>893268</v>
      </c>
      <c r="N10" s="199"/>
      <c r="O10" s="199"/>
      <c r="P10" s="199"/>
      <c r="Q10" s="199"/>
      <c r="R10" s="199"/>
      <c r="S10" s="199"/>
      <c r="T10" s="199"/>
      <c r="U10" s="199"/>
      <c r="V10" s="199"/>
      <c r="W10" s="199"/>
      <c r="X10" s="199"/>
    </row>
    <row r="11" s="181" customFormat="1" customHeight="1" spans="1:24">
      <c r="A11" s="188" t="s">
        <v>200</v>
      </c>
      <c r="B11" s="188" t="s">
        <v>71</v>
      </c>
      <c r="C11" s="189" t="s">
        <v>201</v>
      </c>
      <c r="D11" s="188" t="s">
        <v>202</v>
      </c>
      <c r="E11" s="188" t="s">
        <v>102</v>
      </c>
      <c r="F11" s="188" t="s">
        <v>103</v>
      </c>
      <c r="G11" s="188" t="s">
        <v>205</v>
      </c>
      <c r="H11" s="188" t="s">
        <v>206</v>
      </c>
      <c r="I11" s="196">
        <v>417228</v>
      </c>
      <c r="J11" s="196">
        <v>417228</v>
      </c>
      <c r="K11" s="197"/>
      <c r="L11" s="198"/>
      <c r="M11" s="196">
        <v>417228</v>
      </c>
      <c r="N11" s="199"/>
      <c r="O11" s="199"/>
      <c r="P11" s="199"/>
      <c r="Q11" s="199"/>
      <c r="R11" s="199"/>
      <c r="S11" s="199"/>
      <c r="T11" s="199"/>
      <c r="U11" s="199"/>
      <c r="V11" s="199"/>
      <c r="W11" s="199"/>
      <c r="X11" s="199"/>
    </row>
    <row r="12" s="181" customFormat="1" customHeight="1" spans="1:24">
      <c r="A12" s="188" t="s">
        <v>200</v>
      </c>
      <c r="B12" s="188" t="s">
        <v>71</v>
      </c>
      <c r="C12" s="189" t="s">
        <v>201</v>
      </c>
      <c r="D12" s="188" t="s">
        <v>202</v>
      </c>
      <c r="E12" s="188" t="s">
        <v>102</v>
      </c>
      <c r="F12" s="188" t="s">
        <v>103</v>
      </c>
      <c r="G12" s="188" t="s">
        <v>207</v>
      </c>
      <c r="H12" s="188" t="s">
        <v>208</v>
      </c>
      <c r="I12" s="196">
        <v>74439</v>
      </c>
      <c r="J12" s="196">
        <v>74439</v>
      </c>
      <c r="K12" s="197"/>
      <c r="L12" s="198"/>
      <c r="M12" s="196">
        <v>74439</v>
      </c>
      <c r="N12" s="199"/>
      <c r="O12" s="199"/>
      <c r="P12" s="199"/>
      <c r="Q12" s="199"/>
      <c r="R12" s="199"/>
      <c r="S12" s="199"/>
      <c r="T12" s="199"/>
      <c r="U12" s="199"/>
      <c r="V12" s="199"/>
      <c r="W12" s="199"/>
      <c r="X12" s="199"/>
    </row>
    <row r="13" s="181" customFormat="1" customHeight="1" spans="1:24">
      <c r="A13" s="188" t="s">
        <v>200</v>
      </c>
      <c r="B13" s="188" t="s">
        <v>71</v>
      </c>
      <c r="C13" s="189" t="s">
        <v>201</v>
      </c>
      <c r="D13" s="188" t="s">
        <v>202</v>
      </c>
      <c r="E13" s="188" t="s">
        <v>102</v>
      </c>
      <c r="F13" s="188" t="s">
        <v>103</v>
      </c>
      <c r="G13" s="188" t="s">
        <v>209</v>
      </c>
      <c r="H13" s="188" t="s">
        <v>210</v>
      </c>
      <c r="I13" s="196">
        <v>384600</v>
      </c>
      <c r="J13" s="196">
        <v>384600</v>
      </c>
      <c r="K13" s="197"/>
      <c r="L13" s="198"/>
      <c r="M13" s="196">
        <v>384600</v>
      </c>
      <c r="N13" s="199"/>
      <c r="O13" s="199"/>
      <c r="P13" s="199"/>
      <c r="Q13" s="199"/>
      <c r="R13" s="199"/>
      <c r="S13" s="199"/>
      <c r="T13" s="199"/>
      <c r="U13" s="199"/>
      <c r="V13" s="199"/>
      <c r="W13" s="199"/>
      <c r="X13" s="199"/>
    </row>
    <row r="14" s="181" customFormat="1" customHeight="1" spans="1:24">
      <c r="A14" s="188" t="s">
        <v>200</v>
      </c>
      <c r="B14" s="188" t="s">
        <v>71</v>
      </c>
      <c r="C14" s="189" t="s">
        <v>201</v>
      </c>
      <c r="D14" s="188" t="s">
        <v>202</v>
      </c>
      <c r="E14" s="188" t="s">
        <v>102</v>
      </c>
      <c r="F14" s="188" t="s">
        <v>103</v>
      </c>
      <c r="G14" s="188" t="s">
        <v>209</v>
      </c>
      <c r="H14" s="188" t="s">
        <v>210</v>
      </c>
      <c r="I14" s="196">
        <v>206220</v>
      </c>
      <c r="J14" s="196">
        <v>206220</v>
      </c>
      <c r="K14" s="197"/>
      <c r="L14" s="198"/>
      <c r="M14" s="196">
        <v>206220</v>
      </c>
      <c r="N14" s="199"/>
      <c r="O14" s="199"/>
      <c r="P14" s="199"/>
      <c r="Q14" s="199"/>
      <c r="R14" s="199"/>
      <c r="S14" s="199"/>
      <c r="T14" s="199"/>
      <c r="U14" s="199"/>
      <c r="V14" s="199"/>
      <c r="W14" s="199"/>
      <c r="X14" s="199"/>
    </row>
    <row r="15" s="181" customFormat="1" customHeight="1" spans="1:24">
      <c r="A15" s="188" t="s">
        <v>200</v>
      </c>
      <c r="B15" s="188" t="s">
        <v>71</v>
      </c>
      <c r="C15" s="189" t="s">
        <v>211</v>
      </c>
      <c r="D15" s="188" t="s">
        <v>212</v>
      </c>
      <c r="E15" s="188" t="s">
        <v>102</v>
      </c>
      <c r="F15" s="188" t="s">
        <v>103</v>
      </c>
      <c r="G15" s="188" t="s">
        <v>213</v>
      </c>
      <c r="H15" s="188" t="s">
        <v>212</v>
      </c>
      <c r="I15" s="196">
        <v>17865.36</v>
      </c>
      <c r="J15" s="196">
        <v>17865.36</v>
      </c>
      <c r="K15" s="197"/>
      <c r="L15" s="198"/>
      <c r="M15" s="196">
        <v>17865.36</v>
      </c>
      <c r="N15" s="199"/>
      <c r="O15" s="199"/>
      <c r="P15" s="199"/>
      <c r="Q15" s="199"/>
      <c r="R15" s="199"/>
      <c r="S15" s="199"/>
      <c r="T15" s="199"/>
      <c r="U15" s="199"/>
      <c r="V15" s="199"/>
      <c r="W15" s="199"/>
      <c r="X15" s="199"/>
    </row>
    <row r="16" s="181" customFormat="1" customHeight="1" spans="1:24">
      <c r="A16" s="188" t="s">
        <v>200</v>
      </c>
      <c r="B16" s="188" t="s">
        <v>71</v>
      </c>
      <c r="C16" s="189" t="s">
        <v>214</v>
      </c>
      <c r="D16" s="188" t="s">
        <v>215</v>
      </c>
      <c r="E16" s="188" t="s">
        <v>102</v>
      </c>
      <c r="F16" s="188" t="s">
        <v>103</v>
      </c>
      <c r="G16" s="188" t="s">
        <v>216</v>
      </c>
      <c r="H16" s="188" t="s">
        <v>217</v>
      </c>
      <c r="I16" s="196">
        <v>30299</v>
      </c>
      <c r="J16" s="196">
        <v>30299</v>
      </c>
      <c r="K16" s="197"/>
      <c r="L16" s="198"/>
      <c r="M16" s="196">
        <v>30299</v>
      </c>
      <c r="N16" s="199"/>
      <c r="O16" s="199"/>
      <c r="P16" s="199"/>
      <c r="Q16" s="199"/>
      <c r="R16" s="199"/>
      <c r="S16" s="199"/>
      <c r="T16" s="199"/>
      <c r="U16" s="199"/>
      <c r="V16" s="199"/>
      <c r="W16" s="199"/>
      <c r="X16" s="199"/>
    </row>
    <row r="17" s="181" customFormat="1" customHeight="1" spans="1:24">
      <c r="A17" s="188" t="s">
        <v>200</v>
      </c>
      <c r="B17" s="188" t="s">
        <v>71</v>
      </c>
      <c r="C17" s="189" t="s">
        <v>218</v>
      </c>
      <c r="D17" s="188" t="s">
        <v>219</v>
      </c>
      <c r="E17" s="188" t="s">
        <v>116</v>
      </c>
      <c r="F17" s="188" t="s">
        <v>117</v>
      </c>
      <c r="G17" s="188" t="s">
        <v>220</v>
      </c>
      <c r="H17" s="188" t="s">
        <v>221</v>
      </c>
      <c r="I17" s="196">
        <v>395703</v>
      </c>
      <c r="J17" s="196">
        <v>395703</v>
      </c>
      <c r="K17" s="197"/>
      <c r="L17" s="198"/>
      <c r="M17" s="196">
        <v>395703</v>
      </c>
      <c r="N17" s="199"/>
      <c r="O17" s="199"/>
      <c r="P17" s="199"/>
      <c r="Q17" s="199"/>
      <c r="R17" s="199"/>
      <c r="S17" s="199"/>
      <c r="T17" s="199"/>
      <c r="U17" s="199"/>
      <c r="V17" s="199"/>
      <c r="W17" s="199"/>
      <c r="X17" s="199"/>
    </row>
    <row r="18" s="181" customFormat="1" customHeight="1" spans="1:24">
      <c r="A18" s="188" t="s">
        <v>200</v>
      </c>
      <c r="B18" s="188" t="s">
        <v>71</v>
      </c>
      <c r="C18" s="189" t="s">
        <v>218</v>
      </c>
      <c r="D18" s="188" t="s">
        <v>219</v>
      </c>
      <c r="E18" s="188" t="s">
        <v>122</v>
      </c>
      <c r="F18" s="188" t="s">
        <v>123</v>
      </c>
      <c r="G18" s="188" t="s">
        <v>222</v>
      </c>
      <c r="H18" s="188" t="s">
        <v>223</v>
      </c>
      <c r="I18" s="196">
        <v>181188</v>
      </c>
      <c r="J18" s="196">
        <v>181188</v>
      </c>
      <c r="K18" s="197"/>
      <c r="L18" s="198"/>
      <c r="M18" s="196">
        <v>181188</v>
      </c>
      <c r="N18" s="199"/>
      <c r="O18" s="199"/>
      <c r="P18" s="199"/>
      <c r="Q18" s="199"/>
      <c r="R18" s="199"/>
      <c r="S18" s="199"/>
      <c r="T18" s="199"/>
      <c r="U18" s="199"/>
      <c r="V18" s="199"/>
      <c r="W18" s="199"/>
      <c r="X18" s="199"/>
    </row>
    <row r="19" s="181" customFormat="1" customHeight="1" spans="1:24">
      <c r="A19" s="188" t="s">
        <v>200</v>
      </c>
      <c r="B19" s="188" t="s">
        <v>71</v>
      </c>
      <c r="C19" s="189" t="s">
        <v>218</v>
      </c>
      <c r="D19" s="188" t="s">
        <v>219</v>
      </c>
      <c r="E19" s="188" t="s">
        <v>124</v>
      </c>
      <c r="F19" s="188" t="s">
        <v>125</v>
      </c>
      <c r="G19" s="188" t="s">
        <v>224</v>
      </c>
      <c r="H19" s="188" t="s">
        <v>225</v>
      </c>
      <c r="I19" s="196">
        <v>95655</v>
      </c>
      <c r="J19" s="196">
        <v>95655</v>
      </c>
      <c r="K19" s="197"/>
      <c r="L19" s="198"/>
      <c r="M19" s="196">
        <v>95655</v>
      </c>
      <c r="N19" s="199"/>
      <c r="O19" s="199"/>
      <c r="P19" s="199"/>
      <c r="Q19" s="199"/>
      <c r="R19" s="199"/>
      <c r="S19" s="199"/>
      <c r="T19" s="199"/>
      <c r="U19" s="199"/>
      <c r="V19" s="199"/>
      <c r="W19" s="199"/>
      <c r="X19" s="199"/>
    </row>
    <row r="20" s="181" customFormat="1" customHeight="1" spans="1:24">
      <c r="A20" s="188" t="s">
        <v>200</v>
      </c>
      <c r="B20" s="188" t="s">
        <v>71</v>
      </c>
      <c r="C20" s="189" t="s">
        <v>218</v>
      </c>
      <c r="D20" s="188" t="s">
        <v>219</v>
      </c>
      <c r="E20" s="188" t="s">
        <v>102</v>
      </c>
      <c r="F20" s="188" t="s">
        <v>103</v>
      </c>
      <c r="G20" s="188" t="s">
        <v>226</v>
      </c>
      <c r="H20" s="188" t="s">
        <v>227</v>
      </c>
      <c r="I20" s="196">
        <v>8951.04</v>
      </c>
      <c r="J20" s="196">
        <v>8951.04</v>
      </c>
      <c r="K20" s="197"/>
      <c r="L20" s="198"/>
      <c r="M20" s="196">
        <v>8951.04</v>
      </c>
      <c r="N20" s="199"/>
      <c r="O20" s="199"/>
      <c r="P20" s="199"/>
      <c r="Q20" s="199"/>
      <c r="R20" s="199"/>
      <c r="S20" s="199"/>
      <c r="T20" s="199"/>
      <c r="U20" s="199"/>
      <c r="V20" s="199"/>
      <c r="W20" s="199"/>
      <c r="X20" s="199"/>
    </row>
    <row r="21" s="181" customFormat="1" customHeight="1" spans="1:24">
      <c r="A21" s="188" t="s">
        <v>200</v>
      </c>
      <c r="B21" s="188" t="s">
        <v>71</v>
      </c>
      <c r="C21" s="189" t="s">
        <v>218</v>
      </c>
      <c r="D21" s="188" t="s">
        <v>219</v>
      </c>
      <c r="E21" s="188" t="s">
        <v>126</v>
      </c>
      <c r="F21" s="188" t="s">
        <v>127</v>
      </c>
      <c r="G21" s="188" t="s">
        <v>226</v>
      </c>
      <c r="H21" s="188" t="s">
        <v>227</v>
      </c>
      <c r="I21" s="196">
        <v>5627.04</v>
      </c>
      <c r="J21" s="196">
        <v>5627.04</v>
      </c>
      <c r="K21" s="197"/>
      <c r="L21" s="198"/>
      <c r="M21" s="196">
        <v>5627.04</v>
      </c>
      <c r="N21" s="199"/>
      <c r="O21" s="199"/>
      <c r="P21" s="199"/>
      <c r="Q21" s="199"/>
      <c r="R21" s="199"/>
      <c r="S21" s="199"/>
      <c r="T21" s="199"/>
      <c r="U21" s="199"/>
      <c r="V21" s="199"/>
      <c r="W21" s="199"/>
      <c r="X21" s="199"/>
    </row>
    <row r="22" s="181" customFormat="1" customHeight="1" spans="1:24">
      <c r="A22" s="188" t="s">
        <v>200</v>
      </c>
      <c r="B22" s="188" t="s">
        <v>71</v>
      </c>
      <c r="C22" s="189" t="s">
        <v>218</v>
      </c>
      <c r="D22" s="188" t="s">
        <v>219</v>
      </c>
      <c r="E22" s="188" t="s">
        <v>126</v>
      </c>
      <c r="F22" s="188" t="s">
        <v>127</v>
      </c>
      <c r="G22" s="188" t="s">
        <v>226</v>
      </c>
      <c r="H22" s="188" t="s">
        <v>227</v>
      </c>
      <c r="I22" s="196">
        <v>10017</v>
      </c>
      <c r="J22" s="196">
        <v>10017</v>
      </c>
      <c r="K22" s="197"/>
      <c r="L22" s="198"/>
      <c r="M22" s="196">
        <v>10017</v>
      </c>
      <c r="N22" s="199"/>
      <c r="O22" s="199"/>
      <c r="P22" s="199"/>
      <c r="Q22" s="199"/>
      <c r="R22" s="199"/>
      <c r="S22" s="199"/>
      <c r="T22" s="199"/>
      <c r="U22" s="199"/>
      <c r="V22" s="199"/>
      <c r="W22" s="199"/>
      <c r="X22" s="199"/>
    </row>
    <row r="23" s="181" customFormat="1" customHeight="1" spans="1:24">
      <c r="A23" s="188" t="s">
        <v>200</v>
      </c>
      <c r="B23" s="188" t="s">
        <v>71</v>
      </c>
      <c r="C23" s="189" t="s">
        <v>211</v>
      </c>
      <c r="D23" s="188" t="s">
        <v>133</v>
      </c>
      <c r="E23" s="188" t="s">
        <v>132</v>
      </c>
      <c r="F23" s="188" t="s">
        <v>133</v>
      </c>
      <c r="G23" s="188" t="s">
        <v>228</v>
      </c>
      <c r="H23" s="188" t="s">
        <v>133</v>
      </c>
      <c r="I23" s="196">
        <v>348528</v>
      </c>
      <c r="J23" s="196">
        <v>348528</v>
      </c>
      <c r="K23" s="197"/>
      <c r="L23" s="198"/>
      <c r="M23" s="196">
        <v>348528</v>
      </c>
      <c r="N23" s="199"/>
      <c r="O23" s="199"/>
      <c r="P23" s="199"/>
      <c r="Q23" s="199"/>
      <c r="R23" s="199"/>
      <c r="S23" s="199"/>
      <c r="T23" s="199"/>
      <c r="U23" s="199"/>
      <c r="V23" s="199"/>
      <c r="W23" s="199"/>
      <c r="X23" s="199"/>
    </row>
    <row r="24" s="181" customFormat="1" customHeight="1" spans="1:24">
      <c r="A24" s="188" t="s">
        <v>200</v>
      </c>
      <c r="B24" s="188" t="s">
        <v>71</v>
      </c>
      <c r="C24" s="189" t="s">
        <v>211</v>
      </c>
      <c r="D24" s="188" t="s">
        <v>229</v>
      </c>
      <c r="E24" s="188" t="s">
        <v>102</v>
      </c>
      <c r="F24" s="188" t="s">
        <v>103</v>
      </c>
      <c r="G24" s="188" t="s">
        <v>230</v>
      </c>
      <c r="H24" s="188" t="s">
        <v>231</v>
      </c>
      <c r="I24" s="196">
        <v>3556284</v>
      </c>
      <c r="J24" s="196">
        <v>3556284</v>
      </c>
      <c r="K24" s="197"/>
      <c r="L24" s="198"/>
      <c r="M24" s="196">
        <v>3556284</v>
      </c>
      <c r="N24" s="199"/>
      <c r="O24" s="199"/>
      <c r="P24" s="199"/>
      <c r="Q24" s="199"/>
      <c r="R24" s="199"/>
      <c r="S24" s="199"/>
      <c r="T24" s="199"/>
      <c r="U24" s="199"/>
      <c r="V24" s="199"/>
      <c r="W24" s="199"/>
      <c r="X24" s="199"/>
    </row>
    <row r="25" s="181" customFormat="1" customHeight="1" spans="1:24">
      <c r="A25" s="188" t="s">
        <v>200</v>
      </c>
      <c r="B25" s="188" t="s">
        <v>71</v>
      </c>
      <c r="C25" s="189" t="s">
        <v>218</v>
      </c>
      <c r="D25" s="188" t="s">
        <v>229</v>
      </c>
      <c r="E25" s="188" t="s">
        <v>102</v>
      </c>
      <c r="F25" s="188" t="s">
        <v>103</v>
      </c>
      <c r="G25" s="188" t="s">
        <v>230</v>
      </c>
      <c r="H25" s="188" t="s">
        <v>231</v>
      </c>
      <c r="I25" s="196">
        <v>868716</v>
      </c>
      <c r="J25" s="196">
        <v>868716</v>
      </c>
      <c r="K25" s="197"/>
      <c r="L25" s="198"/>
      <c r="M25" s="196">
        <v>868716</v>
      </c>
      <c r="N25" s="199"/>
      <c r="O25" s="199"/>
      <c r="P25" s="199"/>
      <c r="Q25" s="199"/>
      <c r="R25" s="199"/>
      <c r="S25" s="199"/>
      <c r="T25" s="199"/>
      <c r="U25" s="199"/>
      <c r="V25" s="199"/>
      <c r="W25" s="199"/>
      <c r="X25" s="199"/>
    </row>
    <row r="26" s="181" customFormat="1" customHeight="1" spans="1:24">
      <c r="A26" s="188" t="s">
        <v>200</v>
      </c>
      <c r="B26" s="188" t="s">
        <v>71</v>
      </c>
      <c r="C26" s="265" t="s">
        <v>232</v>
      </c>
      <c r="D26" s="188" t="s">
        <v>233</v>
      </c>
      <c r="E26" s="188" t="s">
        <v>102</v>
      </c>
      <c r="F26" s="188" t="s">
        <v>103</v>
      </c>
      <c r="G26" s="188" t="s">
        <v>234</v>
      </c>
      <c r="H26" s="188" t="s">
        <v>235</v>
      </c>
      <c r="I26" s="196">
        <v>168805.6</v>
      </c>
      <c r="J26" s="196">
        <v>168805.6</v>
      </c>
      <c r="K26" s="197"/>
      <c r="L26" s="198"/>
      <c r="M26" s="196">
        <v>168805.6</v>
      </c>
      <c r="N26" s="199"/>
      <c r="O26" s="199"/>
      <c r="P26" s="199"/>
      <c r="Q26" s="199"/>
      <c r="R26" s="199"/>
      <c r="S26" s="199"/>
      <c r="T26" s="199"/>
      <c r="U26" s="199"/>
      <c r="V26" s="199"/>
      <c r="W26" s="199"/>
      <c r="X26" s="199"/>
    </row>
    <row r="27" s="181" customFormat="1" customHeight="1" spans="1:24">
      <c r="A27" s="188" t="s">
        <v>200</v>
      </c>
      <c r="B27" s="188" t="s">
        <v>71</v>
      </c>
      <c r="C27" s="265" t="s">
        <v>232</v>
      </c>
      <c r="D27" s="188" t="s">
        <v>233</v>
      </c>
      <c r="E27" s="188" t="s">
        <v>106</v>
      </c>
      <c r="F27" s="188" t="s">
        <v>107</v>
      </c>
      <c r="G27" s="188" t="s">
        <v>234</v>
      </c>
      <c r="H27" s="188" t="s">
        <v>235</v>
      </c>
      <c r="I27" s="196">
        <v>1100.7</v>
      </c>
      <c r="J27" s="196">
        <v>1100.7</v>
      </c>
      <c r="K27" s="197"/>
      <c r="L27" s="198"/>
      <c r="M27" s="196">
        <v>1100.7</v>
      </c>
      <c r="N27" s="199"/>
      <c r="O27" s="199"/>
      <c r="P27" s="199"/>
      <c r="Q27" s="199"/>
      <c r="R27" s="199"/>
      <c r="S27" s="199"/>
      <c r="T27" s="199"/>
      <c r="U27" s="199"/>
      <c r="V27" s="199"/>
      <c r="W27" s="199"/>
      <c r="X27" s="199"/>
    </row>
    <row r="28" s="182" customFormat="1" customHeight="1" spans="1:24">
      <c r="A28" s="188" t="s">
        <v>200</v>
      </c>
      <c r="B28" s="188" t="s">
        <v>71</v>
      </c>
      <c r="C28" s="266" t="s">
        <v>236</v>
      </c>
      <c r="D28" s="188" t="s">
        <v>233</v>
      </c>
      <c r="E28" s="188" t="s">
        <v>102</v>
      </c>
      <c r="F28" s="188" t="s">
        <v>103</v>
      </c>
      <c r="G28" s="188" t="s">
        <v>237</v>
      </c>
      <c r="H28" s="188" t="s">
        <v>238</v>
      </c>
      <c r="I28" s="200">
        <v>40000</v>
      </c>
      <c r="J28" s="200">
        <v>40000</v>
      </c>
      <c r="K28" s="201"/>
      <c r="L28" s="200"/>
      <c r="M28" s="200">
        <v>40000</v>
      </c>
      <c r="N28" s="202"/>
      <c r="O28" s="202"/>
      <c r="P28" s="202"/>
      <c r="Q28" s="202"/>
      <c r="R28" s="202"/>
      <c r="S28" s="202"/>
      <c r="T28" s="202"/>
      <c r="U28" s="202"/>
      <c r="V28" s="202"/>
      <c r="W28" s="202"/>
      <c r="X28" s="202"/>
    </row>
    <row r="29" s="182" customFormat="1" customHeight="1" spans="1:24">
      <c r="A29" s="188" t="s">
        <v>200</v>
      </c>
      <c r="B29" s="188" t="s">
        <v>71</v>
      </c>
      <c r="C29" s="191" t="s">
        <v>211</v>
      </c>
      <c r="D29" s="188" t="s">
        <v>233</v>
      </c>
      <c r="E29" s="188" t="s">
        <v>102</v>
      </c>
      <c r="F29" s="188" t="s">
        <v>103</v>
      </c>
      <c r="G29" s="188" t="s">
        <v>237</v>
      </c>
      <c r="H29" s="188" t="s">
        <v>238</v>
      </c>
      <c r="I29" s="200">
        <v>50000</v>
      </c>
      <c r="J29" s="200">
        <v>50000</v>
      </c>
      <c r="K29" s="201"/>
      <c r="L29" s="200"/>
      <c r="M29" s="200">
        <v>50000</v>
      </c>
      <c r="N29" s="202"/>
      <c r="O29" s="202"/>
      <c r="P29" s="202"/>
      <c r="Q29" s="202"/>
      <c r="R29" s="202"/>
      <c r="S29" s="202"/>
      <c r="T29" s="202"/>
      <c r="U29" s="202"/>
      <c r="V29" s="202"/>
      <c r="W29" s="202"/>
      <c r="X29" s="202"/>
    </row>
    <row r="30" s="182" customFormat="1" customHeight="1" spans="1:24">
      <c r="A30" s="188" t="s">
        <v>200</v>
      </c>
      <c r="B30" s="188" t="s">
        <v>71</v>
      </c>
      <c r="C30" s="191" t="s">
        <v>211</v>
      </c>
      <c r="D30" s="188" t="s">
        <v>233</v>
      </c>
      <c r="E30" s="188" t="s">
        <v>102</v>
      </c>
      <c r="F30" s="188" t="s">
        <v>103</v>
      </c>
      <c r="G30" s="188" t="s">
        <v>239</v>
      </c>
      <c r="H30" s="188" t="s">
        <v>240</v>
      </c>
      <c r="I30" s="200">
        <v>90000</v>
      </c>
      <c r="J30" s="200">
        <v>90000</v>
      </c>
      <c r="K30" s="201"/>
      <c r="L30" s="200"/>
      <c r="M30" s="200">
        <v>90000</v>
      </c>
      <c r="N30" s="202"/>
      <c r="O30" s="202"/>
      <c r="P30" s="202"/>
      <c r="Q30" s="202"/>
      <c r="R30" s="202"/>
      <c r="S30" s="202"/>
      <c r="T30" s="202"/>
      <c r="U30" s="202"/>
      <c r="V30" s="202"/>
      <c r="W30" s="202"/>
      <c r="X30" s="202"/>
    </row>
    <row r="31" s="182" customFormat="1" customHeight="1" spans="1:24">
      <c r="A31" s="188" t="s">
        <v>200</v>
      </c>
      <c r="B31" s="188" t="s">
        <v>71</v>
      </c>
      <c r="C31" s="191" t="s">
        <v>211</v>
      </c>
      <c r="D31" s="188" t="s">
        <v>233</v>
      </c>
      <c r="E31" s="188" t="s">
        <v>102</v>
      </c>
      <c r="F31" s="188" t="s">
        <v>103</v>
      </c>
      <c r="G31" s="188" t="s">
        <v>241</v>
      </c>
      <c r="H31" s="188" t="s">
        <v>242</v>
      </c>
      <c r="I31" s="200">
        <v>29000</v>
      </c>
      <c r="J31" s="200">
        <v>29000</v>
      </c>
      <c r="K31" s="201"/>
      <c r="L31" s="200"/>
      <c r="M31" s="200">
        <v>29000</v>
      </c>
      <c r="N31" s="202"/>
      <c r="O31" s="202"/>
      <c r="P31" s="202"/>
      <c r="Q31" s="202"/>
      <c r="R31" s="202"/>
      <c r="S31" s="202"/>
      <c r="T31" s="202"/>
      <c r="U31" s="202"/>
      <c r="V31" s="202"/>
      <c r="W31" s="202"/>
      <c r="X31" s="202"/>
    </row>
    <row r="32" s="182" customFormat="1" customHeight="1" spans="1:24">
      <c r="A32" s="188" t="s">
        <v>200</v>
      </c>
      <c r="B32" s="188" t="s">
        <v>71</v>
      </c>
      <c r="C32" s="266" t="s">
        <v>236</v>
      </c>
      <c r="D32" s="188" t="s">
        <v>233</v>
      </c>
      <c r="E32" s="188" t="s">
        <v>102</v>
      </c>
      <c r="F32" s="188" t="s">
        <v>103</v>
      </c>
      <c r="G32" s="188" t="s">
        <v>243</v>
      </c>
      <c r="H32" s="188" t="s">
        <v>244</v>
      </c>
      <c r="I32" s="200">
        <v>20000</v>
      </c>
      <c r="J32" s="200">
        <v>20000</v>
      </c>
      <c r="K32" s="201"/>
      <c r="L32" s="200"/>
      <c r="M32" s="200">
        <v>20000</v>
      </c>
      <c r="N32" s="202"/>
      <c r="O32" s="202"/>
      <c r="P32" s="202"/>
      <c r="Q32" s="202"/>
      <c r="R32" s="202"/>
      <c r="S32" s="202"/>
      <c r="T32" s="202"/>
      <c r="U32" s="202"/>
      <c r="V32" s="202"/>
      <c r="W32" s="202"/>
      <c r="X32" s="202"/>
    </row>
    <row r="33" s="182" customFormat="1" customHeight="1" spans="1:24">
      <c r="A33" s="188" t="s">
        <v>200</v>
      </c>
      <c r="B33" s="188" t="s">
        <v>71</v>
      </c>
      <c r="C33" s="267" t="s">
        <v>232</v>
      </c>
      <c r="D33" s="188" t="s">
        <v>233</v>
      </c>
      <c r="E33" s="188" t="s">
        <v>102</v>
      </c>
      <c r="F33" s="188" t="s">
        <v>103</v>
      </c>
      <c r="G33" s="188" t="s">
        <v>245</v>
      </c>
      <c r="H33" s="188" t="s">
        <v>246</v>
      </c>
      <c r="I33" s="200">
        <v>68678.4</v>
      </c>
      <c r="J33" s="200">
        <v>68678.4</v>
      </c>
      <c r="K33" s="201"/>
      <c r="L33" s="200"/>
      <c r="M33" s="200">
        <v>68678.4</v>
      </c>
      <c r="N33" s="202"/>
      <c r="O33" s="202"/>
      <c r="P33" s="202"/>
      <c r="Q33" s="202"/>
      <c r="R33" s="202"/>
      <c r="S33" s="202"/>
      <c r="T33" s="202"/>
      <c r="U33" s="202"/>
      <c r="V33" s="202"/>
      <c r="W33" s="202"/>
      <c r="X33" s="202"/>
    </row>
    <row r="34" s="182" customFormat="1" customHeight="1" spans="1:24">
      <c r="A34" s="188" t="s">
        <v>200</v>
      </c>
      <c r="B34" s="188" t="s">
        <v>71</v>
      </c>
      <c r="C34" s="191" t="s">
        <v>211</v>
      </c>
      <c r="D34" s="188" t="s">
        <v>233</v>
      </c>
      <c r="E34" s="188" t="s">
        <v>106</v>
      </c>
      <c r="F34" s="188" t="s">
        <v>107</v>
      </c>
      <c r="G34" s="188" t="s">
        <v>245</v>
      </c>
      <c r="H34" s="188" t="s">
        <v>246</v>
      </c>
      <c r="I34" s="200">
        <v>122.3</v>
      </c>
      <c r="J34" s="200">
        <v>122.3</v>
      </c>
      <c r="K34" s="201"/>
      <c r="L34" s="200"/>
      <c r="M34" s="200">
        <v>122.3</v>
      </c>
      <c r="N34" s="202"/>
      <c r="O34" s="202"/>
      <c r="P34" s="202"/>
      <c r="Q34" s="202"/>
      <c r="R34" s="202"/>
      <c r="S34" s="202"/>
      <c r="T34" s="202"/>
      <c r="U34" s="202"/>
      <c r="V34" s="202"/>
      <c r="W34" s="202"/>
      <c r="X34" s="202"/>
    </row>
    <row r="35" s="182" customFormat="1" customHeight="1" spans="1:24">
      <c r="A35" s="188" t="s">
        <v>200</v>
      </c>
      <c r="B35" s="188" t="s">
        <v>71</v>
      </c>
      <c r="C35" s="266" t="s">
        <v>236</v>
      </c>
      <c r="D35" s="188" t="s">
        <v>233</v>
      </c>
      <c r="E35" s="188" t="s">
        <v>102</v>
      </c>
      <c r="F35" s="188" t="s">
        <v>103</v>
      </c>
      <c r="G35" s="188" t="s">
        <v>247</v>
      </c>
      <c r="H35" s="188" t="s">
        <v>248</v>
      </c>
      <c r="I35" s="200">
        <v>194400</v>
      </c>
      <c r="J35" s="200">
        <v>194400</v>
      </c>
      <c r="K35" s="201"/>
      <c r="L35" s="200"/>
      <c r="M35" s="200">
        <v>194400</v>
      </c>
      <c r="N35" s="202"/>
      <c r="O35" s="202"/>
      <c r="P35" s="202"/>
      <c r="Q35" s="202"/>
      <c r="R35" s="202"/>
      <c r="S35" s="202"/>
      <c r="T35" s="202"/>
      <c r="U35" s="202"/>
      <c r="V35" s="202"/>
      <c r="W35" s="202"/>
      <c r="X35" s="202"/>
    </row>
    <row r="36" s="182" customFormat="1" customHeight="1" spans="1:24">
      <c r="A36" s="188" t="s">
        <v>200</v>
      </c>
      <c r="B36" s="188" t="s">
        <v>71</v>
      </c>
      <c r="C36" s="266" t="s">
        <v>236</v>
      </c>
      <c r="D36" s="188" t="s">
        <v>233</v>
      </c>
      <c r="E36" s="188" t="s">
        <v>102</v>
      </c>
      <c r="F36" s="188" t="s">
        <v>103</v>
      </c>
      <c r="G36" s="188" t="s">
        <v>249</v>
      </c>
      <c r="H36" s="188" t="s">
        <v>250</v>
      </c>
      <c r="I36" s="200">
        <v>25900</v>
      </c>
      <c r="J36" s="200">
        <v>25900</v>
      </c>
      <c r="K36" s="201"/>
      <c r="L36" s="200"/>
      <c r="M36" s="200">
        <v>25900</v>
      </c>
      <c r="N36" s="202"/>
      <c r="O36" s="202"/>
      <c r="P36" s="202"/>
      <c r="Q36" s="202"/>
      <c r="R36" s="202"/>
      <c r="S36" s="202"/>
      <c r="T36" s="202"/>
      <c r="U36" s="202"/>
      <c r="V36" s="202"/>
      <c r="W36" s="202"/>
      <c r="X36" s="202"/>
    </row>
    <row r="37" s="182" customFormat="1" customHeight="1" spans="1:24">
      <c r="A37" s="188" t="s">
        <v>200</v>
      </c>
      <c r="B37" s="188" t="s">
        <v>71</v>
      </c>
      <c r="C37" s="191" t="s">
        <v>211</v>
      </c>
      <c r="D37" s="188" t="s">
        <v>251</v>
      </c>
      <c r="E37" s="188" t="s">
        <v>102</v>
      </c>
      <c r="F37" s="188" t="s">
        <v>103</v>
      </c>
      <c r="G37" s="188" t="s">
        <v>234</v>
      </c>
      <c r="H37" s="188" t="s">
        <v>235</v>
      </c>
      <c r="I37" s="200">
        <v>2400</v>
      </c>
      <c r="J37" s="200">
        <v>2400</v>
      </c>
      <c r="K37" s="201"/>
      <c r="L37" s="200"/>
      <c r="M37" s="200">
        <v>2400</v>
      </c>
      <c r="N37" s="202"/>
      <c r="O37" s="202"/>
      <c r="P37" s="202"/>
      <c r="Q37" s="202"/>
      <c r="R37" s="202"/>
      <c r="S37" s="202"/>
      <c r="T37" s="202"/>
      <c r="U37" s="202"/>
      <c r="V37" s="202"/>
      <c r="W37" s="202"/>
      <c r="X37" s="202"/>
    </row>
    <row r="38" s="181" customFormat="1" customHeight="1" spans="1:24">
      <c r="A38" s="188" t="s">
        <v>200</v>
      </c>
      <c r="B38" s="188" t="s">
        <v>71</v>
      </c>
      <c r="C38" s="189" t="s">
        <v>211</v>
      </c>
      <c r="D38" s="188" t="s">
        <v>251</v>
      </c>
      <c r="E38" s="188" t="s">
        <v>102</v>
      </c>
      <c r="F38" s="188" t="s">
        <v>103</v>
      </c>
      <c r="G38" s="188" t="s">
        <v>245</v>
      </c>
      <c r="H38" s="188" t="s">
        <v>246</v>
      </c>
      <c r="I38" s="196">
        <v>37241.76</v>
      </c>
      <c r="J38" s="196">
        <v>37241.76</v>
      </c>
      <c r="K38" s="197"/>
      <c r="L38" s="198"/>
      <c r="M38" s="196">
        <v>37241.76</v>
      </c>
      <c r="N38" s="199"/>
      <c r="O38" s="199"/>
      <c r="P38" s="199"/>
      <c r="Q38" s="199"/>
      <c r="R38" s="199"/>
      <c r="S38" s="199"/>
      <c r="T38" s="199"/>
      <c r="U38" s="199"/>
      <c r="V38" s="199"/>
      <c r="W38" s="199"/>
      <c r="X38" s="199"/>
    </row>
    <row r="39" s="181" customFormat="1" customHeight="1" spans="1:24">
      <c r="A39" s="188" t="s">
        <v>200</v>
      </c>
      <c r="B39" s="188" t="s">
        <v>71</v>
      </c>
      <c r="C39" s="189" t="s">
        <v>211</v>
      </c>
      <c r="D39" s="188" t="s">
        <v>251</v>
      </c>
      <c r="E39" s="188" t="s">
        <v>102</v>
      </c>
      <c r="F39" s="188" t="s">
        <v>103</v>
      </c>
      <c r="G39" s="188" t="s">
        <v>252</v>
      </c>
      <c r="H39" s="188" t="s">
        <v>253</v>
      </c>
      <c r="I39" s="196">
        <v>63000</v>
      </c>
      <c r="J39" s="196">
        <v>63000</v>
      </c>
      <c r="K39" s="197"/>
      <c r="L39" s="198"/>
      <c r="M39" s="196">
        <v>63000</v>
      </c>
      <c r="N39" s="199"/>
      <c r="O39" s="199"/>
      <c r="P39" s="199"/>
      <c r="Q39" s="199"/>
      <c r="R39" s="199"/>
      <c r="S39" s="199"/>
      <c r="T39" s="199"/>
      <c r="U39" s="199"/>
      <c r="V39" s="199"/>
      <c r="W39" s="199"/>
      <c r="X39" s="199"/>
    </row>
    <row r="40" s="181" customFormat="1" ht="20.25" customHeight="1" spans="1:24">
      <c r="A40" s="188" t="s">
        <v>200</v>
      </c>
      <c r="B40" s="188" t="s">
        <v>71</v>
      </c>
      <c r="C40" s="189" t="s">
        <v>254</v>
      </c>
      <c r="D40" s="188" t="s">
        <v>255</v>
      </c>
      <c r="E40" s="188" t="s">
        <v>102</v>
      </c>
      <c r="F40" s="188" t="s">
        <v>103</v>
      </c>
      <c r="G40" s="188" t="s">
        <v>207</v>
      </c>
      <c r="H40" s="188" t="s">
        <v>208</v>
      </c>
      <c r="I40" s="196">
        <v>735000</v>
      </c>
      <c r="J40" s="196">
        <v>735000</v>
      </c>
      <c r="K40" s="197"/>
      <c r="L40" s="198"/>
      <c r="M40" s="196">
        <v>735000</v>
      </c>
      <c r="N40" s="203"/>
      <c r="O40" s="203"/>
      <c r="P40" s="203"/>
      <c r="Q40" s="203"/>
      <c r="R40" s="203"/>
      <c r="S40" s="203"/>
      <c r="T40" s="203"/>
      <c r="U40" s="203"/>
      <c r="V40" s="203"/>
      <c r="W40" s="203"/>
      <c r="X40" s="203"/>
    </row>
    <row r="41" s="181" customFormat="1" ht="17.25" customHeight="1" spans="1:24">
      <c r="A41" s="188" t="s">
        <v>200</v>
      </c>
      <c r="B41" s="188" t="s">
        <v>71</v>
      </c>
      <c r="C41" s="189" t="s">
        <v>254</v>
      </c>
      <c r="D41" s="188" t="s">
        <v>255</v>
      </c>
      <c r="E41" s="188" t="s">
        <v>102</v>
      </c>
      <c r="F41" s="188" t="s">
        <v>103</v>
      </c>
      <c r="G41" s="188" t="s">
        <v>209</v>
      </c>
      <c r="H41" s="188" t="s">
        <v>210</v>
      </c>
      <c r="I41" s="196">
        <v>378000</v>
      </c>
      <c r="J41" s="196">
        <v>378000</v>
      </c>
      <c r="K41" s="197"/>
      <c r="L41" s="198"/>
      <c r="M41" s="196">
        <v>378000</v>
      </c>
      <c r="N41" s="204"/>
      <c r="O41" s="204"/>
      <c r="P41" s="204"/>
      <c r="Q41" s="204"/>
      <c r="R41" s="204"/>
      <c r="S41" s="204"/>
      <c r="T41" s="204"/>
      <c r="U41" s="204"/>
      <c r="V41" s="204"/>
      <c r="W41" s="204"/>
      <c r="X41" s="204"/>
    </row>
    <row r="42" customHeight="1" spans="1:24">
      <c r="A42" s="164" t="s">
        <v>172</v>
      </c>
      <c r="B42" s="165"/>
      <c r="C42" s="165"/>
      <c r="D42" s="165"/>
      <c r="E42" s="165"/>
      <c r="F42" s="165"/>
      <c r="G42" s="166"/>
      <c r="H42" s="128"/>
      <c r="I42" s="196">
        <v>9398237.2</v>
      </c>
      <c r="J42" s="196">
        <v>9398237.2</v>
      </c>
      <c r="K42" s="128"/>
      <c r="L42" s="196"/>
      <c r="M42" s="196">
        <v>9398237.2</v>
      </c>
      <c r="N42" s="205"/>
      <c r="O42" s="205"/>
      <c r="P42" s="205"/>
      <c r="Q42" s="205"/>
      <c r="R42" s="205"/>
      <c r="S42" s="205"/>
      <c r="T42" s="205"/>
      <c r="U42" s="205"/>
      <c r="V42" s="205"/>
      <c r="W42" s="205"/>
      <c r="X42" s="205"/>
    </row>
  </sheetData>
  <mergeCells count="31">
    <mergeCell ref="A3:X3"/>
    <mergeCell ref="A4:H4"/>
    <mergeCell ref="I5:X5"/>
    <mergeCell ref="J6:N6"/>
    <mergeCell ref="O6:Q6"/>
    <mergeCell ref="S6:X6"/>
    <mergeCell ref="A42:G42"/>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15"/>
    <outlinePr summaryRight="0"/>
    <pageSetUpPr fitToPage="1"/>
  </sheetPr>
  <dimension ref="A1:W20"/>
  <sheetViews>
    <sheetView showZeros="0" workbookViewId="0">
      <pane ySplit="1" topLeftCell="A2" activePane="bottomLeft" state="frozen"/>
      <selection/>
      <selection pane="bottomLeft" activeCell="F29" sqref="F29"/>
    </sheetView>
  </sheetViews>
  <sheetFormatPr defaultColWidth="9.14166666666667" defaultRowHeight="14.25" customHeight="1"/>
  <cols>
    <col min="1" max="1" width="10.2833333333333" customWidth="1"/>
    <col min="2" max="2" width="17.2583333333333" style="2" customWidth="1"/>
    <col min="3" max="3" width="32.8416666666667" customWidth="1"/>
    <col min="4" max="4" width="23.8583333333333" customWidth="1"/>
    <col min="5" max="5" width="11.1416666666667" customWidth="1"/>
    <col min="6" max="6" width="17.7083333333333" customWidth="1"/>
    <col min="7" max="7" width="9.85833333333333" customWidth="1"/>
    <col min="8" max="8" width="17.7083333333333" customWidth="1"/>
    <col min="9" max="13" width="20" customWidth="1"/>
    <col min="14" max="14" width="12.2833333333333" customWidth="1"/>
    <col min="15" max="15" width="12.7083333333333" customWidth="1"/>
    <col min="16" max="16" width="11.1416666666667" customWidth="1"/>
    <col min="17" max="21" width="19.8583333333333" customWidth="1"/>
    <col min="22" max="22" width="20" customWidth="1"/>
    <col min="23" max="23" width="19.8583333333333" customWidth="1"/>
  </cols>
  <sheetData>
    <row r="1" customHeight="1" spans="1:23">
      <c r="A1" s="81"/>
      <c r="B1" s="3"/>
      <c r="C1" s="81"/>
      <c r="D1" s="81"/>
      <c r="E1" s="81"/>
      <c r="F1" s="81"/>
      <c r="G1" s="81"/>
      <c r="H1" s="81"/>
      <c r="I1" s="81"/>
      <c r="J1" s="81"/>
      <c r="K1" s="81"/>
      <c r="L1" s="81"/>
      <c r="M1" s="81"/>
      <c r="N1" s="81"/>
      <c r="O1" s="81"/>
      <c r="P1" s="81"/>
      <c r="Q1" s="81"/>
      <c r="R1" s="81"/>
      <c r="S1" s="81"/>
      <c r="T1" s="81"/>
      <c r="U1" s="81"/>
      <c r="V1" s="81"/>
      <c r="W1" s="81"/>
    </row>
    <row r="2" ht="13.5" customHeight="1" spans="2:23">
      <c r="B2" s="156"/>
      <c r="E2" s="157"/>
      <c r="F2" s="157"/>
      <c r="G2" s="157"/>
      <c r="H2" s="157"/>
      <c r="U2" s="178"/>
      <c r="W2" s="179" t="s">
        <v>256</v>
      </c>
    </row>
    <row r="3" ht="46.5" customHeight="1" spans="1:23">
      <c r="A3" s="121" t="str">
        <f>"2025"&amp;"年部门项目支出预算表"</f>
        <v>2025年部门项目支出预算表</v>
      </c>
      <c r="B3" s="6"/>
      <c r="C3" s="121"/>
      <c r="D3" s="121"/>
      <c r="E3" s="121"/>
      <c r="F3" s="121"/>
      <c r="G3" s="121"/>
      <c r="H3" s="121"/>
      <c r="I3" s="121"/>
      <c r="J3" s="121"/>
      <c r="K3" s="121"/>
      <c r="L3" s="121"/>
      <c r="M3" s="121"/>
      <c r="N3" s="121"/>
      <c r="O3" s="121"/>
      <c r="P3" s="121"/>
      <c r="Q3" s="121"/>
      <c r="R3" s="121"/>
      <c r="S3" s="121"/>
      <c r="T3" s="121"/>
      <c r="U3" s="121"/>
      <c r="V3" s="121"/>
      <c r="W3" s="121"/>
    </row>
    <row r="4" ht="13.5" customHeight="1" spans="1:23">
      <c r="A4" s="130" t="s">
        <v>1</v>
      </c>
      <c r="B4" s="8"/>
      <c r="C4" s="158"/>
      <c r="D4" s="158"/>
      <c r="E4" s="158"/>
      <c r="F4" s="158"/>
      <c r="G4" s="158"/>
      <c r="H4" s="158"/>
      <c r="I4" s="123"/>
      <c r="J4" s="123"/>
      <c r="K4" s="123"/>
      <c r="L4" s="123"/>
      <c r="M4" s="123"/>
      <c r="N4" s="123"/>
      <c r="O4" s="123"/>
      <c r="P4" s="123"/>
      <c r="Q4" s="123"/>
      <c r="U4" s="178"/>
      <c r="W4" s="137" t="s">
        <v>2</v>
      </c>
    </row>
    <row r="5" ht="21.75" customHeight="1" spans="1:23">
      <c r="A5" s="159" t="s">
        <v>257</v>
      </c>
      <c r="B5" s="12" t="s">
        <v>184</v>
      </c>
      <c r="C5" s="159" t="s">
        <v>185</v>
      </c>
      <c r="D5" s="159" t="s">
        <v>258</v>
      </c>
      <c r="E5" s="90" t="s">
        <v>186</v>
      </c>
      <c r="F5" s="90" t="s">
        <v>187</v>
      </c>
      <c r="G5" s="90" t="s">
        <v>259</v>
      </c>
      <c r="H5" s="90" t="s">
        <v>260</v>
      </c>
      <c r="I5" s="167" t="s">
        <v>56</v>
      </c>
      <c r="J5" s="168" t="s">
        <v>261</v>
      </c>
      <c r="K5" s="169"/>
      <c r="L5" s="169"/>
      <c r="M5" s="170"/>
      <c r="N5" s="168" t="s">
        <v>192</v>
      </c>
      <c r="O5" s="169"/>
      <c r="P5" s="170"/>
      <c r="Q5" s="90" t="s">
        <v>62</v>
      </c>
      <c r="R5" s="168" t="s">
        <v>63</v>
      </c>
      <c r="S5" s="169"/>
      <c r="T5" s="169"/>
      <c r="U5" s="169"/>
      <c r="V5" s="169"/>
      <c r="W5" s="170"/>
    </row>
    <row r="6" ht="21.75" customHeight="1" spans="1:23">
      <c r="A6" s="160"/>
      <c r="B6" s="32"/>
      <c r="C6" s="160"/>
      <c r="D6" s="160"/>
      <c r="E6" s="93"/>
      <c r="F6" s="93"/>
      <c r="G6" s="93"/>
      <c r="H6" s="93"/>
      <c r="I6" s="161"/>
      <c r="J6" s="171" t="s">
        <v>59</v>
      </c>
      <c r="K6" s="172"/>
      <c r="L6" s="90" t="s">
        <v>60</v>
      </c>
      <c r="M6" s="90" t="s">
        <v>61</v>
      </c>
      <c r="N6" s="90" t="s">
        <v>59</v>
      </c>
      <c r="O6" s="90" t="s">
        <v>60</v>
      </c>
      <c r="P6" s="90" t="s">
        <v>61</v>
      </c>
      <c r="Q6" s="93"/>
      <c r="R6" s="90" t="s">
        <v>58</v>
      </c>
      <c r="S6" s="90" t="s">
        <v>65</v>
      </c>
      <c r="T6" s="90" t="s">
        <v>198</v>
      </c>
      <c r="U6" s="90" t="s">
        <v>67</v>
      </c>
      <c r="V6" s="90" t="s">
        <v>68</v>
      </c>
      <c r="W6" s="90" t="s">
        <v>69</v>
      </c>
    </row>
    <row r="7" ht="21" customHeight="1" spans="1:23">
      <c r="A7" s="161"/>
      <c r="B7" s="32"/>
      <c r="C7" s="161"/>
      <c r="D7" s="161"/>
      <c r="E7" s="161"/>
      <c r="F7" s="161"/>
      <c r="G7" s="161"/>
      <c r="H7" s="161"/>
      <c r="I7" s="161"/>
      <c r="J7" s="173" t="s">
        <v>58</v>
      </c>
      <c r="K7" s="174"/>
      <c r="L7" s="161"/>
      <c r="M7" s="161"/>
      <c r="N7" s="161"/>
      <c r="O7" s="161"/>
      <c r="P7" s="161"/>
      <c r="Q7" s="161"/>
      <c r="R7" s="161"/>
      <c r="S7" s="161"/>
      <c r="T7" s="161"/>
      <c r="U7" s="161"/>
      <c r="V7" s="161"/>
      <c r="W7" s="161"/>
    </row>
    <row r="8" ht="39.75" customHeight="1" spans="1:23">
      <c r="A8" s="162"/>
      <c r="B8" s="21"/>
      <c r="C8" s="162"/>
      <c r="D8" s="162"/>
      <c r="E8" s="96"/>
      <c r="F8" s="96"/>
      <c r="G8" s="96"/>
      <c r="H8" s="96"/>
      <c r="I8" s="99"/>
      <c r="J8" s="175" t="s">
        <v>58</v>
      </c>
      <c r="K8" s="175" t="s">
        <v>262</v>
      </c>
      <c r="L8" s="96"/>
      <c r="M8" s="96"/>
      <c r="N8" s="96"/>
      <c r="O8" s="96"/>
      <c r="P8" s="96"/>
      <c r="Q8" s="96"/>
      <c r="R8" s="96"/>
      <c r="S8" s="96"/>
      <c r="T8" s="96"/>
      <c r="U8" s="99"/>
      <c r="V8" s="96"/>
      <c r="W8" s="96"/>
    </row>
    <row r="9" ht="15" customHeight="1" spans="1:23">
      <c r="A9" s="163">
        <v>1</v>
      </c>
      <c r="B9" s="22">
        <v>2</v>
      </c>
      <c r="C9" s="163">
        <v>3</v>
      </c>
      <c r="D9" s="163">
        <v>4</v>
      </c>
      <c r="E9" s="163">
        <v>5</v>
      </c>
      <c r="F9" s="163">
        <v>6</v>
      </c>
      <c r="G9" s="163">
        <v>7</v>
      </c>
      <c r="H9" s="163">
        <v>8</v>
      </c>
      <c r="I9" s="163">
        <v>9</v>
      </c>
      <c r="J9" s="163">
        <v>10</v>
      </c>
      <c r="K9" s="163">
        <v>11</v>
      </c>
      <c r="L9" s="176">
        <v>12</v>
      </c>
      <c r="M9" s="176">
        <v>13</v>
      </c>
      <c r="N9" s="176">
        <v>14</v>
      </c>
      <c r="O9" s="176">
        <v>15</v>
      </c>
      <c r="P9" s="176">
        <v>16</v>
      </c>
      <c r="Q9" s="176">
        <v>17</v>
      </c>
      <c r="R9" s="176">
        <v>18</v>
      </c>
      <c r="S9" s="176">
        <v>19</v>
      </c>
      <c r="T9" s="176">
        <v>20</v>
      </c>
      <c r="U9" s="163">
        <v>21</v>
      </c>
      <c r="V9" s="176">
        <v>22</v>
      </c>
      <c r="W9" s="163">
        <v>23</v>
      </c>
    </row>
    <row r="10" ht="15" customHeight="1" spans="1:23">
      <c r="A10" s="27" t="s">
        <v>263</v>
      </c>
      <c r="B10" s="268" t="s">
        <v>264</v>
      </c>
      <c r="C10" s="26" t="s">
        <v>265</v>
      </c>
      <c r="D10" s="26" t="s">
        <v>71</v>
      </c>
      <c r="E10" s="27" t="s">
        <v>110</v>
      </c>
      <c r="F10" s="34" t="s">
        <v>111</v>
      </c>
      <c r="G10" s="27" t="s">
        <v>249</v>
      </c>
      <c r="H10" s="27" t="s">
        <v>250</v>
      </c>
      <c r="I10" s="134">
        <v>388800</v>
      </c>
      <c r="J10" s="134">
        <v>388800</v>
      </c>
      <c r="K10" s="134">
        <v>388800</v>
      </c>
      <c r="L10" s="177"/>
      <c r="M10" s="177"/>
      <c r="N10" s="177"/>
      <c r="O10" s="177"/>
      <c r="P10" s="177"/>
      <c r="Q10" s="177"/>
      <c r="R10" s="134"/>
      <c r="S10" s="177"/>
      <c r="T10" s="177"/>
      <c r="U10" s="180"/>
      <c r="V10" s="177"/>
      <c r="W10" s="134"/>
    </row>
    <row r="11" ht="15" customHeight="1" spans="1:23">
      <c r="A11" s="27" t="s">
        <v>266</v>
      </c>
      <c r="B11" s="268" t="s">
        <v>267</v>
      </c>
      <c r="C11" s="26" t="s">
        <v>268</v>
      </c>
      <c r="D11" s="26" t="s">
        <v>71</v>
      </c>
      <c r="E11" s="27" t="s">
        <v>102</v>
      </c>
      <c r="F11" s="34" t="s">
        <v>103</v>
      </c>
      <c r="G11" s="27" t="s">
        <v>269</v>
      </c>
      <c r="H11" s="27" t="s">
        <v>270</v>
      </c>
      <c r="I11" s="134">
        <v>23025</v>
      </c>
      <c r="J11" s="134">
        <v>23025</v>
      </c>
      <c r="K11" s="134">
        <v>23025</v>
      </c>
      <c r="L11" s="177"/>
      <c r="M11" s="177"/>
      <c r="N11" s="177"/>
      <c r="O11" s="177"/>
      <c r="P11" s="177"/>
      <c r="Q11" s="177"/>
      <c r="R11" s="134"/>
      <c r="S11" s="177"/>
      <c r="T11" s="177"/>
      <c r="U11" s="180"/>
      <c r="V11" s="177"/>
      <c r="W11" s="134"/>
    </row>
    <row r="12" ht="15" customHeight="1" spans="1:23">
      <c r="A12" s="27" t="s">
        <v>266</v>
      </c>
      <c r="B12" s="268" t="s">
        <v>267</v>
      </c>
      <c r="C12" s="26" t="s">
        <v>268</v>
      </c>
      <c r="D12" s="26" t="s">
        <v>71</v>
      </c>
      <c r="E12" s="27" t="s">
        <v>102</v>
      </c>
      <c r="F12" s="34" t="s">
        <v>103</v>
      </c>
      <c r="G12" s="27" t="s">
        <v>271</v>
      </c>
      <c r="H12" s="27" t="s">
        <v>272</v>
      </c>
      <c r="I12" s="134">
        <v>12000</v>
      </c>
      <c r="J12" s="134">
        <v>12000</v>
      </c>
      <c r="K12" s="134">
        <v>12000</v>
      </c>
      <c r="L12" s="177"/>
      <c r="M12" s="177"/>
      <c r="N12" s="177"/>
      <c r="O12" s="177"/>
      <c r="P12" s="177"/>
      <c r="Q12" s="177"/>
      <c r="R12" s="134"/>
      <c r="S12" s="177"/>
      <c r="T12" s="177"/>
      <c r="U12" s="180"/>
      <c r="V12" s="177"/>
      <c r="W12" s="134"/>
    </row>
    <row r="13" ht="15" customHeight="1" spans="1:23">
      <c r="A13" s="27" t="s">
        <v>266</v>
      </c>
      <c r="B13" s="268" t="s">
        <v>267</v>
      </c>
      <c r="C13" s="26" t="s">
        <v>268</v>
      </c>
      <c r="D13" s="26" t="s">
        <v>71</v>
      </c>
      <c r="E13" s="27" t="s">
        <v>102</v>
      </c>
      <c r="F13" s="34" t="s">
        <v>103</v>
      </c>
      <c r="G13" s="27" t="s">
        <v>245</v>
      </c>
      <c r="H13" s="27" t="s">
        <v>246</v>
      </c>
      <c r="I13" s="134">
        <v>14129</v>
      </c>
      <c r="J13" s="134">
        <v>14129</v>
      </c>
      <c r="K13" s="134">
        <v>14129</v>
      </c>
      <c r="L13" s="177"/>
      <c r="M13" s="177"/>
      <c r="N13" s="177"/>
      <c r="O13" s="177"/>
      <c r="P13" s="177"/>
      <c r="Q13" s="177"/>
      <c r="R13" s="134"/>
      <c r="S13" s="177"/>
      <c r="T13" s="177"/>
      <c r="U13" s="180"/>
      <c r="V13" s="177"/>
      <c r="W13" s="134"/>
    </row>
    <row r="14" ht="15" customHeight="1" spans="1:23">
      <c r="A14" s="27" t="s">
        <v>266</v>
      </c>
      <c r="B14" s="268" t="s">
        <v>267</v>
      </c>
      <c r="C14" s="26" t="s">
        <v>268</v>
      </c>
      <c r="D14" s="26" t="s">
        <v>71</v>
      </c>
      <c r="E14" s="27" t="s">
        <v>102</v>
      </c>
      <c r="F14" s="34" t="s">
        <v>103</v>
      </c>
      <c r="G14" s="27" t="s">
        <v>249</v>
      </c>
      <c r="H14" s="27" t="s">
        <v>250</v>
      </c>
      <c r="I14" s="134">
        <v>43000</v>
      </c>
      <c r="J14" s="134">
        <v>43000</v>
      </c>
      <c r="K14" s="134">
        <v>43000</v>
      </c>
      <c r="L14" s="177"/>
      <c r="M14" s="177"/>
      <c r="N14" s="177"/>
      <c r="O14" s="177"/>
      <c r="P14" s="177"/>
      <c r="Q14" s="177"/>
      <c r="R14" s="134"/>
      <c r="S14" s="177"/>
      <c r="T14" s="177"/>
      <c r="U14" s="180"/>
      <c r="V14" s="177"/>
      <c r="W14" s="134"/>
    </row>
    <row r="15" ht="15" customHeight="1" spans="1:23">
      <c r="A15" s="27" t="s">
        <v>266</v>
      </c>
      <c r="B15" s="268" t="s">
        <v>267</v>
      </c>
      <c r="C15" s="26" t="s">
        <v>268</v>
      </c>
      <c r="D15" s="26" t="s">
        <v>71</v>
      </c>
      <c r="E15" s="27" t="s">
        <v>102</v>
      </c>
      <c r="F15" s="34" t="s">
        <v>103</v>
      </c>
      <c r="G15" s="27" t="s">
        <v>234</v>
      </c>
      <c r="H15" s="27" t="s">
        <v>235</v>
      </c>
      <c r="I15" s="134">
        <v>49127.28</v>
      </c>
      <c r="J15" s="134">
        <v>49127.28</v>
      </c>
      <c r="K15" s="134">
        <v>49127.28</v>
      </c>
      <c r="L15" s="177"/>
      <c r="M15" s="177"/>
      <c r="N15" s="177"/>
      <c r="O15" s="177"/>
      <c r="P15" s="177"/>
      <c r="Q15" s="177"/>
      <c r="R15" s="134"/>
      <c r="S15" s="177"/>
      <c r="T15" s="177"/>
      <c r="U15" s="180"/>
      <c r="V15" s="177"/>
      <c r="W15" s="134"/>
    </row>
    <row r="16" ht="15" customHeight="1" spans="1:23">
      <c r="A16" s="27" t="s">
        <v>266</v>
      </c>
      <c r="B16" s="268" t="s">
        <v>273</v>
      </c>
      <c r="C16" s="26" t="s">
        <v>274</v>
      </c>
      <c r="D16" s="26" t="s">
        <v>71</v>
      </c>
      <c r="E16" s="27" t="s">
        <v>106</v>
      </c>
      <c r="F16" s="34" t="s">
        <v>107</v>
      </c>
      <c r="G16" s="27" t="s">
        <v>234</v>
      </c>
      <c r="H16" s="27" t="s">
        <v>235</v>
      </c>
      <c r="I16" s="134">
        <v>691.2</v>
      </c>
      <c r="J16" s="134">
        <v>691.2</v>
      </c>
      <c r="K16" s="134">
        <v>691.2</v>
      </c>
      <c r="L16" s="177"/>
      <c r="M16" s="177"/>
      <c r="N16" s="177"/>
      <c r="O16" s="177"/>
      <c r="P16" s="177"/>
      <c r="Q16" s="177"/>
      <c r="R16" s="134"/>
      <c r="S16" s="177"/>
      <c r="T16" s="177"/>
      <c r="U16" s="180"/>
      <c r="V16" s="177"/>
      <c r="W16" s="134"/>
    </row>
    <row r="17" ht="15" customHeight="1" spans="1:23">
      <c r="A17" s="27" t="s">
        <v>266</v>
      </c>
      <c r="B17" s="268" t="s">
        <v>273</v>
      </c>
      <c r="C17" s="26" t="s">
        <v>274</v>
      </c>
      <c r="D17" s="26" t="s">
        <v>71</v>
      </c>
      <c r="E17" s="27" t="s">
        <v>106</v>
      </c>
      <c r="F17" s="34" t="s">
        <v>107</v>
      </c>
      <c r="G17" s="27" t="s">
        <v>245</v>
      </c>
      <c r="H17" s="27" t="s">
        <v>246</v>
      </c>
      <c r="I17" s="134">
        <v>76.8</v>
      </c>
      <c r="J17" s="134">
        <v>76.8</v>
      </c>
      <c r="K17" s="134">
        <v>76.8</v>
      </c>
      <c r="L17" s="177"/>
      <c r="M17" s="177"/>
      <c r="N17" s="177"/>
      <c r="O17" s="177"/>
      <c r="P17" s="177"/>
      <c r="Q17" s="177"/>
      <c r="R17" s="134"/>
      <c r="S17" s="177"/>
      <c r="T17" s="177"/>
      <c r="U17" s="180"/>
      <c r="V17" s="177"/>
      <c r="W17" s="134"/>
    </row>
    <row r="18" ht="15" customHeight="1" spans="1:23">
      <c r="A18" s="27" t="s">
        <v>266</v>
      </c>
      <c r="B18" s="268" t="s">
        <v>275</v>
      </c>
      <c r="C18" s="26" t="s">
        <v>276</v>
      </c>
      <c r="D18" s="26" t="s">
        <v>71</v>
      </c>
      <c r="E18" s="27" t="s">
        <v>102</v>
      </c>
      <c r="F18" s="34" t="s">
        <v>103</v>
      </c>
      <c r="G18" s="27" t="s">
        <v>277</v>
      </c>
      <c r="H18" s="27" t="s">
        <v>278</v>
      </c>
      <c r="I18" s="134">
        <v>4600</v>
      </c>
      <c r="J18" s="134">
        <v>4600</v>
      </c>
      <c r="K18" s="134">
        <v>4600</v>
      </c>
      <c r="L18" s="177"/>
      <c r="M18" s="177"/>
      <c r="N18" s="177"/>
      <c r="O18" s="177"/>
      <c r="P18" s="177"/>
      <c r="Q18" s="177"/>
      <c r="R18" s="134"/>
      <c r="S18" s="177"/>
      <c r="T18" s="177"/>
      <c r="U18" s="180"/>
      <c r="V18" s="177"/>
      <c r="W18" s="134"/>
    </row>
    <row r="19" ht="15" customHeight="1" spans="1:23">
      <c r="A19" s="27" t="s">
        <v>263</v>
      </c>
      <c r="B19" s="268" t="s">
        <v>279</v>
      </c>
      <c r="C19" s="26" t="s">
        <v>280</v>
      </c>
      <c r="D19" s="26" t="s">
        <v>71</v>
      </c>
      <c r="E19" s="27" t="s">
        <v>102</v>
      </c>
      <c r="F19" s="34" t="s">
        <v>103</v>
      </c>
      <c r="G19" s="27" t="s">
        <v>247</v>
      </c>
      <c r="H19" s="27" t="s">
        <v>248</v>
      </c>
      <c r="I19" s="134">
        <v>1073100</v>
      </c>
      <c r="J19" s="134">
        <v>0</v>
      </c>
      <c r="K19" s="134">
        <v>0</v>
      </c>
      <c r="L19" s="177"/>
      <c r="M19" s="177"/>
      <c r="N19" s="177"/>
      <c r="O19" s="177"/>
      <c r="P19" s="177"/>
      <c r="Q19" s="177"/>
      <c r="R19" s="134">
        <v>1073100</v>
      </c>
      <c r="S19" s="177"/>
      <c r="T19" s="177"/>
      <c r="U19" s="180"/>
      <c r="V19" s="177"/>
      <c r="W19" s="134">
        <v>1073100</v>
      </c>
    </row>
    <row r="20" ht="15" customHeight="1" spans="1:23">
      <c r="A20" s="164" t="s">
        <v>172</v>
      </c>
      <c r="B20" s="38"/>
      <c r="C20" s="165"/>
      <c r="D20" s="165"/>
      <c r="E20" s="165"/>
      <c r="F20" s="165"/>
      <c r="G20" s="165"/>
      <c r="H20" s="166"/>
      <c r="I20" s="134">
        <v>1608549.28</v>
      </c>
      <c r="J20" s="134">
        <v>535449.28</v>
      </c>
      <c r="K20" s="134">
        <v>535449.28</v>
      </c>
      <c r="L20" s="177"/>
      <c r="M20" s="177"/>
      <c r="N20" s="177"/>
      <c r="O20" s="177"/>
      <c r="P20" s="177"/>
      <c r="Q20" s="177"/>
      <c r="R20" s="134">
        <v>1073100</v>
      </c>
      <c r="S20" s="177"/>
      <c r="T20" s="177"/>
      <c r="U20" s="180"/>
      <c r="V20" s="177"/>
      <c r="W20" s="134">
        <v>1073100</v>
      </c>
    </row>
  </sheetData>
  <mergeCells count="28">
    <mergeCell ref="A3:W3"/>
    <mergeCell ref="A4:H4"/>
    <mergeCell ref="J5:M5"/>
    <mergeCell ref="N5:P5"/>
    <mergeCell ref="R5:W5"/>
    <mergeCell ref="A20:H20"/>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0"/>
  <sheetViews>
    <sheetView showZeros="0" workbookViewId="0">
      <pane ySplit="1" topLeftCell="A38" activePane="bottomLeft" state="frozen"/>
      <selection/>
      <selection pane="bottomLeft" activeCell="E13" sqref="E13"/>
    </sheetView>
  </sheetViews>
  <sheetFormatPr defaultColWidth="9.14166666666667" defaultRowHeight="12" customHeight="1"/>
  <cols>
    <col min="1" max="1" width="34.2833333333333" style="2" customWidth="1"/>
    <col min="2" max="2" width="29.625" style="2" customWidth="1"/>
    <col min="3" max="5" width="23.575" style="2" customWidth="1"/>
    <col min="6" max="6" width="11.2833333333333" style="2" customWidth="1"/>
    <col min="7" max="7" width="25.1416666666667" style="2" customWidth="1"/>
    <col min="8" max="8" width="15.575" style="2" customWidth="1"/>
    <col min="9" max="9" width="13.425" style="2" customWidth="1"/>
    <col min="10" max="10" width="18.8583333333333" style="2" customWidth="1"/>
    <col min="11" max="16384" width="9.14166666666667" style="2"/>
  </cols>
  <sheetData>
    <row r="1" customHeight="1" spans="1:10">
      <c r="A1" s="3"/>
      <c r="B1" s="3"/>
      <c r="C1" s="3"/>
      <c r="D1" s="3"/>
      <c r="E1" s="3"/>
      <c r="F1" s="3"/>
      <c r="G1" s="3"/>
      <c r="H1" s="3"/>
      <c r="I1" s="3"/>
      <c r="J1" s="3"/>
    </row>
    <row r="2" ht="18" customHeight="1" spans="10:10">
      <c r="J2" s="5" t="s">
        <v>281</v>
      </c>
    </row>
    <row r="3" ht="39.75" customHeight="1" spans="1:10">
      <c r="A3" s="66" t="str">
        <f>"2025"&amp;"年部门项目支出绩效目标表"</f>
        <v>2025年部门项目支出绩效目标表</v>
      </c>
      <c r="B3" s="6"/>
      <c r="C3" s="6"/>
      <c r="D3" s="6"/>
      <c r="E3" s="6"/>
      <c r="F3" s="67"/>
      <c r="G3" s="6"/>
      <c r="H3" s="67"/>
      <c r="I3" s="67"/>
      <c r="J3" s="6"/>
    </row>
    <row r="4" ht="17.25" customHeight="1" spans="1:1">
      <c r="A4" s="7" t="s">
        <v>1</v>
      </c>
    </row>
    <row r="5" ht="44.25" customHeight="1" spans="1:10">
      <c r="A5" s="68" t="s">
        <v>185</v>
      </c>
      <c r="B5" s="68" t="s">
        <v>282</v>
      </c>
      <c r="C5" s="68" t="s">
        <v>283</v>
      </c>
      <c r="D5" s="68" t="s">
        <v>284</v>
      </c>
      <c r="E5" s="68" t="s">
        <v>285</v>
      </c>
      <c r="F5" s="69" t="s">
        <v>286</v>
      </c>
      <c r="G5" s="68" t="s">
        <v>287</v>
      </c>
      <c r="H5" s="69" t="s">
        <v>288</v>
      </c>
      <c r="I5" s="69" t="s">
        <v>289</v>
      </c>
      <c r="J5" s="68" t="s">
        <v>290</v>
      </c>
    </row>
    <row r="6" ht="18.75" customHeight="1" spans="1:10">
      <c r="A6" s="153">
        <v>1</v>
      </c>
      <c r="B6" s="153">
        <v>2</v>
      </c>
      <c r="C6" s="153">
        <v>3</v>
      </c>
      <c r="D6" s="153">
        <v>4</v>
      </c>
      <c r="E6" s="153">
        <v>5</v>
      </c>
      <c r="F6" s="40">
        <v>6</v>
      </c>
      <c r="G6" s="153">
        <v>7</v>
      </c>
      <c r="H6" s="40">
        <v>8</v>
      </c>
      <c r="I6" s="40">
        <v>9</v>
      </c>
      <c r="J6" s="153">
        <v>10</v>
      </c>
    </row>
    <row r="7" s="1" customFormat="1" ht="30" customHeight="1" spans="1:10">
      <c r="A7" s="154" t="s">
        <v>274</v>
      </c>
      <c r="B7" s="155" t="s">
        <v>291</v>
      </c>
      <c r="C7" s="155" t="s">
        <v>292</v>
      </c>
      <c r="D7" s="155" t="s">
        <v>293</v>
      </c>
      <c r="E7" s="155" t="s">
        <v>294</v>
      </c>
      <c r="F7" s="155" t="s">
        <v>295</v>
      </c>
      <c r="G7" s="155" t="s">
        <v>296</v>
      </c>
      <c r="H7" s="155" t="s">
        <v>297</v>
      </c>
      <c r="I7" s="155" t="s">
        <v>298</v>
      </c>
      <c r="J7" s="155" t="s">
        <v>294</v>
      </c>
    </row>
    <row r="8" s="1" customFormat="1" ht="30" customHeight="1" spans="1:10">
      <c r="A8" s="154" t="s">
        <v>274</v>
      </c>
      <c r="B8" s="155" t="s">
        <v>291</v>
      </c>
      <c r="C8" s="155" t="s">
        <v>292</v>
      </c>
      <c r="D8" s="155" t="s">
        <v>293</v>
      </c>
      <c r="E8" s="155" t="s">
        <v>299</v>
      </c>
      <c r="F8" s="155" t="s">
        <v>295</v>
      </c>
      <c r="G8" s="155" t="s">
        <v>92</v>
      </c>
      <c r="H8" s="155" t="s">
        <v>300</v>
      </c>
      <c r="I8" s="155" t="s">
        <v>298</v>
      </c>
      <c r="J8" s="155" t="s">
        <v>301</v>
      </c>
    </row>
    <row r="9" s="1" customFormat="1" ht="30" customHeight="1" spans="1:10">
      <c r="A9" s="154" t="s">
        <v>274</v>
      </c>
      <c r="B9" s="155" t="s">
        <v>291</v>
      </c>
      <c r="C9" s="155" t="s">
        <v>292</v>
      </c>
      <c r="D9" s="155" t="s">
        <v>302</v>
      </c>
      <c r="E9" s="155" t="s">
        <v>303</v>
      </c>
      <c r="F9" s="155" t="s">
        <v>295</v>
      </c>
      <c r="G9" s="155" t="s">
        <v>296</v>
      </c>
      <c r="H9" s="155" t="s">
        <v>297</v>
      </c>
      <c r="I9" s="155" t="s">
        <v>298</v>
      </c>
      <c r="J9" s="155" t="s">
        <v>303</v>
      </c>
    </row>
    <row r="10" s="1" customFormat="1" ht="30" customHeight="1" spans="1:10">
      <c r="A10" s="154" t="s">
        <v>274</v>
      </c>
      <c r="B10" s="155" t="s">
        <v>291</v>
      </c>
      <c r="C10" s="155" t="s">
        <v>292</v>
      </c>
      <c r="D10" s="155" t="s">
        <v>304</v>
      </c>
      <c r="E10" s="155" t="s">
        <v>305</v>
      </c>
      <c r="F10" s="155" t="s">
        <v>295</v>
      </c>
      <c r="G10" s="155" t="s">
        <v>296</v>
      </c>
      <c r="H10" s="155" t="s">
        <v>297</v>
      </c>
      <c r="I10" s="155" t="s">
        <v>298</v>
      </c>
      <c r="J10" s="155" t="s">
        <v>305</v>
      </c>
    </row>
    <row r="11" s="1" customFormat="1" ht="30" customHeight="1" spans="1:10">
      <c r="A11" s="154" t="s">
        <v>274</v>
      </c>
      <c r="B11" s="155" t="s">
        <v>291</v>
      </c>
      <c r="C11" s="155" t="s">
        <v>292</v>
      </c>
      <c r="D11" s="155" t="s">
        <v>304</v>
      </c>
      <c r="E11" s="155" t="s">
        <v>306</v>
      </c>
      <c r="F11" s="155" t="s">
        <v>295</v>
      </c>
      <c r="G11" s="155" t="s">
        <v>307</v>
      </c>
      <c r="H11" s="155" t="s">
        <v>308</v>
      </c>
      <c r="I11" s="155" t="s">
        <v>298</v>
      </c>
      <c r="J11" s="155" t="s">
        <v>309</v>
      </c>
    </row>
    <row r="12" s="1" customFormat="1" ht="30" customHeight="1" spans="1:10">
      <c r="A12" s="154" t="s">
        <v>274</v>
      </c>
      <c r="B12" s="155" t="s">
        <v>291</v>
      </c>
      <c r="C12" s="155" t="s">
        <v>292</v>
      </c>
      <c r="D12" s="155" t="s">
        <v>310</v>
      </c>
      <c r="E12" s="155" t="s">
        <v>311</v>
      </c>
      <c r="F12" s="155" t="s">
        <v>295</v>
      </c>
      <c r="G12" s="155" t="s">
        <v>312</v>
      </c>
      <c r="H12" s="155" t="s">
        <v>313</v>
      </c>
      <c r="I12" s="155" t="s">
        <v>298</v>
      </c>
      <c r="J12" s="155" t="s">
        <v>314</v>
      </c>
    </row>
    <row r="13" s="1" customFormat="1" ht="30" customHeight="1" spans="1:10">
      <c r="A13" s="154" t="s">
        <v>274</v>
      </c>
      <c r="B13" s="155" t="s">
        <v>291</v>
      </c>
      <c r="C13" s="155" t="s">
        <v>315</v>
      </c>
      <c r="D13" s="155" t="s">
        <v>316</v>
      </c>
      <c r="E13" s="155" t="s">
        <v>317</v>
      </c>
      <c r="F13" s="155" t="s">
        <v>318</v>
      </c>
      <c r="G13" s="155" t="s">
        <v>319</v>
      </c>
      <c r="H13" s="155" t="s">
        <v>297</v>
      </c>
      <c r="I13" s="155" t="s">
        <v>298</v>
      </c>
      <c r="J13" s="155" t="s">
        <v>317</v>
      </c>
    </row>
    <row r="14" s="1" customFormat="1" ht="30" customHeight="1" spans="1:10">
      <c r="A14" s="154" t="s">
        <v>274</v>
      </c>
      <c r="B14" s="155" t="s">
        <v>291</v>
      </c>
      <c r="C14" s="155" t="s">
        <v>315</v>
      </c>
      <c r="D14" s="155" t="s">
        <v>320</v>
      </c>
      <c r="E14" s="155" t="s">
        <v>321</v>
      </c>
      <c r="F14" s="155" t="s">
        <v>295</v>
      </c>
      <c r="G14" s="155" t="s">
        <v>91</v>
      </c>
      <c r="H14" s="155" t="s">
        <v>322</v>
      </c>
      <c r="I14" s="155" t="s">
        <v>298</v>
      </c>
      <c r="J14" s="155" t="s">
        <v>321</v>
      </c>
    </row>
    <row r="15" s="1" customFormat="1" ht="30" customHeight="1" spans="1:10">
      <c r="A15" s="154" t="s">
        <v>274</v>
      </c>
      <c r="B15" s="155" t="s">
        <v>291</v>
      </c>
      <c r="C15" s="155" t="s">
        <v>323</v>
      </c>
      <c r="D15" s="155" t="s">
        <v>324</v>
      </c>
      <c r="E15" s="155" t="s">
        <v>325</v>
      </c>
      <c r="F15" s="155" t="s">
        <v>318</v>
      </c>
      <c r="G15" s="155" t="s">
        <v>326</v>
      </c>
      <c r="H15" s="155" t="s">
        <v>297</v>
      </c>
      <c r="I15" s="155" t="s">
        <v>298</v>
      </c>
      <c r="J15" s="155" t="s">
        <v>325</v>
      </c>
    </row>
    <row r="16" s="1" customFormat="1" ht="30" customHeight="1" spans="1:10">
      <c r="A16" s="154" t="s">
        <v>274</v>
      </c>
      <c r="B16" s="155" t="s">
        <v>291</v>
      </c>
      <c r="C16" s="155" t="s">
        <v>323</v>
      </c>
      <c r="D16" s="155" t="s">
        <v>324</v>
      </c>
      <c r="E16" s="155" t="s">
        <v>327</v>
      </c>
      <c r="F16" s="155" t="s">
        <v>318</v>
      </c>
      <c r="G16" s="155" t="s">
        <v>326</v>
      </c>
      <c r="H16" s="155" t="s">
        <v>297</v>
      </c>
      <c r="I16" s="155" t="s">
        <v>298</v>
      </c>
      <c r="J16" s="155" t="s">
        <v>327</v>
      </c>
    </row>
    <row r="17" s="1" customFormat="1" ht="30" customHeight="1" spans="1:10">
      <c r="A17" s="154" t="s">
        <v>268</v>
      </c>
      <c r="B17" s="155" t="s">
        <v>328</v>
      </c>
      <c r="C17" s="155" t="s">
        <v>292</v>
      </c>
      <c r="D17" s="155" t="s">
        <v>293</v>
      </c>
      <c r="E17" s="155" t="s">
        <v>329</v>
      </c>
      <c r="F17" s="155" t="s">
        <v>295</v>
      </c>
      <c r="G17" s="155" t="s">
        <v>330</v>
      </c>
      <c r="H17" s="155" t="s">
        <v>300</v>
      </c>
      <c r="I17" s="155" t="s">
        <v>298</v>
      </c>
      <c r="J17" s="155" t="s">
        <v>329</v>
      </c>
    </row>
    <row r="18" s="1" customFormat="1" ht="30" customHeight="1" spans="1:10">
      <c r="A18" s="154" t="s">
        <v>268</v>
      </c>
      <c r="B18" s="155" t="s">
        <v>328</v>
      </c>
      <c r="C18" s="155" t="s">
        <v>292</v>
      </c>
      <c r="D18" s="155" t="s">
        <v>293</v>
      </c>
      <c r="E18" s="155" t="s">
        <v>331</v>
      </c>
      <c r="F18" s="155" t="s">
        <v>295</v>
      </c>
      <c r="G18" s="155" t="s">
        <v>332</v>
      </c>
      <c r="H18" s="155" t="s">
        <v>300</v>
      </c>
      <c r="I18" s="155" t="s">
        <v>298</v>
      </c>
      <c r="J18" s="155" t="s">
        <v>331</v>
      </c>
    </row>
    <row r="19" s="1" customFormat="1" ht="30" customHeight="1" spans="1:10">
      <c r="A19" s="154" t="s">
        <v>268</v>
      </c>
      <c r="B19" s="155" t="s">
        <v>328</v>
      </c>
      <c r="C19" s="155" t="s">
        <v>292</v>
      </c>
      <c r="D19" s="155" t="s">
        <v>302</v>
      </c>
      <c r="E19" s="155" t="s">
        <v>333</v>
      </c>
      <c r="F19" s="155" t="s">
        <v>295</v>
      </c>
      <c r="G19" s="155" t="s">
        <v>296</v>
      </c>
      <c r="H19" s="155" t="s">
        <v>297</v>
      </c>
      <c r="I19" s="155" t="s">
        <v>298</v>
      </c>
      <c r="J19" s="155" t="s">
        <v>333</v>
      </c>
    </row>
    <row r="20" s="1" customFormat="1" ht="30" customHeight="1" spans="1:10">
      <c r="A20" s="154" t="s">
        <v>268</v>
      </c>
      <c r="B20" s="155" t="s">
        <v>328</v>
      </c>
      <c r="C20" s="155" t="s">
        <v>292</v>
      </c>
      <c r="D20" s="155" t="s">
        <v>302</v>
      </c>
      <c r="E20" s="155" t="s">
        <v>334</v>
      </c>
      <c r="F20" s="155" t="s">
        <v>318</v>
      </c>
      <c r="G20" s="155" t="s">
        <v>92</v>
      </c>
      <c r="H20" s="155" t="s">
        <v>297</v>
      </c>
      <c r="I20" s="155" t="s">
        <v>298</v>
      </c>
      <c r="J20" s="155" t="s">
        <v>334</v>
      </c>
    </row>
    <row r="21" s="1" customFormat="1" ht="30" customHeight="1" spans="1:10">
      <c r="A21" s="154" t="s">
        <v>268</v>
      </c>
      <c r="B21" s="155" t="s">
        <v>328</v>
      </c>
      <c r="C21" s="155" t="s">
        <v>292</v>
      </c>
      <c r="D21" s="155" t="s">
        <v>304</v>
      </c>
      <c r="E21" s="155" t="s">
        <v>335</v>
      </c>
      <c r="F21" s="155" t="s">
        <v>295</v>
      </c>
      <c r="G21" s="155" t="s">
        <v>296</v>
      </c>
      <c r="H21" s="155" t="s">
        <v>297</v>
      </c>
      <c r="I21" s="155" t="s">
        <v>298</v>
      </c>
      <c r="J21" s="155" t="s">
        <v>335</v>
      </c>
    </row>
    <row r="22" s="1" customFormat="1" ht="30" customHeight="1" spans="1:10">
      <c r="A22" s="154" t="s">
        <v>268</v>
      </c>
      <c r="B22" s="155" t="s">
        <v>328</v>
      </c>
      <c r="C22" s="155" t="s">
        <v>292</v>
      </c>
      <c r="D22" s="155" t="s">
        <v>304</v>
      </c>
      <c r="E22" s="155" t="s">
        <v>336</v>
      </c>
      <c r="F22" s="155" t="s">
        <v>318</v>
      </c>
      <c r="G22" s="155" t="s">
        <v>337</v>
      </c>
      <c r="H22" s="155" t="s">
        <v>297</v>
      </c>
      <c r="I22" s="155" t="s">
        <v>298</v>
      </c>
      <c r="J22" s="155" t="s">
        <v>335</v>
      </c>
    </row>
    <row r="23" s="1" customFormat="1" ht="30" customHeight="1" spans="1:10">
      <c r="A23" s="154" t="s">
        <v>268</v>
      </c>
      <c r="B23" s="155" t="s">
        <v>328</v>
      </c>
      <c r="C23" s="155" t="s">
        <v>292</v>
      </c>
      <c r="D23" s="155" t="s">
        <v>304</v>
      </c>
      <c r="E23" s="155" t="s">
        <v>338</v>
      </c>
      <c r="F23" s="155" t="s">
        <v>318</v>
      </c>
      <c r="G23" s="155" t="s">
        <v>339</v>
      </c>
      <c r="H23" s="155" t="s">
        <v>297</v>
      </c>
      <c r="I23" s="155" t="s">
        <v>298</v>
      </c>
      <c r="J23" s="155" t="s">
        <v>335</v>
      </c>
    </row>
    <row r="24" s="1" customFormat="1" ht="30" customHeight="1" spans="1:10">
      <c r="A24" s="154" t="s">
        <v>268</v>
      </c>
      <c r="B24" s="155" t="s">
        <v>328</v>
      </c>
      <c r="C24" s="155" t="s">
        <v>292</v>
      </c>
      <c r="D24" s="155" t="s">
        <v>304</v>
      </c>
      <c r="E24" s="155" t="s">
        <v>340</v>
      </c>
      <c r="F24" s="155" t="s">
        <v>318</v>
      </c>
      <c r="G24" s="155" t="s">
        <v>341</v>
      </c>
      <c r="H24" s="155" t="s">
        <v>297</v>
      </c>
      <c r="I24" s="155" t="s">
        <v>298</v>
      </c>
      <c r="J24" s="155" t="s">
        <v>335</v>
      </c>
    </row>
    <row r="25" s="1" customFormat="1" ht="30" customHeight="1" spans="1:10">
      <c r="A25" s="154" t="s">
        <v>268</v>
      </c>
      <c r="B25" s="155" t="s">
        <v>328</v>
      </c>
      <c r="C25" s="155" t="s">
        <v>292</v>
      </c>
      <c r="D25" s="155" t="s">
        <v>304</v>
      </c>
      <c r="E25" s="155" t="s">
        <v>342</v>
      </c>
      <c r="F25" s="155" t="s">
        <v>295</v>
      </c>
      <c r="G25" s="155" t="s">
        <v>296</v>
      </c>
      <c r="H25" s="155" t="s">
        <v>297</v>
      </c>
      <c r="I25" s="155" t="s">
        <v>298</v>
      </c>
      <c r="J25" s="155" t="s">
        <v>335</v>
      </c>
    </row>
    <row r="26" s="1" customFormat="1" ht="30" customHeight="1" spans="1:10">
      <c r="A26" s="154" t="s">
        <v>268</v>
      </c>
      <c r="B26" s="155" t="s">
        <v>328</v>
      </c>
      <c r="C26" s="155" t="s">
        <v>292</v>
      </c>
      <c r="D26" s="155" t="s">
        <v>310</v>
      </c>
      <c r="E26" s="155" t="s">
        <v>311</v>
      </c>
      <c r="F26" s="155" t="s">
        <v>295</v>
      </c>
      <c r="G26" s="155" t="s">
        <v>343</v>
      </c>
      <c r="H26" s="155" t="s">
        <v>313</v>
      </c>
      <c r="I26" s="155" t="s">
        <v>298</v>
      </c>
      <c r="J26" s="155" t="s">
        <v>314</v>
      </c>
    </row>
    <row r="27" s="1" customFormat="1" ht="30" customHeight="1" spans="1:10">
      <c r="A27" s="154" t="s">
        <v>268</v>
      </c>
      <c r="B27" s="155" t="s">
        <v>328</v>
      </c>
      <c r="C27" s="155" t="s">
        <v>315</v>
      </c>
      <c r="D27" s="155" t="s">
        <v>316</v>
      </c>
      <c r="E27" s="155" t="s">
        <v>344</v>
      </c>
      <c r="F27" s="155" t="s">
        <v>318</v>
      </c>
      <c r="G27" s="155" t="s">
        <v>345</v>
      </c>
      <c r="H27" s="155" t="s">
        <v>297</v>
      </c>
      <c r="I27" s="155" t="s">
        <v>298</v>
      </c>
      <c r="J27" s="155" t="s">
        <v>344</v>
      </c>
    </row>
    <row r="28" s="1" customFormat="1" ht="30" customHeight="1" spans="1:10">
      <c r="A28" s="154" t="s">
        <v>268</v>
      </c>
      <c r="B28" s="155" t="s">
        <v>328</v>
      </c>
      <c r="C28" s="155" t="s">
        <v>315</v>
      </c>
      <c r="D28" s="155" t="s">
        <v>316</v>
      </c>
      <c r="E28" s="155" t="s">
        <v>346</v>
      </c>
      <c r="F28" s="155" t="s">
        <v>295</v>
      </c>
      <c r="G28" s="155" t="s">
        <v>296</v>
      </c>
      <c r="H28" s="155" t="s">
        <v>297</v>
      </c>
      <c r="I28" s="155" t="s">
        <v>298</v>
      </c>
      <c r="J28" s="155" t="s">
        <v>346</v>
      </c>
    </row>
    <row r="29" s="1" customFormat="1" ht="30" customHeight="1" spans="1:10">
      <c r="A29" s="154" t="s">
        <v>268</v>
      </c>
      <c r="B29" s="155" t="s">
        <v>328</v>
      </c>
      <c r="C29" s="155" t="s">
        <v>315</v>
      </c>
      <c r="D29" s="155" t="s">
        <v>320</v>
      </c>
      <c r="E29" s="155" t="s">
        <v>347</v>
      </c>
      <c r="F29" s="155" t="s">
        <v>295</v>
      </c>
      <c r="G29" s="155" t="s">
        <v>91</v>
      </c>
      <c r="H29" s="155" t="s">
        <v>322</v>
      </c>
      <c r="I29" s="155" t="s">
        <v>298</v>
      </c>
      <c r="J29" s="155" t="s">
        <v>347</v>
      </c>
    </row>
    <row r="30" s="1" customFormat="1" ht="30" customHeight="1" spans="1:10">
      <c r="A30" s="154" t="s">
        <v>268</v>
      </c>
      <c r="B30" s="155" t="s">
        <v>328</v>
      </c>
      <c r="C30" s="155" t="s">
        <v>323</v>
      </c>
      <c r="D30" s="155" t="s">
        <v>324</v>
      </c>
      <c r="E30" s="155" t="s">
        <v>325</v>
      </c>
      <c r="F30" s="155" t="s">
        <v>318</v>
      </c>
      <c r="G30" s="155" t="s">
        <v>319</v>
      </c>
      <c r="H30" s="155" t="s">
        <v>297</v>
      </c>
      <c r="I30" s="155" t="s">
        <v>298</v>
      </c>
      <c r="J30" s="155" t="s">
        <v>325</v>
      </c>
    </row>
    <row r="31" s="1" customFormat="1" ht="30" customHeight="1" spans="1:10">
      <c r="A31" s="154" t="s">
        <v>268</v>
      </c>
      <c r="B31" s="155" t="s">
        <v>328</v>
      </c>
      <c r="C31" s="155" t="s">
        <v>323</v>
      </c>
      <c r="D31" s="155" t="s">
        <v>324</v>
      </c>
      <c r="E31" s="155" t="s">
        <v>327</v>
      </c>
      <c r="F31" s="155" t="s">
        <v>318</v>
      </c>
      <c r="G31" s="155" t="s">
        <v>319</v>
      </c>
      <c r="H31" s="155" t="s">
        <v>297</v>
      </c>
      <c r="I31" s="155" t="s">
        <v>298</v>
      </c>
      <c r="J31" s="155" t="s">
        <v>327</v>
      </c>
    </row>
    <row r="32" s="1" customFormat="1" ht="30" customHeight="1" spans="1:10">
      <c r="A32" s="154" t="s">
        <v>265</v>
      </c>
      <c r="B32" s="155" t="s">
        <v>348</v>
      </c>
      <c r="C32" s="155" t="s">
        <v>292</v>
      </c>
      <c r="D32" s="155" t="s">
        <v>293</v>
      </c>
      <c r="E32" s="155" t="s">
        <v>349</v>
      </c>
      <c r="F32" s="155" t="s">
        <v>295</v>
      </c>
      <c r="G32" s="155" t="s">
        <v>350</v>
      </c>
      <c r="H32" s="155" t="s">
        <v>351</v>
      </c>
      <c r="I32" s="155" t="s">
        <v>298</v>
      </c>
      <c r="J32" s="155" t="s">
        <v>352</v>
      </c>
    </row>
    <row r="33" s="1" customFormat="1" ht="30" customHeight="1" spans="1:10">
      <c r="A33" s="154" t="s">
        <v>265</v>
      </c>
      <c r="B33" s="155" t="s">
        <v>348</v>
      </c>
      <c r="C33" s="155" t="s">
        <v>292</v>
      </c>
      <c r="D33" s="155" t="s">
        <v>302</v>
      </c>
      <c r="E33" s="155" t="s">
        <v>353</v>
      </c>
      <c r="F33" s="155" t="s">
        <v>295</v>
      </c>
      <c r="G33" s="155" t="s">
        <v>296</v>
      </c>
      <c r="H33" s="155" t="s">
        <v>297</v>
      </c>
      <c r="I33" s="155" t="s">
        <v>298</v>
      </c>
      <c r="J33" s="155" t="s">
        <v>354</v>
      </c>
    </row>
    <row r="34" s="1" customFormat="1" ht="30" customHeight="1" spans="1:10">
      <c r="A34" s="154" t="s">
        <v>265</v>
      </c>
      <c r="B34" s="155" t="s">
        <v>348</v>
      </c>
      <c r="C34" s="155" t="s">
        <v>292</v>
      </c>
      <c r="D34" s="155" t="s">
        <v>302</v>
      </c>
      <c r="E34" s="155" t="s">
        <v>355</v>
      </c>
      <c r="F34" s="155" t="s">
        <v>318</v>
      </c>
      <c r="G34" s="155" t="s">
        <v>296</v>
      </c>
      <c r="H34" s="155" t="s">
        <v>297</v>
      </c>
      <c r="I34" s="155" t="s">
        <v>298</v>
      </c>
      <c r="J34" s="155" t="s">
        <v>356</v>
      </c>
    </row>
    <row r="35" s="1" customFormat="1" ht="30" customHeight="1" spans="1:10">
      <c r="A35" s="154" t="s">
        <v>265</v>
      </c>
      <c r="B35" s="155" t="s">
        <v>348</v>
      </c>
      <c r="C35" s="155" t="s">
        <v>292</v>
      </c>
      <c r="D35" s="155" t="s">
        <v>304</v>
      </c>
      <c r="E35" s="155" t="s">
        <v>357</v>
      </c>
      <c r="F35" s="155" t="s">
        <v>295</v>
      </c>
      <c r="G35" s="155" t="s">
        <v>296</v>
      </c>
      <c r="H35" s="155" t="s">
        <v>297</v>
      </c>
      <c r="I35" s="155" t="s">
        <v>298</v>
      </c>
      <c r="J35" s="155" t="s">
        <v>358</v>
      </c>
    </row>
    <row r="36" s="1" customFormat="1" ht="30" customHeight="1" spans="1:10">
      <c r="A36" s="154" t="s">
        <v>265</v>
      </c>
      <c r="B36" s="155" t="s">
        <v>348</v>
      </c>
      <c r="C36" s="155" t="s">
        <v>292</v>
      </c>
      <c r="D36" s="155" t="s">
        <v>293</v>
      </c>
      <c r="E36" s="155" t="s">
        <v>311</v>
      </c>
      <c r="F36" s="155" t="s">
        <v>295</v>
      </c>
      <c r="G36" s="155" t="s">
        <v>359</v>
      </c>
      <c r="H36" s="155" t="s">
        <v>360</v>
      </c>
      <c r="I36" s="155" t="s">
        <v>298</v>
      </c>
      <c r="J36" s="155" t="s">
        <v>358</v>
      </c>
    </row>
    <row r="37" s="1" customFormat="1" ht="30" customHeight="1" spans="1:10">
      <c r="A37" s="154" t="s">
        <v>265</v>
      </c>
      <c r="B37" s="155" t="s">
        <v>348</v>
      </c>
      <c r="C37" s="155" t="s">
        <v>315</v>
      </c>
      <c r="D37" s="155" t="s">
        <v>361</v>
      </c>
      <c r="E37" s="155" t="s">
        <v>362</v>
      </c>
      <c r="F37" s="155" t="s">
        <v>295</v>
      </c>
      <c r="G37" s="155" t="s">
        <v>363</v>
      </c>
      <c r="H37" s="155" t="s">
        <v>364</v>
      </c>
      <c r="I37" s="155" t="s">
        <v>298</v>
      </c>
      <c r="J37" s="155" t="s">
        <v>365</v>
      </c>
    </row>
    <row r="38" s="1" customFormat="1" ht="30" customHeight="1" spans="1:10">
      <c r="A38" s="154" t="s">
        <v>265</v>
      </c>
      <c r="B38" s="155" t="s">
        <v>348</v>
      </c>
      <c r="C38" s="155" t="s">
        <v>315</v>
      </c>
      <c r="D38" s="155" t="s">
        <v>361</v>
      </c>
      <c r="E38" s="155" t="s">
        <v>366</v>
      </c>
      <c r="F38" s="155" t="s">
        <v>295</v>
      </c>
      <c r="G38" s="155" t="s">
        <v>367</v>
      </c>
      <c r="H38" s="155" t="s">
        <v>364</v>
      </c>
      <c r="I38" s="155" t="s">
        <v>298</v>
      </c>
      <c r="J38" s="155" t="s">
        <v>365</v>
      </c>
    </row>
    <row r="39" s="1" customFormat="1" ht="30" customHeight="1" spans="1:10">
      <c r="A39" s="154" t="s">
        <v>265</v>
      </c>
      <c r="B39" s="155" t="s">
        <v>348</v>
      </c>
      <c r="C39" s="155" t="s">
        <v>315</v>
      </c>
      <c r="D39" s="155" t="s">
        <v>316</v>
      </c>
      <c r="E39" s="155" t="s">
        <v>368</v>
      </c>
      <c r="F39" s="155" t="s">
        <v>318</v>
      </c>
      <c r="G39" s="155" t="s">
        <v>319</v>
      </c>
      <c r="H39" s="155" t="s">
        <v>297</v>
      </c>
      <c r="I39" s="155" t="s">
        <v>298</v>
      </c>
      <c r="J39" s="155" t="s">
        <v>369</v>
      </c>
    </row>
    <row r="40" s="1" customFormat="1" ht="30" customHeight="1" spans="1:10">
      <c r="A40" s="154" t="s">
        <v>265</v>
      </c>
      <c r="B40" s="155" t="s">
        <v>348</v>
      </c>
      <c r="C40" s="155" t="s">
        <v>323</v>
      </c>
      <c r="D40" s="155" t="s">
        <v>324</v>
      </c>
      <c r="E40" s="155" t="s">
        <v>370</v>
      </c>
      <c r="F40" s="155" t="s">
        <v>318</v>
      </c>
      <c r="G40" s="155" t="s">
        <v>319</v>
      </c>
      <c r="H40" s="155" t="s">
        <v>297</v>
      </c>
      <c r="I40" s="155" t="s">
        <v>298</v>
      </c>
      <c r="J40" s="155" t="s">
        <v>371</v>
      </c>
    </row>
    <row r="41" s="1" customFormat="1" ht="30" customHeight="1" spans="1:10">
      <c r="A41" s="154" t="s">
        <v>276</v>
      </c>
      <c r="B41" s="155" t="s">
        <v>372</v>
      </c>
      <c r="C41" s="155" t="s">
        <v>292</v>
      </c>
      <c r="D41" s="155" t="s">
        <v>293</v>
      </c>
      <c r="E41" s="155" t="s">
        <v>373</v>
      </c>
      <c r="F41" s="155" t="s">
        <v>318</v>
      </c>
      <c r="G41" s="155" t="s">
        <v>332</v>
      </c>
      <c r="H41" s="155" t="s">
        <v>300</v>
      </c>
      <c r="I41" s="155" t="s">
        <v>298</v>
      </c>
      <c r="J41" s="155" t="s">
        <v>374</v>
      </c>
    </row>
    <row r="42" s="1" customFormat="1" ht="30" customHeight="1" spans="1:10">
      <c r="A42" s="154" t="s">
        <v>276</v>
      </c>
      <c r="B42" s="155" t="s">
        <v>372</v>
      </c>
      <c r="C42" s="155" t="s">
        <v>292</v>
      </c>
      <c r="D42" s="155" t="s">
        <v>293</v>
      </c>
      <c r="E42" s="155" t="s">
        <v>375</v>
      </c>
      <c r="F42" s="155" t="s">
        <v>318</v>
      </c>
      <c r="G42" s="155" t="s">
        <v>88</v>
      </c>
      <c r="H42" s="155" t="s">
        <v>300</v>
      </c>
      <c r="I42" s="155" t="s">
        <v>298</v>
      </c>
      <c r="J42" s="155" t="s">
        <v>376</v>
      </c>
    </row>
    <row r="43" s="1" customFormat="1" ht="30" customHeight="1" spans="1:10">
      <c r="A43" s="154" t="s">
        <v>276</v>
      </c>
      <c r="B43" s="155" t="s">
        <v>372</v>
      </c>
      <c r="C43" s="155" t="s">
        <v>292</v>
      </c>
      <c r="D43" s="155" t="s">
        <v>293</v>
      </c>
      <c r="E43" s="155" t="s">
        <v>377</v>
      </c>
      <c r="F43" s="155" t="s">
        <v>318</v>
      </c>
      <c r="G43" s="155" t="s">
        <v>332</v>
      </c>
      <c r="H43" s="155" t="s">
        <v>300</v>
      </c>
      <c r="I43" s="155" t="s">
        <v>298</v>
      </c>
      <c r="J43" s="155" t="s">
        <v>378</v>
      </c>
    </row>
    <row r="44" s="1" customFormat="1" ht="30" customHeight="1" spans="1:10">
      <c r="A44" s="154" t="s">
        <v>276</v>
      </c>
      <c r="B44" s="155" t="s">
        <v>372</v>
      </c>
      <c r="C44" s="155" t="s">
        <v>292</v>
      </c>
      <c r="D44" s="155" t="s">
        <v>293</v>
      </c>
      <c r="E44" s="155" t="s">
        <v>379</v>
      </c>
      <c r="F44" s="155" t="s">
        <v>318</v>
      </c>
      <c r="G44" s="155" t="s">
        <v>332</v>
      </c>
      <c r="H44" s="155" t="s">
        <v>300</v>
      </c>
      <c r="I44" s="155" t="s">
        <v>298</v>
      </c>
      <c r="J44" s="155" t="s">
        <v>380</v>
      </c>
    </row>
    <row r="45" s="1" customFormat="1" ht="30" customHeight="1" spans="1:10">
      <c r="A45" s="154" t="s">
        <v>276</v>
      </c>
      <c r="B45" s="155" t="s">
        <v>372</v>
      </c>
      <c r="C45" s="155" t="s">
        <v>292</v>
      </c>
      <c r="D45" s="155" t="s">
        <v>302</v>
      </c>
      <c r="E45" s="155" t="s">
        <v>381</v>
      </c>
      <c r="F45" s="155" t="s">
        <v>295</v>
      </c>
      <c r="G45" s="155" t="s">
        <v>296</v>
      </c>
      <c r="H45" s="155" t="s">
        <v>297</v>
      </c>
      <c r="I45" s="155" t="s">
        <v>298</v>
      </c>
      <c r="J45" s="155" t="s">
        <v>382</v>
      </c>
    </row>
    <row r="46" s="1" customFormat="1" ht="30" customHeight="1" spans="1:10">
      <c r="A46" s="154" t="s">
        <v>276</v>
      </c>
      <c r="B46" s="155" t="s">
        <v>372</v>
      </c>
      <c r="C46" s="155" t="s">
        <v>292</v>
      </c>
      <c r="D46" s="155" t="s">
        <v>304</v>
      </c>
      <c r="E46" s="155" t="s">
        <v>335</v>
      </c>
      <c r="F46" s="155" t="s">
        <v>295</v>
      </c>
      <c r="G46" s="155" t="s">
        <v>296</v>
      </c>
      <c r="H46" s="155" t="s">
        <v>297</v>
      </c>
      <c r="I46" s="155" t="s">
        <v>298</v>
      </c>
      <c r="J46" s="155" t="s">
        <v>383</v>
      </c>
    </row>
    <row r="47" s="1" customFormat="1" ht="30" customHeight="1" spans="1:10">
      <c r="A47" s="154" t="s">
        <v>276</v>
      </c>
      <c r="B47" s="155" t="s">
        <v>372</v>
      </c>
      <c r="C47" s="155" t="s">
        <v>292</v>
      </c>
      <c r="D47" s="155" t="s">
        <v>304</v>
      </c>
      <c r="E47" s="155" t="s">
        <v>384</v>
      </c>
      <c r="F47" s="155" t="s">
        <v>318</v>
      </c>
      <c r="G47" s="155" t="s">
        <v>385</v>
      </c>
      <c r="H47" s="155" t="s">
        <v>297</v>
      </c>
      <c r="I47" s="155" t="s">
        <v>298</v>
      </c>
      <c r="J47" s="155" t="s">
        <v>386</v>
      </c>
    </row>
    <row r="48" s="1" customFormat="1" ht="30" customHeight="1" spans="1:10">
      <c r="A48" s="154" t="s">
        <v>276</v>
      </c>
      <c r="B48" s="155" t="s">
        <v>372</v>
      </c>
      <c r="C48" s="155" t="s">
        <v>292</v>
      </c>
      <c r="D48" s="155" t="s">
        <v>304</v>
      </c>
      <c r="E48" s="155" t="s">
        <v>387</v>
      </c>
      <c r="F48" s="155" t="s">
        <v>318</v>
      </c>
      <c r="G48" s="155" t="s">
        <v>388</v>
      </c>
      <c r="H48" s="155" t="s">
        <v>297</v>
      </c>
      <c r="I48" s="155" t="s">
        <v>298</v>
      </c>
      <c r="J48" s="155" t="s">
        <v>386</v>
      </c>
    </row>
    <row r="49" s="1" customFormat="1" ht="30" customHeight="1" spans="1:10">
      <c r="A49" s="154" t="s">
        <v>276</v>
      </c>
      <c r="B49" s="155" t="s">
        <v>372</v>
      </c>
      <c r="C49" s="155" t="s">
        <v>292</v>
      </c>
      <c r="D49" s="155" t="s">
        <v>304</v>
      </c>
      <c r="E49" s="155" t="s">
        <v>389</v>
      </c>
      <c r="F49" s="155" t="s">
        <v>318</v>
      </c>
      <c r="G49" s="155" t="s">
        <v>326</v>
      </c>
      <c r="H49" s="155" t="s">
        <v>297</v>
      </c>
      <c r="I49" s="155" t="s">
        <v>298</v>
      </c>
      <c r="J49" s="155" t="s">
        <v>386</v>
      </c>
    </row>
    <row r="50" s="1" customFormat="1" ht="30" customHeight="1" spans="1:10">
      <c r="A50" s="154" t="s">
        <v>276</v>
      </c>
      <c r="B50" s="155" t="s">
        <v>372</v>
      </c>
      <c r="C50" s="155" t="s">
        <v>292</v>
      </c>
      <c r="D50" s="155" t="s">
        <v>304</v>
      </c>
      <c r="E50" s="155" t="s">
        <v>390</v>
      </c>
      <c r="F50" s="155" t="s">
        <v>295</v>
      </c>
      <c r="G50" s="155" t="s">
        <v>296</v>
      </c>
      <c r="H50" s="155" t="s">
        <v>297</v>
      </c>
      <c r="I50" s="155" t="s">
        <v>298</v>
      </c>
      <c r="J50" s="155" t="s">
        <v>386</v>
      </c>
    </row>
    <row r="51" s="1" customFormat="1" ht="30" customHeight="1" spans="1:10">
      <c r="A51" s="154" t="s">
        <v>276</v>
      </c>
      <c r="B51" s="155" t="s">
        <v>372</v>
      </c>
      <c r="C51" s="155" t="s">
        <v>292</v>
      </c>
      <c r="D51" s="155" t="s">
        <v>310</v>
      </c>
      <c r="E51" s="155" t="s">
        <v>311</v>
      </c>
      <c r="F51" s="155" t="s">
        <v>295</v>
      </c>
      <c r="G51" s="155" t="s">
        <v>391</v>
      </c>
      <c r="H51" s="155" t="s">
        <v>392</v>
      </c>
      <c r="I51" s="155" t="s">
        <v>298</v>
      </c>
      <c r="J51" s="155" t="s">
        <v>393</v>
      </c>
    </row>
    <row r="52" s="1" customFormat="1" ht="30" customHeight="1" spans="1:10">
      <c r="A52" s="154" t="s">
        <v>276</v>
      </c>
      <c r="B52" s="155" t="s">
        <v>372</v>
      </c>
      <c r="C52" s="155" t="s">
        <v>315</v>
      </c>
      <c r="D52" s="155" t="s">
        <v>316</v>
      </c>
      <c r="E52" s="155" t="s">
        <v>346</v>
      </c>
      <c r="F52" s="155" t="s">
        <v>295</v>
      </c>
      <c r="G52" s="155" t="s">
        <v>296</v>
      </c>
      <c r="H52" s="155" t="s">
        <v>297</v>
      </c>
      <c r="I52" s="155" t="s">
        <v>298</v>
      </c>
      <c r="J52" s="155" t="s">
        <v>394</v>
      </c>
    </row>
    <row r="53" s="1" customFormat="1" ht="30" customHeight="1" spans="1:10">
      <c r="A53" s="154" t="s">
        <v>276</v>
      </c>
      <c r="B53" s="155" t="s">
        <v>372</v>
      </c>
      <c r="C53" s="155" t="s">
        <v>315</v>
      </c>
      <c r="D53" s="155" t="s">
        <v>316</v>
      </c>
      <c r="E53" s="155" t="s">
        <v>344</v>
      </c>
      <c r="F53" s="155" t="s">
        <v>318</v>
      </c>
      <c r="G53" s="155" t="s">
        <v>345</v>
      </c>
      <c r="H53" s="155" t="s">
        <v>297</v>
      </c>
      <c r="I53" s="155" t="s">
        <v>298</v>
      </c>
      <c r="J53" s="155" t="s">
        <v>395</v>
      </c>
    </row>
    <row r="54" s="1" customFormat="1" ht="30" customHeight="1" spans="1:10">
      <c r="A54" s="154" t="s">
        <v>276</v>
      </c>
      <c r="B54" s="155" t="s">
        <v>372</v>
      </c>
      <c r="C54" s="155" t="s">
        <v>323</v>
      </c>
      <c r="D54" s="155" t="s">
        <v>324</v>
      </c>
      <c r="E54" s="155" t="s">
        <v>396</v>
      </c>
      <c r="F54" s="155" t="s">
        <v>318</v>
      </c>
      <c r="G54" s="155" t="s">
        <v>319</v>
      </c>
      <c r="H54" s="155" t="s">
        <v>297</v>
      </c>
      <c r="I54" s="155" t="s">
        <v>298</v>
      </c>
      <c r="J54" s="155" t="s">
        <v>397</v>
      </c>
    </row>
    <row r="55" s="1" customFormat="1" ht="30" customHeight="1" spans="1:10">
      <c r="A55" s="154" t="s">
        <v>276</v>
      </c>
      <c r="B55" s="155" t="s">
        <v>372</v>
      </c>
      <c r="C55" s="155" t="s">
        <v>323</v>
      </c>
      <c r="D55" s="155" t="s">
        <v>324</v>
      </c>
      <c r="E55" s="155" t="s">
        <v>327</v>
      </c>
      <c r="F55" s="155" t="s">
        <v>318</v>
      </c>
      <c r="G55" s="155" t="s">
        <v>319</v>
      </c>
      <c r="H55" s="155" t="s">
        <v>297</v>
      </c>
      <c r="I55" s="155" t="s">
        <v>298</v>
      </c>
      <c r="J55" s="155" t="s">
        <v>398</v>
      </c>
    </row>
    <row r="56" s="1" customFormat="1" ht="30" customHeight="1" spans="1:10">
      <c r="A56" s="154" t="s">
        <v>280</v>
      </c>
      <c r="B56" s="155" t="s">
        <v>399</v>
      </c>
      <c r="C56" s="155" t="s">
        <v>292</v>
      </c>
      <c r="D56" s="155" t="s">
        <v>293</v>
      </c>
      <c r="E56" s="155" t="s">
        <v>400</v>
      </c>
      <c r="F56" s="155" t="s">
        <v>318</v>
      </c>
      <c r="G56" s="155" t="s">
        <v>401</v>
      </c>
      <c r="H56" s="155" t="s">
        <v>300</v>
      </c>
      <c r="I56" s="155" t="s">
        <v>298</v>
      </c>
      <c r="J56" s="155" t="s">
        <v>402</v>
      </c>
    </row>
    <row r="57" s="1" customFormat="1" ht="30" customHeight="1" spans="1:10">
      <c r="A57" s="154" t="s">
        <v>280</v>
      </c>
      <c r="B57" s="155" t="s">
        <v>399</v>
      </c>
      <c r="C57" s="155" t="s">
        <v>292</v>
      </c>
      <c r="D57" s="155" t="s">
        <v>293</v>
      </c>
      <c r="E57" s="155" t="s">
        <v>403</v>
      </c>
      <c r="F57" s="155" t="s">
        <v>295</v>
      </c>
      <c r="G57" s="155" t="s">
        <v>404</v>
      </c>
      <c r="H57" s="155" t="s">
        <v>360</v>
      </c>
      <c r="I57" s="155" t="s">
        <v>298</v>
      </c>
      <c r="J57" s="155" t="s">
        <v>402</v>
      </c>
    </row>
    <row r="58" s="1" customFormat="1" ht="30" customHeight="1" spans="1:10">
      <c r="A58" s="154" t="s">
        <v>280</v>
      </c>
      <c r="B58" s="155" t="s">
        <v>399</v>
      </c>
      <c r="C58" s="155" t="s">
        <v>315</v>
      </c>
      <c r="D58" s="155" t="s">
        <v>316</v>
      </c>
      <c r="E58" s="155" t="s">
        <v>405</v>
      </c>
      <c r="F58" s="155" t="s">
        <v>295</v>
      </c>
      <c r="G58" s="155" t="s">
        <v>406</v>
      </c>
      <c r="H58" s="155"/>
      <c r="I58" s="155" t="s">
        <v>407</v>
      </c>
      <c r="J58" s="155" t="s">
        <v>408</v>
      </c>
    </row>
    <row r="59" s="1" customFormat="1" ht="30" customHeight="1" spans="1:10">
      <c r="A59" s="154" t="s">
        <v>280</v>
      </c>
      <c r="B59" s="155" t="s">
        <v>399</v>
      </c>
      <c r="C59" s="155" t="s">
        <v>323</v>
      </c>
      <c r="D59" s="155" t="s">
        <v>324</v>
      </c>
      <c r="E59" s="155" t="s">
        <v>409</v>
      </c>
      <c r="F59" s="155" t="s">
        <v>318</v>
      </c>
      <c r="G59" s="155" t="s">
        <v>326</v>
      </c>
      <c r="H59" s="155" t="s">
        <v>297</v>
      </c>
      <c r="I59" s="155" t="s">
        <v>298</v>
      </c>
      <c r="J59" s="155" t="s">
        <v>410</v>
      </c>
    </row>
    <row r="60" s="1" customFormat="1" ht="30" customHeight="1" spans="1:10">
      <c r="A60" s="154" t="s">
        <v>280</v>
      </c>
      <c r="B60" s="155" t="s">
        <v>399</v>
      </c>
      <c r="C60" s="155" t="s">
        <v>323</v>
      </c>
      <c r="D60" s="155" t="s">
        <v>324</v>
      </c>
      <c r="E60" s="155" t="s">
        <v>411</v>
      </c>
      <c r="F60" s="155" t="s">
        <v>318</v>
      </c>
      <c r="G60" s="155" t="s">
        <v>326</v>
      </c>
      <c r="H60" s="155" t="s">
        <v>297</v>
      </c>
      <c r="I60" s="155" t="s">
        <v>298</v>
      </c>
      <c r="J60" s="155" t="s">
        <v>410</v>
      </c>
    </row>
  </sheetData>
  <autoFilter xmlns:etc="http://www.wps.cn/officeDocument/2017/etCustomData" ref="A5:J60" etc:filterBottomFollowUsedRange="0">
    <extLst/>
  </autoFilter>
  <mergeCells count="12">
    <mergeCell ref="A3:J3"/>
    <mergeCell ref="A4:H4"/>
    <mergeCell ref="A7:A16"/>
    <mergeCell ref="A17:A31"/>
    <mergeCell ref="A32:A40"/>
    <mergeCell ref="A41:A55"/>
    <mergeCell ref="A56:A60"/>
    <mergeCell ref="B7:B16"/>
    <mergeCell ref="B17:B31"/>
    <mergeCell ref="B32:B40"/>
    <mergeCell ref="B41:B55"/>
    <mergeCell ref="B56:B60"/>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dcterms:created xsi:type="dcterms:W3CDTF">2025-02-06T07:09:00Z</dcterms:created>
  <dcterms:modified xsi:type="dcterms:W3CDTF">2025-04-02T08:00:31Z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6F8B66A41CD943B68A06C8CCAE6B1465_13</vt:lpwstr>
  </property>
  <property fmtid="{D5CDD505-2E9C-101B-9397-08002B2CF9AE}" pid="3" name="KSOProductBuildVer">
    <vt:lpwstr>2052-12.1.0.20305</vt:lpwstr>
  </property>
  <property fmtid="{D5CDD505-2E9C-101B-9397-08002B2CF9AE}" pid="4" name="KSOReadingLayout">
    <vt:bool>true</vt:bool>
  </property>
</Properties>
</file>