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45" windowHeight="11805" tabRatio="894"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'部门项目支出绩效目标表05-2'!$H$1:$H$119</definedName>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c r="F6"/>
  <c r="E6"/>
  <c r="A3"/>
  <c r="A3" i="16"/>
  <c r="A3" i="15"/>
  <c r="A3" i="14"/>
  <c r="A3" i="13"/>
  <c r="A3" i="12"/>
  <c r="A3" i="11"/>
  <c r="A3" i="10"/>
  <c r="A3" i="9"/>
  <c r="A3" i="8"/>
  <c r="A3" i="7"/>
  <c r="A3" i="6"/>
  <c r="A3" i="5"/>
  <c r="A3" i="4"/>
  <c r="A3" i="3"/>
  <c r="A3" i="2"/>
  <c r="A3" i="1"/>
</calcChain>
</file>

<file path=xl/sharedStrings.xml><?xml version="1.0" encoding="utf-8"?>
<sst xmlns="http://schemas.openxmlformats.org/spreadsheetml/2006/main" count="2078" uniqueCount="626">
  <si>
    <t>预算01-1表</t>
  </si>
  <si>
    <t>单位名称： 昆明市西山区粤秀中学</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</si>
  <si>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</si>
  <si>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</si>
  <si>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</si>
  <si>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</si>
  <si>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</si>
  <si>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</si>
  <si>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</si>
  <si>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</si>
  <si>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</si>
  <si>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</si>
  <si>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</si>
  <si>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</si>
  <si>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</si>
  <si>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</si>
  <si>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</si>
  <si>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</si>
  <si>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</si>
  <si>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</si>
  <si>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</si>
  <si>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</si>
  <si>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</si>
  <si>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</si>
  <si>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</si>
  <si>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</si>
  <si>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</si>
  <si>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</si>
  <si>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</si>
  <si>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</si>
  <si>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</si>
  <si>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</si>
  <si>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</si>
  <si>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</si>
  <si>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</si>
  <si>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</si>
  <si>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</si>
  <si>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</si>
  <si>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</si>
  <si>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</si>
  <si>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</si>
  <si>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</si>
  <si>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</si>
  <si>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</si>
  <si>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</si>
  <si>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</si>
  <si>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</si>
  <si>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</si>
  <si>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</si>
  <si>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</si>
  <si>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</si>
  <si>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</si>
  <si>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</si>
  <si>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</si>
  <si>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</si>
  <si>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</si>
  <si>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</si>
  <si>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</si>
  <si>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</si>
  <si>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</si>
  <si>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</si>
  <si>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</si>
  <si>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</si>
  <si>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</si>
  <si>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</si>
  <si>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</si>
  <si>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</si>
  <si>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</si>
  <si>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</si>
  <si>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</si>
  <si>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昆明市西山区粤秀中学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</si>
  <si>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</si>
  <si>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</si>
  <si>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</si>
  <si>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</si>
  <si>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</si>
  <si>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</si>
  <si>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</si>
  <si>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</si>
  <si>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</si>
  <si>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</si>
  <si>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</si>
  <si>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</si>
  <si>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</si>
  <si>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</si>
  <si>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</si>
  <si>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</si>
  <si>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</si>
  <si>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</si>
  <si>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</si>
  <si>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</si>
  <si>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</si>
  <si>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</si>
  <si>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</si>
  <si>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</si>
  <si>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</si>
  <si>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</si>
  <si>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</si>
  <si>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</si>
  <si>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20129</t>
  </si>
  <si>
    <t>群众团体事务</t>
  </si>
  <si>
    <t>2012999</t>
  </si>
  <si>
    <t>其他群众团体事务支出</t>
  </si>
  <si>
    <t>205</t>
  </si>
  <si>
    <t>教育支出</t>
  </si>
  <si>
    <t>20502</t>
  </si>
  <si>
    <t>普通教育</t>
  </si>
  <si>
    <t>2050203</t>
  </si>
  <si>
    <t>初中教育</t>
  </si>
  <si>
    <t>2050204</t>
  </si>
  <si>
    <t>高中教育</t>
  </si>
  <si>
    <t>20507</t>
  </si>
  <si>
    <t>特殊教育</t>
  </si>
  <si>
    <t>2050701</t>
  </si>
  <si>
    <t>特殊学校教育</t>
  </si>
  <si>
    <t>20509</t>
  </si>
  <si>
    <t>教育费附加安排的支出</t>
  </si>
  <si>
    <t>2050903</t>
  </si>
  <si>
    <t>城市中小学校舍建设</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</si>
  <si>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</si>
  <si>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</si>
  <si>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</si>
  <si>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</si>
  <si>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</si>
  <si>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</si>
  <si>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</si>
  <si>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</si>
  <si>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</si>
  <si>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</si>
  <si>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</si>
  <si>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</si>
  <si>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</si>
  <si>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</si>
  <si>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</si>
  <si>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</si>
  <si>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</si>
  <si>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</si>
  <si>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</si>
  <si>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</si>
  <si>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</si>
  <si>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</si>
  <si>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</si>
  <si>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</si>
  <si>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</si>
  <si>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</si>
  <si>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</si>
  <si>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</si>
  <si>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</si>
  <si>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</si>
  <si>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</si>
  <si>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</si>
  <si>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</si>
  <si>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</si>
  <si>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</si>
  <si>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</si>
  <si>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</si>
  <si>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</si>
  <si>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</si>
  <si>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</si>
  <si>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</si>
  <si>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</si>
  <si>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</si>
  <si>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</si>
  <si>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</si>
  <si>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</si>
  <si>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</si>
  <si>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</si>
  <si>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</si>
  <si>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</si>
  <si>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</si>
  <si>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</si>
  <si>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</si>
  <si>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</si>
  <si>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</si>
  <si>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</si>
  <si>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</si>
  <si>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</si>
  <si>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</si>
  <si>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</si>
  <si>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</si>
  <si>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</si>
  <si>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</si>
  <si>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</si>
  <si>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</si>
  <si>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</si>
  <si>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</si>
  <si>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</si>
  <si>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</si>
  <si>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</si>
  <si>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</si>
  <si>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</si>
  <si>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</si>
  <si>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</si>
  <si>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</si>
  <si>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</si>
  <si>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本部门无一般公共预算“三公”经费支出预算，此表无数据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</si>
  <si>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</si>
  <si>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</si>
  <si>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</si>
  <si>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</si>
  <si>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</si>
  <si>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</si>
  <si>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</si>
  <si>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</si>
  <si>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</si>
  <si>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</si>
  <si>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</si>
  <si>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</si>
  <si>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</si>
  <si>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</si>
  <si>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</si>
  <si>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</si>
  <si>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</si>
  <si>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</si>
  <si>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</si>
  <si>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</si>
  <si>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530112210000000002778</t>
  </si>
  <si>
    <t>30113</t>
  </si>
  <si>
    <t>530112231100001230173</t>
  </si>
  <si>
    <t>离退休人员支出</t>
  </si>
  <si>
    <t>30305</t>
  </si>
  <si>
    <t>生活补助</t>
  </si>
  <si>
    <t>530112210000000002784</t>
  </si>
  <si>
    <t>一般公用经费支出</t>
  </si>
  <si>
    <t>30201</t>
  </si>
  <si>
    <t>办公费</t>
  </si>
  <si>
    <t>30216</t>
  </si>
  <si>
    <t>培训费</t>
  </si>
  <si>
    <t>30229</t>
  </si>
  <si>
    <t>福利费</t>
  </si>
  <si>
    <t>530112231100001436996</t>
  </si>
  <si>
    <t>离退休人员福利费</t>
  </si>
  <si>
    <t>530112251100003698934</t>
  </si>
  <si>
    <t>残疾人保障金</t>
  </si>
  <si>
    <t>30299</t>
  </si>
  <si>
    <t>其他商品和服务支出</t>
  </si>
  <si>
    <t>530112241100002271139</t>
  </si>
  <si>
    <t>遗属补助</t>
  </si>
  <si>
    <t>530112210000000002783</t>
  </si>
  <si>
    <t>其他公用经费支出</t>
  </si>
  <si>
    <t>530112210000000002777</t>
  </si>
  <si>
    <t>社会保障缴费</t>
  </si>
  <si>
    <t>30108</t>
  </si>
  <si>
    <t>机关事业单位基本养老保险缴费</t>
  </si>
  <si>
    <t>30110</t>
  </si>
  <si>
    <t>职工基本医疗保险缴费</t>
  </si>
  <si>
    <t>30111</t>
  </si>
  <si>
    <t>公务员医疗补助缴费</t>
  </si>
  <si>
    <t>30112</t>
  </si>
  <si>
    <t>其他社会保障缴费</t>
  </si>
  <si>
    <t>530112210000000002782</t>
  </si>
  <si>
    <t>工会经费</t>
  </si>
  <si>
    <t>30228</t>
  </si>
  <si>
    <t>530112231100001436983</t>
  </si>
  <si>
    <t>事业人员绩效奖励</t>
  </si>
  <si>
    <t>30103</t>
  </si>
  <si>
    <t>奖金</t>
  </si>
  <si>
    <t>30107</t>
  </si>
  <si>
    <t>绩效工资</t>
  </si>
  <si>
    <t>530112231100001253373</t>
  </si>
  <si>
    <t>学校学生生均公用经费</t>
  </si>
  <si>
    <t>30205</t>
  </si>
  <si>
    <t>水费</t>
  </si>
  <si>
    <t>30206</t>
  </si>
  <si>
    <t>电费</t>
  </si>
  <si>
    <t>30207</t>
  </si>
  <si>
    <t>邮电费</t>
  </si>
  <si>
    <t>30209</t>
  </si>
  <si>
    <t>物业管理费</t>
  </si>
  <si>
    <t>30226</t>
  </si>
  <si>
    <t>劳务费</t>
  </si>
  <si>
    <t>30227</t>
  </si>
  <si>
    <t>委托业务费</t>
  </si>
  <si>
    <t>530112210000000002776</t>
  </si>
  <si>
    <t>事业人员工资支出</t>
  </si>
  <si>
    <t>30101</t>
  </si>
  <si>
    <t>基本工资</t>
  </si>
  <si>
    <t>30102</t>
  </si>
  <si>
    <t>津贴补贴</t>
  </si>
  <si>
    <t>编外聘用人员支出</t>
  </si>
  <si>
    <t>30199</t>
  </si>
  <si>
    <t>其他工资福利支出</t>
  </si>
  <si>
    <t>预算05-1表</t>
  </si>
  <si>
    <t>项目分类</t>
  </si>
  <si>
    <t>项目单位</t>
  </si>
  <si>
    <t>经济科目编码</t>
  </si>
  <si>
    <t>经济科目名称</t>
  </si>
  <si>
    <t>本年拨款</t>
  </si>
  <si>
    <t>其中：本次下达</t>
  </si>
  <si>
    <t>民生类</t>
  </si>
  <si>
    <t>530112221100000266773</t>
  </si>
  <si>
    <t>城乡初中生均公用经费</t>
  </si>
  <si>
    <t>31002</t>
  </si>
  <si>
    <t>办公设备购置</t>
  </si>
  <si>
    <t>专项业务类</t>
  </si>
  <si>
    <t>530112231100001318666</t>
  </si>
  <si>
    <t>西山区校园人防建设项目补助经费</t>
  </si>
  <si>
    <t>530112241100002468521</t>
  </si>
  <si>
    <t>普通高中国家助学金经费</t>
  </si>
  <si>
    <t>30308</t>
  </si>
  <si>
    <t>助学金</t>
  </si>
  <si>
    <t>530112241100002468522</t>
  </si>
  <si>
    <t>普通高中免学杂费经费</t>
  </si>
  <si>
    <t>530112241100002468534</t>
  </si>
  <si>
    <t>特殊教育补助经费</t>
  </si>
  <si>
    <t>530112241100002468537</t>
  </si>
  <si>
    <t>普通高中脱贫家庭经济困难学生生活费补助经费</t>
  </si>
  <si>
    <t>530112241100002468538</t>
  </si>
  <si>
    <t>义务教育家庭经济困难学生生活补助经费</t>
  </si>
  <si>
    <t>事业发展类</t>
  </si>
  <si>
    <t>530112241100002469028</t>
  </si>
  <si>
    <t>名师工作室工作经费</t>
  </si>
  <si>
    <t>530112241100002469108</t>
  </si>
  <si>
    <t>银龄讲师补助经费</t>
  </si>
  <si>
    <t>30214</t>
  </si>
  <si>
    <t>租赁费</t>
  </si>
  <si>
    <t>530112241100002480826</t>
  </si>
  <si>
    <t>普通高中办学补助经费</t>
  </si>
  <si>
    <t>530112241100002800994</t>
  </si>
  <si>
    <t>中小学课后服务项目资金</t>
  </si>
  <si>
    <t>530112251100003731795</t>
  </si>
  <si>
    <t>老昆三中食堂加固改造工程资金</t>
  </si>
  <si>
    <t>30213</t>
  </si>
  <si>
    <t>维修（护）费</t>
  </si>
  <si>
    <t>530112251100003737287</t>
  </si>
  <si>
    <t>春蕾计划补助经费</t>
  </si>
  <si>
    <t>530112251100003805962</t>
  </si>
  <si>
    <t>捐赠收入资金</t>
  </si>
  <si>
    <t>预算05-2表</t>
  </si>
  <si>
    <t>项目年度绩效目标</t>
  </si>
  <si>
    <t>一级指标</t>
  </si>
  <si>
    <t>二级指标</t>
  </si>
  <si>
    <t>三级指标</t>
  </si>
  <si>
    <t>指标性质</t>
  </si>
  <si>
    <t>指标值</t>
  </si>
  <si>
    <t>度量单位</t>
  </si>
  <si>
    <t>指标属性</t>
  </si>
  <si>
    <t>指标内容</t>
  </si>
  <si>
    <t>按照《昆明市西山区教育体育局关于命名第八届名师工作室主持人的通知》（西教体通〔2022〕110号）、《昆明市西山区教育体育局关于命名第九届名师工作室主持人的通知》（西教体通〔2023〕156号）文件精神，命名西山区第八届名师（学科）工作室共计9个，第九届名师工作室共计25个，共计名师工作室经费170万元。</t>
  </si>
  <si>
    <t>产出指标</t>
  </si>
  <si>
    <t>数量指标</t>
  </si>
  <si>
    <t>名师工作室数量</t>
  </si>
  <si>
    <t>=</t>
  </si>
  <si>
    <t>个</t>
  </si>
  <si>
    <t>定量指标</t>
  </si>
  <si>
    <t>粤秀中学名师工作室数量2个</t>
  </si>
  <si>
    <t>质量指标</t>
  </si>
  <si>
    <t>名师工作室的评选及考核工作完成率</t>
  </si>
  <si>
    <t>95</t>
  </si>
  <si>
    <t>%</t>
  </si>
  <si>
    <t>定性指标</t>
  </si>
  <si>
    <t>时效指标</t>
  </si>
  <si>
    <t>名师工作室持续时间</t>
  </si>
  <si>
    <t>&gt;=</t>
  </si>
  <si>
    <t>1.00</t>
  </si>
  <si>
    <t>年</t>
  </si>
  <si>
    <t>经济成本指标</t>
  </si>
  <si>
    <t>按标准发放</t>
  </si>
  <si>
    <t>效益指标</t>
  </si>
  <si>
    <t>社会效益</t>
  </si>
  <si>
    <t>带动全区教育高质量发展</t>
  </si>
  <si>
    <t>100</t>
  </si>
  <si>
    <t>以工作室主持人为龙头，“以一带十、以十带百“</t>
  </si>
  <si>
    <t>满意度指标</t>
  </si>
  <si>
    <t>服务对象满意度</t>
  </si>
  <si>
    <t>名师工作室成员满意度</t>
  </si>
  <si>
    <t>反映获补助受益对象的满意程度。</t>
  </si>
  <si>
    <t>政策宣传次数</t>
  </si>
  <si>
    <t>次</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</si>
  <si>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</si>
  <si>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</si>
  <si>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</si>
  <si>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</si>
  <si>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</si>
  <si>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</si>
  <si>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</si>
  <si>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</si>
  <si>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</si>
  <si>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</si>
  <si>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普通高中建档立卡家庭困难学生免学杂费由西山区学生资助管理中心按照《昆明市普通高中家庭经济困难学生资助实施方案》相关要求，根据学校办学等级确定资助标准，资助符合条件的普通高中在籍在校的家庭经济困难学生。</t>
  </si>
  <si>
    <t>资助对象人数</t>
  </si>
  <si>
    <t>&lt;=</t>
  </si>
  <si>
    <t>114</t>
  </si>
  <si>
    <t>人</t>
  </si>
  <si>
    <t>根据全国学生资助管理信息系统内提供“重点保障人群情况查询”确定资助名单，保障贫困学生全覆盖，切实落实资助政策。</t>
  </si>
  <si>
    <t>资助对象认定准确率</t>
  </si>
  <si>
    <t>救助发放及时率</t>
  </si>
  <si>
    <t>补助资金是否及时到位</t>
  </si>
  <si>
    <t>资助标准：800元/生.年</t>
  </si>
  <si>
    <t>元/学年</t>
  </si>
  <si>
    <t>严格按照资助标准发放</t>
  </si>
  <si>
    <t>资助政策宣传到位，切实落实资助政策。</t>
  </si>
  <si>
    <t>资助对象满意度</t>
  </si>
  <si>
    <t>获补对象数</t>
  </si>
  <si>
    <t>1013</t>
  </si>
  <si>
    <t>反映获补助人员、企业的数量情况，也适用补贴、资助等形式的补助。</t>
  </si>
  <si>
    <t>补助学生人数</t>
  </si>
  <si>
    <t>120</t>
  </si>
  <si>
    <t>人(人次、家)</t>
  </si>
  <si>
    <t>春蕾计划补助学生覆盖准确率</t>
  </si>
  <si>
    <t xml:space="preserve">根据全国学生资助管理信息系统内提供“重点保障人群情况查询”确定资助名单，保障贫困学生全覆盖，切实落实资助政策。
</t>
  </si>
  <si>
    <t>春蕾计划补助兑现准确率</t>
  </si>
  <si>
    <t>反映春蕾计划补助准确发放的情况。</t>
  </si>
  <si>
    <t>成本指标</t>
  </si>
  <si>
    <t>资助标准：1100元/生.年</t>
  </si>
  <si>
    <t>元/人</t>
  </si>
  <si>
    <t>90</t>
  </si>
  <si>
    <t>资助政策宣传到位，切实落实资助政策，提高资助学生满意程度</t>
  </si>
  <si>
    <t>在整合农村义务教育经费保障机制和城市义务教育奖补政策的基础上，建立城乡统一、重在农村的义务教育经费保障机制，优化教育布局，实现城乡义务教育在更高层次的均衡发展，促进教育公平、提高教育质量，促进基本公共服务均等化，构建社会主义和谐社会，建设人力资源强国。</t>
  </si>
  <si>
    <t>初中阶段应补助人数</t>
  </si>
  <si>
    <t>2029</t>
  </si>
  <si>
    <t>资助人数：学生2029人、寄宿生0人，标准：学生940元/人、寄宿生300元/人，其中中央占80%，省级占4%，市级占3.2%，区级占12.8%</t>
  </si>
  <si>
    <t>补助人数覆盖率</t>
  </si>
  <si>
    <t>补助人数覆盖率达到100%，</t>
  </si>
  <si>
    <t>教师培训费占学校年度公用经费的比例</t>
  </si>
  <si>
    <t>保障学校各项公用经费支出，维护单位部门正常运转</t>
  </si>
  <si>
    <t>保障办公费、会议、培训、差旅、水费、电费等公用经费支出</t>
  </si>
  <si>
    <t>补助资金当年到位率</t>
  </si>
  <si>
    <t>补助资金当年到位率100%</t>
  </si>
  <si>
    <t>完成时间</t>
  </si>
  <si>
    <t>2025年11月</t>
  </si>
  <si>
    <t>保证公用支出在每年11月之前支出完成率100%，完成得分，完不成不得分</t>
  </si>
  <si>
    <t>940</t>
  </si>
  <si>
    <t>部门运转</t>
  </si>
  <si>
    <t>正常运转</t>
  </si>
  <si>
    <t>反映部门（单位）正常运转情况。</t>
  </si>
  <si>
    <t>补助对象政策的知晓度</t>
  </si>
  <si>
    <t>可持续影响</t>
  </si>
  <si>
    <t>保障完成学校教学任务，提高学校的教学质量</t>
  </si>
  <si>
    <t>完成学校教学任务，提高学校的教学质量</t>
  </si>
  <si>
    <t>学生满意度</t>
  </si>
  <si>
    <t>反映学生对部门（单位）履职情况的满意程度。</t>
  </si>
  <si>
    <t>家长满意度</t>
  </si>
  <si>
    <t>反映家长员对公用经费保障的满意程度。</t>
  </si>
  <si>
    <t>为深入推进名校、名师、名长“三名”工程，积极引进优秀退休教师到昆讲学，全面提升全市教育质量，根据教育部、财政部银龄讲学计划有关要求，结合昆明市实际，制定昆明市银龄讲学三年行动计划，县区所属学校引进银龄讲师所需经费由同</t>
  </si>
  <si>
    <t>引进银龄讲师人数</t>
  </si>
  <si>
    <t>反映引进银龄讲师人数</t>
  </si>
  <si>
    <t>工资补助标准</t>
  </si>
  <si>
    <t>120000</t>
  </si>
  <si>
    <t>银龄教师工资按120000元/人补助标准发放</t>
  </si>
  <si>
    <t>银龄教师房租标准</t>
  </si>
  <si>
    <t>66860</t>
  </si>
  <si>
    <t>元</t>
  </si>
  <si>
    <t>银龄教师房租标准66860元</t>
  </si>
  <si>
    <t>根据《昆明市银龄讲学三年行动计划（2021—2023年）》的通知，确定银龄教师名单</t>
  </si>
  <si>
    <t>反映发放银龄教师工资的情况。
发放及时率=在时限内发放资金/应发放资金*100%</t>
  </si>
  <si>
    <t>306860</t>
  </si>
  <si>
    <t>银龄讲师补助经费合计306860元/年</t>
  </si>
  <si>
    <t>较强对昆明市银龄讲学三年行动计划（2021—2023年）补助政策的宣传
政策知晓率=调查中补助政策知晓人数/调查总人数*100%</t>
  </si>
  <si>
    <t>补助对象满意度</t>
  </si>
  <si>
    <t>教师人数</t>
  </si>
  <si>
    <t>236</t>
  </si>
  <si>
    <t>教师满意度</t>
  </si>
  <si>
    <t>学生满意度空</t>
  </si>
  <si>
    <t>强化人防建设，建立业务素质过硬的保安队伍，消除校园安全隐患，构建和谐校园，为学生提供一个优质安全的校园环境，确保学生健康成长。</t>
  </si>
  <si>
    <t>补助对象</t>
  </si>
  <si>
    <t>17</t>
  </si>
  <si>
    <t>反映保安工资人数情况</t>
  </si>
  <si>
    <t>保障所有保安工资发放到位</t>
  </si>
  <si>
    <t>补助标准达标率</t>
  </si>
  <si>
    <t xml:space="preserve">反映保安工资认定的准确性情况。
</t>
  </si>
  <si>
    <t>反映发放单位及时发放保安工资的情况。
发放及时率=在时限内发放资金/应发放资金*100%</t>
  </si>
  <si>
    <t>2025</t>
  </si>
  <si>
    <t>保安工资按月发放，保障2025年发放完成全年工资</t>
  </si>
  <si>
    <t>826200</t>
  </si>
  <si>
    <t>反映补助总成本</t>
  </si>
  <si>
    <t>经济效益</t>
  </si>
  <si>
    <t>民办补助标准</t>
  </si>
  <si>
    <t>元/人*月</t>
  </si>
  <si>
    <t>反映补助标准。</t>
  </si>
  <si>
    <t>公办补助标准</t>
  </si>
  <si>
    <t>4050</t>
  </si>
  <si>
    <t>保障校园环境安全</t>
  </si>
  <si>
    <t>校园环境安全</t>
  </si>
  <si>
    <t>补助持续时间</t>
  </si>
  <si>
    <t>反映获补助持续的时间</t>
  </si>
  <si>
    <t>社会公众满意度</t>
  </si>
  <si>
    <t>反映社会公众对部门（单位）履职情况的满意程度。</t>
  </si>
  <si>
    <t>单位人员满意度</t>
  </si>
  <si>
    <t>反映部门（单位）人员对公用经费保障的满意程度。</t>
  </si>
  <si>
    <t>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</si>
  <si>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补助人数</t>
  </si>
  <si>
    <t>补助人数*6000*12.8%</t>
  </si>
  <si>
    <t>补助资金到位率</t>
  </si>
  <si>
    <t>2024年11月</t>
  </si>
  <si>
    <t>月</t>
  </si>
  <si>
    <t>按时间完成</t>
  </si>
  <si>
    <t>6000</t>
  </si>
  <si>
    <t>补助标准</t>
  </si>
  <si>
    <t>残疾儿童入学率</t>
  </si>
  <si>
    <t>残疾儿童义务教育年限</t>
  </si>
  <si>
    <t>普通高中脱贫家庭经济困难学生生活费补助项目按照《昆明市普通高中家庭经济困难学生资助实施方案》的相关要求，按照1250元/学期的资助标准，资助普通高中在籍在校的建档立卡家庭经济困难学生。</t>
  </si>
  <si>
    <t>21</t>
  </si>
  <si>
    <t>根据全国学生资助管理信息系统内提供“重点保障人群情况查询”确定资助名单，保障符合资助条件的学生全覆盖，切实落实资助政策。</t>
  </si>
  <si>
    <t>资助金发放及时率</t>
  </si>
  <si>
    <t>资助标准：2500元/生.年</t>
  </si>
  <si>
    <t>根据《昆明市普通高中家庭经济困难学生资助实施方案》开展，按照一等1250元/学期、二等750元/学期的资助标准，资助普通高中在籍在校的家庭经济困难学生，根据全国学生资助管理信息系统内提供“重点保障人群情况查询”确定资助名单，保障符合资助条件学生全覆盖，切实落实资助政策。</t>
  </si>
  <si>
    <t>一等国家助学金资助人数</t>
  </si>
  <si>
    <t>122</t>
  </si>
  <si>
    <t>二等国家助学金资助人数</t>
  </si>
  <si>
    <t>48</t>
  </si>
  <si>
    <t>及时发放资助资金</t>
  </si>
  <si>
    <t>资助标准：一等2500元/生.年、二等1500元/生.年</t>
  </si>
  <si>
    <t>严格按照资助标准发放资助金</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</si>
  <si>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</si>
  <si>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小学寄宿制资助人数</t>
  </si>
  <si>
    <t>脱贫家庭学生等四类家庭经济困难学生全覆盖，小学寄宿制资助标椎为1000元/生/学年，补助资金由中央、省级、市级和县区共同承担，其中中央承担50%、省级承担10%、市级承担*8%、区级资金32%。</t>
  </si>
  <si>
    <t>小学非寄宿制资助人数</t>
  </si>
  <si>
    <t>238</t>
  </si>
  <si>
    <t>脱贫家庭学生等四类家庭经济困难学生全覆盖，小学非寄宿制资助标椎为500元/生/学年，补助资金由中央、省级、市级和县区共同承担，其中中央承担50%、省级承担10%、市级承担*8%、区级资金32%。</t>
  </si>
  <si>
    <t>初中寄宿制资助人数</t>
  </si>
  <si>
    <t>64</t>
  </si>
  <si>
    <t>脱贫家庭学生等四类家庭经济困难学生全覆盖，初中寄宿制资助标椎为1250元/生/学年，补助资金由中央、省级、市级和县区共同承担，其中中央承担50%、省级承担10%、市级承担*8%、区级资金32%。</t>
  </si>
  <si>
    <t>初中非寄宿制资助人数</t>
  </si>
  <si>
    <t>脱贫家庭学生等四类家庭经济困难学生全覆盖，初中非寄宿制资助标椎为625元/生/学年，补助资金由中央、省级、市级和县区共同承担，其中中央承担50%、省级承担10%、市级承担*8%、区级资金32%。</t>
  </si>
  <si>
    <t>脱贫家庭学生覆盖率</t>
  </si>
  <si>
    <t>根据政策要求，脱贫家庭学生覆盖率达到100</t>
  </si>
  <si>
    <t>发放及时率在时限内发放资金/应发放资金*100%</t>
  </si>
  <si>
    <t>项目完成进度</t>
  </si>
  <si>
    <t>项目春季、秋季学期期末前完成资助名单上报及资金发放</t>
  </si>
  <si>
    <t>寄宿小1000元，中1250元；非寄宿小500元，中625元</t>
  </si>
  <si>
    <t>元/人年</t>
  </si>
  <si>
    <t>小学寄宿制资助标椎为1000元/生/学年，初中寄宿制资助标椎为1250元/生/学年，小学非寄宿制资助标椎为500元/生/学年，初中非寄宿制资助标椎为625元/生/学年，补助资金由中央、省级、市级和县区共同承担，其中中央承担50%、省级承担10%、市级承担*8%、区级资金32%。</t>
  </si>
  <si>
    <t>保障补助对象政策的知晓度100%</t>
  </si>
  <si>
    <t>九年义务教育巩固率</t>
  </si>
  <si>
    <t>93</t>
  </si>
  <si>
    <t>九年义务教育巩固率达到93%以上</t>
  </si>
  <si>
    <t>受助学生满意度</t>
  </si>
  <si>
    <t>资助对象的满意程度高，切实落实资助政策</t>
  </si>
  <si>
    <t>家长的满意程度高，切实落实资助政策</t>
  </si>
  <si>
    <t>老昆三中食堂加固改造工程，对食堂进行加固改造</t>
  </si>
  <si>
    <t>资金到位率</t>
  </si>
  <si>
    <t>资金落实到位金额</t>
  </si>
  <si>
    <t>食堂加固改造工程合格率</t>
  </si>
  <si>
    <t>反映食堂加固改造工程合格率</t>
  </si>
  <si>
    <t>食堂建设项目开工率空</t>
  </si>
  <si>
    <t>50</t>
  </si>
  <si>
    <t>食堂建设项目开工情况</t>
  </si>
  <si>
    <t>项目资金按时下达</t>
  </si>
  <si>
    <t>按时下达</t>
  </si>
  <si>
    <t>反映资金落实到位情况</t>
  </si>
  <si>
    <t>反映食堂加固改造工程完成时间</t>
  </si>
  <si>
    <t>1800000</t>
  </si>
  <si>
    <t>反映食堂加固改造工程总成本</t>
  </si>
  <si>
    <t>提升学校教学环境</t>
  </si>
  <si>
    <t>进一步提升</t>
  </si>
  <si>
    <t>义务教育教学质量提升情况</t>
  </si>
  <si>
    <t>家长及学生满意度</t>
  </si>
  <si>
    <t>预算06表</t>
  </si>
  <si>
    <t>政府性基金预算支出预算表</t>
  </si>
  <si>
    <t>单位名称：昆明市发展和改革委员会</t>
  </si>
  <si>
    <t>政府性基金预算支出</t>
  </si>
  <si>
    <t>本部门无政府性基金支出预算，此表无数据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</si>
  <si>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</si>
  <si>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</si>
  <si>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</si>
  <si>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</si>
  <si>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</si>
  <si>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</si>
  <si>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</si>
  <si>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</si>
  <si>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</si>
  <si>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</si>
  <si>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</si>
  <si>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打印机</t>
  </si>
  <si>
    <t>A4黑白打印机</t>
  </si>
  <si>
    <t>台</t>
  </si>
  <si>
    <t>A4复印纸</t>
  </si>
  <si>
    <t>复印纸</t>
  </si>
  <si>
    <t>件</t>
  </si>
  <si>
    <t xml:space="preserve">  学生课椅</t>
  </si>
  <si>
    <t>教学、实验椅凳</t>
  </si>
  <si>
    <t>把</t>
  </si>
  <si>
    <t>学生课桌</t>
  </si>
  <si>
    <t>教学、实验用桌</t>
  </si>
  <si>
    <t>张</t>
  </si>
  <si>
    <t>办公台式电脑</t>
  </si>
  <si>
    <t>台式计算机</t>
  </si>
  <si>
    <t>文件柜</t>
  </si>
  <si>
    <t>保安服务</t>
  </si>
  <si>
    <t>物业管理采购</t>
  </si>
  <si>
    <t>物业管理服务</t>
  </si>
  <si>
    <t>印刷服务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</si>
  <si>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</si>
  <si>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</si>
  <si>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</si>
  <si>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</si>
  <si>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</si>
  <si>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</si>
  <si>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</si>
  <si>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</si>
  <si>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本部门无政府购买服务预算，此表无数据</t>
  </si>
  <si>
    <t>预算09-1表</t>
  </si>
  <si>
    <t>单位名称（项目）</t>
  </si>
  <si>
    <t>地区</t>
  </si>
  <si>
    <t>本部门无对下转移支付预算，此表无数据</t>
  </si>
  <si>
    <t>预算09-2表</t>
  </si>
  <si>
    <t xml:space="preserve">预算10表
</t>
  </si>
  <si>
    <t>资产类别</t>
  </si>
  <si>
    <t>资产分类代码.名称</t>
  </si>
  <si>
    <t>资产名称</t>
  </si>
  <si>
    <t>计量单位</t>
  </si>
  <si>
    <t>财政部门批复数（元）</t>
  </si>
  <si>
    <t>单价</t>
  </si>
  <si>
    <t>金额</t>
  </si>
  <si>
    <t>设备</t>
  </si>
  <si>
    <t>A02010105 台式计算机</t>
  </si>
  <si>
    <t>A02021003 A4黑白打印机</t>
  </si>
  <si>
    <t>A02061819 热水器</t>
  </si>
  <si>
    <t>热水器</t>
  </si>
  <si>
    <t>套</t>
  </si>
  <si>
    <t>家具和用品</t>
  </si>
  <si>
    <t>A05010203 教学、实验用桌</t>
  </si>
  <si>
    <t>A05010304 教学、实验椅凳</t>
  </si>
  <si>
    <t>A05010502 文件柜</t>
  </si>
  <si>
    <t>预算11表</t>
  </si>
  <si>
    <t>上级补助</t>
  </si>
  <si>
    <t>本部门无上级补助项目支出预算，此表无数据</t>
  </si>
  <si>
    <t>预算12表</t>
  </si>
  <si>
    <t>项目级次</t>
  </si>
  <si>
    <t>311 专项业务类</t>
  </si>
  <si>
    <t>本级</t>
  </si>
  <si>
    <t>312 民生类</t>
  </si>
  <si>
    <t>313 事业发展类</t>
  </si>
  <si>
    <r>
      <t>10</t>
    </r>
    <r>
      <rPr>
        <sz val="9"/>
        <color rgb="FF000000"/>
        <rFont val="宋体"/>
        <family val="3"/>
        <charset val="134"/>
        <scheme val="minor"/>
      </rPr>
      <t>0000</t>
    </r>
    <phoneticPr fontId="45" type="noConversion"/>
  </si>
  <si>
    <t>元</t>
    <phoneticPr fontId="45" type="noConversion"/>
  </si>
</sst>
</file>

<file path=xl/styles.xml><?xml version="1.0" encoding="utf-8"?>
<styleSheet xmlns="http://schemas.openxmlformats.org/spreadsheetml/2006/main">
  <numFmts count="5">
    <numFmt numFmtId="176" formatCode="yyyy\-mm\-dd"/>
    <numFmt numFmtId="177" formatCode="yyyy\-mm\-dd\ hh:mm:ss"/>
    <numFmt numFmtId="178" formatCode="#,##0;\-#,##0;;@"/>
    <numFmt numFmtId="179" formatCode="#,##0.00;\-#,##0.00;;@"/>
    <numFmt numFmtId="180" formatCode="hh:mm:ss"/>
  </numFmts>
  <fonts count="4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rgb="FF000000"/>
      <name val="宋体"/>
      <charset val="134"/>
      <scheme val="minor"/>
    </font>
    <font>
      <sz val="10"/>
      <name val="宋体"/>
      <charset val="134"/>
    </font>
    <font>
      <sz val="9"/>
      <color theme="1"/>
      <name val="宋体"/>
      <charset val="134"/>
    </font>
    <font>
      <sz val="10"/>
      <color rgb="FF000000"/>
      <name val="Arial"/>
      <family val="2"/>
    </font>
    <font>
      <b/>
      <sz val="23.95"/>
      <color rgb="FF000000"/>
      <name val="宋体"/>
      <charset val="134"/>
    </font>
    <font>
      <sz val="11.3"/>
      <color rgb="FF000000"/>
      <name val="宋体"/>
      <charset val="134"/>
      <scheme val="minor"/>
    </font>
    <font>
      <b/>
      <sz val="22"/>
      <color rgb="FF000000"/>
      <name val="宋体"/>
      <charset val="134"/>
    </font>
    <font>
      <sz val="10"/>
      <color rgb="FFFFFFFF"/>
      <name val="宋体"/>
      <charset val="134"/>
    </font>
    <font>
      <b/>
      <sz val="21"/>
      <color rgb="FF000000"/>
      <name val="宋体"/>
      <charset val="134"/>
    </font>
    <font>
      <sz val="10"/>
      <color rgb="FF000000"/>
      <name val="宋体"/>
      <charset val="134"/>
      <scheme val="minor"/>
    </font>
    <font>
      <sz val="11"/>
      <color theme="1"/>
      <name val="宋体"/>
      <charset val="134"/>
      <scheme val="minor"/>
    </font>
    <font>
      <b/>
      <sz val="18"/>
      <color rgb="FF000000"/>
      <name val="宋体"/>
      <charset val="134"/>
    </font>
    <font>
      <sz val="9.75"/>
      <color rgb="FF000000"/>
      <name val="SimSun"/>
      <charset val="134"/>
    </font>
    <font>
      <b/>
      <sz val="9"/>
      <color rgb="FF000000"/>
      <name val="宋体"/>
      <charset val="134"/>
    </font>
    <font>
      <b/>
      <sz val="9"/>
      <color rgb="FF000000"/>
      <name val="宋体"/>
      <charset val="134"/>
      <scheme val="minor"/>
    </font>
    <font>
      <sz val="11"/>
      <color indexed="8"/>
      <name val="宋体"/>
      <charset val="134"/>
    </font>
    <font>
      <sz val="11"/>
      <color indexed="8"/>
      <name val="宋体"/>
      <charset val="134"/>
    </font>
    <font>
      <sz val="11"/>
      <color indexed="9"/>
      <name val="宋体"/>
      <charset val="134"/>
    </font>
    <font>
      <sz val="9"/>
      <name val="宋体"/>
      <charset val="134"/>
    </font>
    <font>
      <sz val="9"/>
      <name val="Microsoft YaHei UI"/>
      <charset val="134"/>
    </font>
    <font>
      <b/>
      <sz val="15"/>
      <color theme="3"/>
      <name val="宋体"/>
      <charset val="134"/>
    </font>
    <font>
      <sz val="18"/>
      <color theme="3"/>
      <name val="宋体"/>
      <charset val="134"/>
    </font>
    <font>
      <b/>
      <sz val="13"/>
      <color theme="3"/>
      <name val="宋体"/>
      <charset val="134"/>
    </font>
    <font>
      <b/>
      <sz val="11"/>
      <color theme="3"/>
      <name val="宋体"/>
      <charset val="134"/>
    </font>
    <font>
      <sz val="11"/>
      <color rgb="FF9C0006"/>
      <name val="宋体"/>
      <charset val="134"/>
    </font>
    <font>
      <sz val="12"/>
      <name val="宋体"/>
      <charset val="134"/>
    </font>
    <font>
      <sz val="12"/>
      <name val="宋体"/>
      <charset val="134"/>
    </font>
    <font>
      <sz val="10"/>
      <name val="Arial"/>
      <family val="2"/>
    </font>
    <font>
      <sz val="11"/>
      <color theme="1"/>
      <name val="宋体"/>
      <charset val="134"/>
      <scheme val="minor"/>
    </font>
    <font>
      <sz val="10"/>
      <color indexed="8"/>
      <name val="Arial"/>
      <family val="2"/>
    </font>
    <font>
      <sz val="11"/>
      <color rgb="FF006100"/>
      <name val="宋体"/>
      <charset val="134"/>
    </font>
    <font>
      <b/>
      <sz val="11"/>
      <color indexed="8"/>
      <name val="宋体"/>
      <charset val="134"/>
    </font>
    <font>
      <b/>
      <sz val="11"/>
      <color rgb="FFFA7D00"/>
      <name val="宋体"/>
      <charset val="134"/>
    </font>
    <font>
      <b/>
      <sz val="11"/>
      <color indexed="9"/>
      <name val="宋体"/>
      <charset val="134"/>
    </font>
    <font>
      <i/>
      <sz val="11"/>
      <color rgb="FF7F7F7F"/>
      <name val="宋体"/>
      <charset val="134"/>
    </font>
    <font>
      <sz val="11"/>
      <color indexed="10"/>
      <name val="宋体"/>
      <charset val="134"/>
    </font>
    <font>
      <sz val="11"/>
      <color rgb="FFFA7D00"/>
      <name val="宋体"/>
      <charset val="134"/>
    </font>
    <font>
      <sz val="11"/>
      <color rgb="FF9C6500"/>
      <name val="宋体"/>
      <charset val="134"/>
    </font>
    <font>
      <b/>
      <sz val="11"/>
      <color rgb="FF3F3F3F"/>
      <name val="宋体"/>
      <charset val="134"/>
    </font>
    <font>
      <sz val="11"/>
      <color rgb="FF3F3F76"/>
      <name val="宋体"/>
      <charset val="134"/>
    </font>
    <font>
      <sz val="9"/>
      <name val="宋体"/>
      <charset val="134"/>
      <scheme val="minor"/>
    </font>
    <font>
      <sz val="9"/>
      <color rgb="FF000000"/>
      <name val="宋体"/>
      <family val="3"/>
      <charset val="134"/>
      <scheme val="minor"/>
    </font>
  </fonts>
  <fills count="34">
    <fill>
      <patternFill patternType="none"/>
    </fill>
    <fill>
      <patternFill patternType="gray125"/>
    </fill>
    <fill>
      <patternFill patternType="solid">
        <fgColor rgb="FFFFFFFF"/>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1454817346722"/>
        <bgColor indexed="64"/>
      </patternFill>
    </fill>
    <fill>
      <patternFill patternType="solid">
        <fgColor theme="5" tint="0.39991454817346722"/>
        <bgColor indexed="64"/>
      </patternFill>
    </fill>
    <fill>
      <patternFill patternType="solid">
        <fgColor theme="6" tint="0.39991454817346722"/>
        <bgColor indexed="64"/>
      </patternFill>
    </fill>
    <fill>
      <patternFill patternType="solid">
        <fgColor theme="7" tint="0.39991454817346722"/>
        <bgColor indexed="64"/>
      </patternFill>
    </fill>
    <fill>
      <patternFill patternType="solid">
        <fgColor theme="8" tint="0.39991454817346722"/>
        <bgColor indexed="64"/>
      </patternFill>
    </fill>
    <fill>
      <patternFill patternType="solid">
        <fgColor theme="9" tint="0.39991454817346722"/>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EB9C"/>
        <bgColor indexed="64"/>
      </patternFill>
    </fill>
    <fill>
      <patternFill patternType="solid">
        <fgColor indexed="47"/>
        <bgColor indexed="64"/>
      </patternFill>
    </fill>
    <fill>
      <patternFill patternType="solid">
        <fgColor indexed="26"/>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5422223578601"/>
      </bottom>
      <diagonal/>
    </border>
    <border>
      <left/>
      <right/>
      <top/>
      <bottom style="medium">
        <color theme="4" tint="0.39991454817346722"/>
      </bottom>
      <diagonal/>
    </border>
  </borders>
  <cellStyleXfs count="113">
    <xf numFmtId="0" fontId="0" fillId="0" borderId="0"/>
    <xf numFmtId="0" fontId="20" fillId="3" borderId="0" applyNumberFormat="0" applyBorder="0" applyAlignment="0" applyProtection="0">
      <alignment vertical="center"/>
    </xf>
    <xf numFmtId="0" fontId="21" fillId="3" borderId="0" applyNumberFormat="0" applyBorder="0" applyAlignment="0" applyProtection="0">
      <alignment vertical="center"/>
    </xf>
    <xf numFmtId="0" fontId="20" fillId="4" borderId="0" applyNumberFormat="0" applyBorder="0" applyAlignment="0" applyProtection="0">
      <alignment vertical="center"/>
    </xf>
    <xf numFmtId="0" fontId="21" fillId="4" borderId="0" applyNumberFormat="0" applyBorder="0" applyAlignment="0" applyProtection="0">
      <alignment vertical="center"/>
    </xf>
    <xf numFmtId="0" fontId="20" fillId="5" borderId="0" applyNumberFormat="0" applyBorder="0" applyAlignment="0" applyProtection="0">
      <alignment vertical="center"/>
    </xf>
    <xf numFmtId="0" fontId="21" fillId="5" borderId="0" applyNumberFormat="0" applyBorder="0" applyAlignment="0" applyProtection="0">
      <alignment vertical="center"/>
    </xf>
    <xf numFmtId="0" fontId="20" fillId="6" borderId="0" applyNumberFormat="0" applyBorder="0" applyAlignment="0" applyProtection="0">
      <alignment vertical="center"/>
    </xf>
    <xf numFmtId="0" fontId="21" fillId="6" borderId="0" applyNumberFormat="0" applyBorder="0" applyAlignment="0" applyProtection="0">
      <alignment vertical="center"/>
    </xf>
    <xf numFmtId="0" fontId="20" fillId="7" borderId="0" applyNumberFormat="0" applyBorder="0" applyAlignment="0" applyProtection="0">
      <alignment vertical="center"/>
    </xf>
    <xf numFmtId="0" fontId="21" fillId="7" borderId="0" applyNumberFormat="0" applyBorder="0" applyAlignment="0" applyProtection="0">
      <alignment vertical="center"/>
    </xf>
    <xf numFmtId="0" fontId="20" fillId="8" borderId="0" applyNumberFormat="0" applyBorder="0" applyAlignment="0" applyProtection="0">
      <alignment vertical="center"/>
    </xf>
    <xf numFmtId="0" fontId="21" fillId="8" borderId="0" applyNumberFormat="0" applyBorder="0" applyAlignment="0" applyProtection="0">
      <alignment vertical="center"/>
    </xf>
    <xf numFmtId="0" fontId="20" fillId="9" borderId="0" applyNumberFormat="0" applyBorder="0" applyAlignment="0" applyProtection="0">
      <alignment vertical="center"/>
    </xf>
    <xf numFmtId="0" fontId="21" fillId="9" borderId="0" applyNumberFormat="0" applyBorder="0" applyAlignment="0" applyProtection="0">
      <alignment vertical="center"/>
    </xf>
    <xf numFmtId="0" fontId="20" fillId="10" borderId="0" applyNumberFormat="0" applyBorder="0" applyAlignment="0" applyProtection="0">
      <alignment vertical="center"/>
    </xf>
    <xf numFmtId="0" fontId="21" fillId="10" borderId="0" applyNumberFormat="0" applyBorder="0" applyAlignment="0" applyProtection="0">
      <alignment vertical="center"/>
    </xf>
    <xf numFmtId="0" fontId="20" fillId="11"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176" fontId="23" fillId="0" borderId="7">
      <alignment horizontal="right" vertical="center"/>
    </xf>
    <xf numFmtId="177" fontId="23" fillId="0" borderId="7">
      <alignment horizontal="right" vertical="center"/>
    </xf>
    <xf numFmtId="178" fontId="23" fillId="0" borderId="7">
      <alignment horizontal="right" vertical="center"/>
    </xf>
    <xf numFmtId="179" fontId="23" fillId="0" borderId="7">
      <alignment horizontal="right" vertical="center"/>
    </xf>
    <xf numFmtId="0" fontId="24" fillId="0" borderId="0">
      <alignment vertical="top"/>
      <protection locked="0"/>
    </xf>
    <xf numFmtId="0" fontId="23" fillId="0" borderId="0">
      <alignment vertical="top"/>
      <protection locked="0"/>
    </xf>
    <xf numFmtId="0" fontId="21" fillId="0" borderId="0">
      <alignment vertical="center"/>
    </xf>
    <xf numFmtId="0" fontId="20" fillId="0" borderId="0">
      <alignment vertical="center"/>
    </xf>
    <xf numFmtId="10" fontId="23" fillId="0" borderId="7">
      <alignment horizontal="right" vertical="center"/>
    </xf>
    <xf numFmtId="49" fontId="23" fillId="0" borderId="7">
      <alignment horizontal="left" vertical="center" wrapText="1"/>
    </xf>
    <xf numFmtId="180" fontId="23" fillId="0" borderId="7">
      <alignment horizontal="right" vertical="center"/>
    </xf>
    <xf numFmtId="0" fontId="25" fillId="0" borderId="21" applyNumberFormat="0" applyFill="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8" fillId="0" borderId="0" applyNumberFormat="0" applyFill="0" applyBorder="0" applyAlignment="0" applyProtection="0">
      <alignment vertical="center"/>
    </xf>
    <xf numFmtId="0" fontId="29" fillId="21" borderId="0" applyNumberFormat="0" applyBorder="0" applyAlignment="0" applyProtection="0">
      <alignment vertical="center"/>
    </xf>
    <xf numFmtId="0" fontId="30" fillId="0" borderId="0"/>
    <xf numFmtId="0" fontId="31" fillId="0" borderId="0"/>
    <xf numFmtId="0" fontId="32" fillId="0" borderId="0"/>
    <xf numFmtId="0" fontId="33" fillId="0" borderId="0">
      <alignment vertical="center"/>
    </xf>
    <xf numFmtId="0" fontId="15" fillId="0" borderId="0"/>
    <xf numFmtId="0" fontId="21" fillId="0" borderId="0"/>
    <xf numFmtId="0" fontId="20" fillId="0" borderId="0"/>
    <xf numFmtId="0" fontId="15" fillId="0" borderId="0"/>
    <xf numFmtId="0" fontId="15" fillId="0" borderId="0"/>
    <xf numFmtId="0" fontId="15" fillId="0" borderId="0"/>
    <xf numFmtId="0" fontId="15" fillId="0" borderId="0"/>
    <xf numFmtId="0" fontId="6" fillId="0" borderId="0"/>
    <xf numFmtId="0" fontId="30"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1"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0" borderId="0"/>
    <xf numFmtId="0" fontId="35" fillId="22" borderId="0" applyNumberFormat="0" applyBorder="0" applyAlignment="0" applyProtection="0">
      <alignment vertical="center"/>
    </xf>
    <xf numFmtId="0" fontId="36" fillId="0" borderId="20" applyNumberFormat="0" applyFill="0" applyAlignment="0" applyProtection="0">
      <alignment vertical="center"/>
    </xf>
    <xf numFmtId="0" fontId="37" fillId="23" borderId="16" applyNumberFormat="0" applyAlignment="0" applyProtection="0">
      <alignment vertical="center"/>
    </xf>
    <xf numFmtId="0" fontId="38" fillId="24" borderId="18" applyNumberForma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42" fillId="31" borderId="0" applyNumberFormat="0" applyBorder="0" applyAlignment="0" applyProtection="0">
      <alignment vertical="center"/>
    </xf>
    <xf numFmtId="0" fontId="43" fillId="23" borderId="17" applyNumberFormat="0" applyAlignment="0" applyProtection="0">
      <alignment vertical="center"/>
    </xf>
    <xf numFmtId="0" fontId="44" fillId="32" borderId="16" applyNumberFormat="0" applyAlignment="0" applyProtection="0">
      <alignment vertical="center"/>
    </xf>
    <xf numFmtId="0" fontId="20" fillId="33" borderId="15" applyNumberFormat="0" applyFont="0" applyAlignment="0" applyProtection="0">
      <alignment vertical="center"/>
    </xf>
    <xf numFmtId="0" fontId="21" fillId="33" borderId="15" applyNumberFormat="0" applyFont="0" applyAlignment="0" applyProtection="0">
      <alignment vertical="center"/>
    </xf>
  </cellStyleXfs>
  <cellXfs count="327">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7" xfId="0" applyFont="1" applyFill="1" applyBorder="1" applyAlignment="1">
      <alignment horizontal="center" vertical="center"/>
    </xf>
    <xf numFmtId="179" fontId="5" fillId="0" borderId="7" xfId="0" applyNumberFormat="1" applyFont="1" applyBorder="1" applyAlignment="1">
      <alignment horizontal="left" vertical="center"/>
    </xf>
    <xf numFmtId="179" fontId="5" fillId="0" borderId="7" xfId="0" applyNumberFormat="1" applyFont="1" applyBorder="1" applyAlignment="1">
      <alignment horizontal="right" vertical="center"/>
    </xf>
    <xf numFmtId="0" fontId="5" fillId="2" borderId="7"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protection locked="0"/>
    </xf>
    <xf numFmtId="49" fontId="5" fillId="0" borderId="7" xfId="0" applyNumberFormat="1" applyFont="1" applyBorder="1" applyAlignment="1">
      <alignment horizontal="left" vertical="center" wrapText="1"/>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6" fillId="0" borderId="0" xfId="35" applyFont="1" applyAlignment="1" applyProtection="1"/>
    <xf numFmtId="0" fontId="1" fillId="0" borderId="7" xfId="0" applyFont="1" applyFill="1" applyBorder="1" applyAlignment="1" applyProtection="1">
      <alignment horizontal="center" vertical="center"/>
      <protection locked="0"/>
    </xf>
    <xf numFmtId="4" fontId="7" fillId="0" borderId="7" xfId="34" applyNumberFormat="1" applyFont="1" applyFill="1" applyBorder="1">
      <alignment horizontal="right" vertical="center"/>
    </xf>
    <xf numFmtId="0" fontId="8" fillId="0" borderId="0" xfId="0" applyFont="1" applyFill="1" applyBorder="1" applyProtection="1">
      <protection locked="0"/>
    </xf>
    <xf numFmtId="0" fontId="8" fillId="0" borderId="0" xfId="0" applyFont="1" applyFill="1" applyBorder="1"/>
    <xf numFmtId="0" fontId="1" fillId="0" borderId="0"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10" fillId="2" borderId="7" xfId="0" applyFont="1" applyFill="1" applyBorder="1" applyAlignment="1">
      <alignment horizontal="left" vertical="center" wrapText="1"/>
    </xf>
    <xf numFmtId="0" fontId="10" fillId="0" borderId="7" xfId="0" applyFont="1" applyBorder="1" applyAlignment="1" applyProtection="1">
      <alignment horizontal="left" wrapText="1"/>
      <protection locked="0"/>
    </xf>
    <xf numFmtId="0" fontId="10" fillId="0" borderId="7" xfId="0" applyFont="1" applyBorder="1" applyAlignment="1">
      <alignment horizontal="left" wrapText="1"/>
    </xf>
    <xf numFmtId="0" fontId="10" fillId="2" borderId="7"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center" vertical="center" wrapText="1"/>
      <protection locked="0"/>
    </xf>
    <xf numFmtId="3" fontId="10" fillId="2" borderId="7" xfId="0" applyNumberFormat="1" applyFont="1" applyFill="1" applyBorder="1" applyAlignment="1" applyProtection="1">
      <alignment horizontal="right" vertical="center"/>
      <protection locked="0"/>
    </xf>
    <xf numFmtId="4" fontId="10" fillId="2"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0" xfId="0" applyFont="1" applyFill="1" applyBorder="1" applyAlignment="1" applyProtection="1">
      <alignment horizontal="right" vertical="center" wrapText="1"/>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6" fillId="0" borderId="0" xfId="35" applyFont="1" applyAlignment="1" applyProtection="1">
      <alignment vertical="center"/>
    </xf>
    <xf numFmtId="0" fontId="1" fillId="0" borderId="0" xfId="0" applyFont="1" applyFill="1" applyBorder="1" applyAlignment="1">
      <alignment horizontal="right"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9" fontId="7"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4" fillId="0" borderId="0" xfId="0" applyFont="1" applyBorder="1" applyProtection="1">
      <protection locked="0"/>
    </xf>
    <xf numFmtId="0" fontId="4" fillId="0" borderId="0" xfId="0" applyFont="1" applyBorder="1" applyAlignment="1">
      <alignment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12" xfId="0" applyFont="1" applyBorder="1" applyAlignment="1" applyProtection="1">
      <alignment horizontal="center" vertical="center" wrapText="1"/>
      <protection locked="0"/>
    </xf>
    <xf numFmtId="179" fontId="7" fillId="0" borderId="7" xfId="0" applyNumberFormat="1" applyFont="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0" xfId="0" applyFont="1" applyBorder="1"/>
    <xf numFmtId="178" fontId="7" fillId="0" borderId="7" xfId="33" applyNumberFormat="1" applyFont="1" applyBorder="1" applyAlignment="1">
      <alignment horizontal="center" vertical="center"/>
    </xf>
    <xf numFmtId="178" fontId="7" fillId="0" borderId="7" xfId="0" applyNumberFormat="1"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pplyProtection="1">
      <alignment horizontal="left" vertical="center"/>
      <protection locked="0"/>
    </xf>
    <xf numFmtId="3" fontId="5" fillId="0" borderId="7" xfId="0" applyNumberFormat="1" applyFont="1" applyBorder="1" applyAlignment="1">
      <alignment horizontal="right" vertical="center"/>
    </xf>
    <xf numFmtId="4" fontId="5" fillId="0" borderId="7" xfId="0" applyNumberFormat="1" applyFont="1" applyBorder="1" applyAlignment="1">
      <alignment horizontal="right" vertical="center"/>
    </xf>
    <xf numFmtId="4" fontId="5"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2" fillId="0" borderId="0" xfId="0" applyFont="1" applyFill="1" applyBorder="1" applyAlignment="1" applyProtection="1">
      <alignment horizontal="right"/>
      <protection locked="0"/>
    </xf>
    <xf numFmtId="49" fontId="12"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5" fillId="2" borderId="7" xfId="0" applyFont="1" applyFill="1" applyBorder="1" applyAlignment="1" applyProtection="1">
      <alignment horizontal="center" vertical="center"/>
      <protection locked="0"/>
    </xf>
    <xf numFmtId="0" fontId="1" fillId="0" borderId="0" xfId="0" applyFont="1" applyBorder="1" applyAlignment="1">
      <alignment vertical="top"/>
    </xf>
    <xf numFmtId="49" fontId="1" fillId="0" borderId="0" xfId="0" applyNumberFormat="1" applyFont="1" applyBorder="1"/>
    <xf numFmtId="0" fontId="1" fillId="0" borderId="7" xfId="0" applyFont="1" applyBorder="1" applyAlignment="1">
      <alignment horizontal="center" vertical="center"/>
    </xf>
    <xf numFmtId="0" fontId="15" fillId="0" borderId="8" xfId="76" applyBorder="1" applyAlignment="1">
      <alignment horizontal="left" vertical="center"/>
    </xf>
    <xf numFmtId="0" fontId="15" fillId="0" borderId="8" xfId="77" applyBorder="1" applyAlignment="1">
      <alignment horizontal="left" vertical="center"/>
    </xf>
    <xf numFmtId="0" fontId="15" fillId="0" borderId="8" xfId="78" applyBorder="1" applyAlignment="1">
      <alignment horizontal="left" vertical="center"/>
    </xf>
    <xf numFmtId="0" fontId="15" fillId="0" borderId="8" xfId="79" applyBorder="1" applyAlignment="1">
      <alignment horizontal="left" vertical="center"/>
    </xf>
    <xf numFmtId="0" fontId="15" fillId="0" borderId="8" xfId="80" applyBorder="1" applyAlignment="1">
      <alignment horizontal="left" vertical="center"/>
    </xf>
    <xf numFmtId="0" fontId="15" fillId="0" borderId="8" xfId="81" applyBorder="1" applyAlignment="1">
      <alignment horizontal="left" vertical="center"/>
    </xf>
    <xf numFmtId="0" fontId="15" fillId="0" borderId="8" xfId="82" applyBorder="1" applyAlignment="1">
      <alignment horizontal="left" vertical="center"/>
    </xf>
    <xf numFmtId="0" fontId="15" fillId="0" borderId="8" xfId="83" applyBorder="1" applyAlignment="1">
      <alignment horizontal="left" vertical="center"/>
    </xf>
    <xf numFmtId="0" fontId="15" fillId="0" borderId="8" xfId="84" applyBorder="1" applyAlignment="1">
      <alignment horizontal="left" vertical="center"/>
    </xf>
    <xf numFmtId="0" fontId="15" fillId="0" borderId="8" xfId="85" applyBorder="1" applyAlignment="1">
      <alignment horizontal="left" vertical="center"/>
    </xf>
    <xf numFmtId="0" fontId="15" fillId="0" borderId="8" xfId="86" applyBorder="1" applyAlignment="1">
      <alignment horizontal="left" vertical="center"/>
    </xf>
    <xf numFmtId="0" fontId="15" fillId="0" borderId="8" xfId="87" applyBorder="1" applyAlignment="1">
      <alignment horizontal="left" vertical="center"/>
    </xf>
    <xf numFmtId="0" fontId="15" fillId="0" borderId="8" xfId="88" applyBorder="1" applyAlignment="1">
      <alignment horizontal="left" vertical="center"/>
    </xf>
    <xf numFmtId="0" fontId="15" fillId="0" borderId="8" xfId="89" applyBorder="1" applyAlignment="1">
      <alignment horizontal="left" vertical="center"/>
    </xf>
    <xf numFmtId="0" fontId="15" fillId="0" borderId="8" xfId="90" applyBorder="1" applyAlignment="1">
      <alignment horizontal="left" vertical="center"/>
    </xf>
    <xf numFmtId="0" fontId="15" fillId="0" borderId="8" xfId="91" applyBorder="1" applyAlignment="1">
      <alignment horizontal="left" vertical="center"/>
    </xf>
    <xf numFmtId="0" fontId="15" fillId="0" borderId="8" xfId="92" applyBorder="1" applyAlignment="1">
      <alignment horizontal="left" vertical="center"/>
    </xf>
    <xf numFmtId="0" fontId="15" fillId="0" borderId="8" xfId="93" applyBorder="1" applyAlignment="1">
      <alignment horizontal="left"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179" fontId="5" fillId="0" borderId="7" xfId="0" applyNumberFormat="1" applyFont="1" applyBorder="1" applyAlignment="1" applyProtection="1">
      <alignment horizontal="right" vertical="center"/>
      <protection locked="0"/>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15" fillId="0" borderId="8" xfId="52" applyBorder="1" applyAlignment="1">
      <alignment horizontal="left" vertical="center"/>
    </xf>
    <xf numFmtId="0" fontId="15" fillId="0" borderId="8" xfId="55" applyBorder="1" applyAlignment="1">
      <alignment horizontal="left" vertical="center"/>
    </xf>
    <xf numFmtId="0" fontId="15" fillId="0" borderId="8" xfId="56" applyBorder="1" applyAlignment="1">
      <alignment horizontal="left" vertical="center"/>
    </xf>
    <xf numFmtId="0" fontId="15" fillId="0" borderId="8" xfId="57" applyBorder="1" applyAlignment="1">
      <alignment horizontal="left" vertical="center"/>
    </xf>
    <xf numFmtId="0" fontId="15" fillId="0" borderId="8" xfId="58" applyBorder="1" applyAlignment="1">
      <alignment horizontal="left" vertical="center"/>
    </xf>
    <xf numFmtId="0" fontId="15" fillId="0" borderId="8" xfId="61" applyBorder="1" applyAlignment="1">
      <alignment horizontal="left" vertical="center"/>
    </xf>
    <xf numFmtId="0" fontId="15" fillId="0" borderId="8" xfId="62" applyBorder="1" applyAlignment="1">
      <alignment horizontal="left" vertical="center"/>
    </xf>
    <xf numFmtId="0" fontId="15" fillId="0" borderId="8" xfId="63" applyBorder="1" applyAlignment="1">
      <alignment horizontal="left" vertical="center"/>
    </xf>
    <xf numFmtId="0" fontId="15" fillId="0" borderId="8" xfId="64" applyBorder="1" applyAlignment="1">
      <alignment horizontal="left" vertical="center"/>
    </xf>
    <xf numFmtId="0" fontId="15" fillId="0" borderId="8" xfId="65" applyBorder="1" applyAlignment="1">
      <alignment horizontal="left" vertical="center"/>
    </xf>
    <xf numFmtId="0" fontId="15" fillId="0" borderId="8" xfId="66" applyBorder="1" applyAlignment="1">
      <alignment horizontal="left" vertical="center"/>
    </xf>
    <xf numFmtId="0" fontId="15" fillId="0" borderId="8" xfId="67" applyBorder="1" applyAlignment="1">
      <alignment horizontal="left" vertical="center"/>
    </xf>
    <xf numFmtId="0" fontId="15" fillId="0" borderId="8" xfId="68" applyBorder="1" applyAlignment="1">
      <alignment horizontal="left" vertical="center"/>
    </xf>
    <xf numFmtId="0" fontId="15" fillId="0" borderId="8" xfId="69" applyBorder="1" applyAlignment="1">
      <alignment horizontal="left" vertical="center"/>
    </xf>
    <xf numFmtId="0" fontId="15" fillId="0" borderId="8" xfId="70" applyBorder="1" applyAlignment="1">
      <alignment horizontal="left" vertical="center"/>
    </xf>
    <xf numFmtId="0" fontId="15" fillId="0" borderId="8" xfId="72" applyBorder="1" applyAlignment="1">
      <alignment horizontal="left" vertical="center"/>
    </xf>
    <xf numFmtId="0" fontId="15" fillId="0" borderId="8" xfId="73" applyBorder="1" applyAlignment="1">
      <alignment horizontal="left" vertical="center"/>
    </xf>
    <xf numFmtId="0" fontId="1" fillId="0" borderId="7" xfId="0" applyFont="1" applyBorder="1" applyAlignment="1" applyProtection="1">
      <alignment horizontal="right" vertical="center"/>
      <protection locked="0"/>
    </xf>
    <xf numFmtId="0" fontId="5" fillId="0" borderId="7" xfId="0" applyFont="1" applyBorder="1" applyAlignment="1" applyProtection="1">
      <alignment horizontal="right" vertical="center"/>
      <protection locked="0"/>
    </xf>
    <xf numFmtId="0" fontId="15" fillId="0" borderId="8" xfId="74" applyBorder="1" applyAlignment="1">
      <alignment horizontal="left" vertical="center"/>
    </xf>
    <xf numFmtId="0" fontId="15" fillId="0" borderId="8" xfId="75" applyBorder="1" applyAlignment="1">
      <alignment horizontal="left" vertical="center"/>
    </xf>
    <xf numFmtId="0" fontId="2" fillId="0" borderId="0" xfId="0" applyFont="1" applyFill="1" applyBorder="1" applyAlignment="1">
      <alignment horizontal="right" vertical="center" wrapText="1"/>
    </xf>
    <xf numFmtId="0" fontId="0" fillId="0" borderId="0" xfId="0" applyFill="1" applyBorder="1"/>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7" xfId="0" applyNumberFormat="1" applyFont="1" applyFill="1" applyBorder="1" applyAlignment="1">
      <alignment horizontal="center" vertical="center"/>
    </xf>
    <xf numFmtId="4" fontId="5" fillId="0" borderId="7" xfId="0" applyNumberFormat="1" applyFont="1" applyBorder="1" applyAlignment="1" applyProtection="1">
      <alignment horizontal="right" vertical="center" wrapText="1"/>
      <protection locked="0"/>
    </xf>
    <xf numFmtId="4" fontId="5" fillId="0" borderId="7" xfId="0" applyNumberFormat="1" applyFont="1" applyBorder="1" applyAlignment="1">
      <alignment horizontal="right" vertical="center" wrapText="1"/>
    </xf>
    <xf numFmtId="0" fontId="5" fillId="0" borderId="7" xfId="0" applyFont="1" applyBorder="1" applyAlignment="1">
      <alignment horizontal="left" vertical="center" wrapText="1" indent="1"/>
    </xf>
    <xf numFmtId="0" fontId="5" fillId="0" borderId="7" xfId="0" applyFont="1" applyBorder="1" applyAlignment="1">
      <alignment horizontal="left" vertical="center" wrapText="1" indent="2"/>
    </xf>
    <xf numFmtId="0" fontId="17" fillId="0" borderId="7"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wrapText="1"/>
      <protection locked="0"/>
    </xf>
    <xf numFmtId="4" fontId="5" fillId="0" borderId="7" xfId="0" applyNumberFormat="1" applyFont="1" applyBorder="1" applyAlignment="1" applyProtection="1">
      <alignment horizontal="right" vertical="center"/>
      <protection locked="0"/>
    </xf>
    <xf numFmtId="0" fontId="2" fillId="0" borderId="7" xfId="0" applyFont="1" applyFill="1" applyBorder="1" applyAlignment="1">
      <alignment horizontal="left" vertical="center"/>
    </xf>
    <xf numFmtId="0" fontId="18" fillId="0" borderId="7" xfId="0" applyFont="1" applyFill="1" applyBorder="1" applyAlignment="1">
      <alignment horizontal="center" vertical="center"/>
    </xf>
    <xf numFmtId="0" fontId="19" fillId="0" borderId="7" xfId="0" applyFont="1" applyBorder="1" applyAlignment="1">
      <alignment horizontal="right" vertical="center"/>
    </xf>
    <xf numFmtId="0" fontId="5" fillId="0" borderId="7" xfId="0" applyFont="1" applyBorder="1" applyAlignment="1">
      <alignment horizontal="right" vertical="center"/>
    </xf>
    <xf numFmtId="0" fontId="18" fillId="0" borderId="7" xfId="0" applyFont="1" applyFill="1" applyBorder="1" applyAlignment="1" applyProtection="1">
      <alignment horizontal="center" vertical="center" wrapText="1"/>
      <protection locked="0"/>
    </xf>
    <xf numFmtId="4" fontId="19" fillId="0" borderId="7" xfId="0" applyNumberFormat="1" applyFont="1" applyBorder="1" applyAlignment="1" applyProtection="1">
      <alignment horizontal="right" vertical="center"/>
      <protection locked="0"/>
    </xf>
    <xf numFmtId="0" fontId="17" fillId="0" borderId="7" xfId="0" applyFont="1" applyFill="1" applyBorder="1" applyAlignment="1" applyProtection="1">
      <alignment horizontal="center" vertical="center"/>
      <protection locked="0"/>
    </xf>
    <xf numFmtId="0" fontId="5" fillId="2" borderId="7" xfId="0" applyFont="1" applyFill="1" applyBorder="1" applyAlignment="1">
      <alignment horizontal="left" vertical="center" wrapText="1"/>
    </xf>
    <xf numFmtId="0" fontId="5" fillId="2" borderId="7" xfId="0" applyFont="1" applyFill="1" applyBorder="1" applyAlignment="1">
      <alignment horizontal="left" vertical="center" wrapText="1" indent="1"/>
    </xf>
    <xf numFmtId="0" fontId="5" fillId="2" borderId="7" xfId="0" applyFont="1" applyFill="1" applyBorder="1" applyAlignment="1">
      <alignment horizontal="left" vertical="center" wrapText="1" indent="2"/>
    </xf>
    <xf numFmtId="0" fontId="2" fillId="0" borderId="7" xfId="0" applyFont="1" applyFill="1" applyBorder="1" applyAlignment="1" applyProtection="1">
      <alignment horizontal="left" vertical="center" wrapText="1" indent="1"/>
      <protection locked="0"/>
    </xf>
    <xf numFmtId="0" fontId="1" fillId="0" borderId="12"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protection locked="0"/>
    </xf>
    <xf numFmtId="49" fontId="46" fillId="0" borderId="7" xfId="0" applyNumberFormat="1" applyFont="1" applyBorder="1" applyAlignment="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Font="1" applyFill="1" applyBorder="1"/>
    <xf numFmtId="0" fontId="2" fillId="0" borderId="0" xfId="0" applyFont="1" applyFill="1" applyBorder="1" applyAlignment="1" applyProtection="1">
      <alignment horizontal="left" vertical="center" wrapText="1"/>
      <protection locked="0"/>
    </xf>
    <xf numFmtId="0" fontId="8" fillId="0" borderId="0" xfId="0" applyFont="1" applyFill="1" applyBorder="1" applyAlignment="1">
      <alignment horizontal="left" vertical="center"/>
    </xf>
    <xf numFmtId="0" fontId="17" fillId="0" borderId="7" xfId="0" applyFont="1" applyFill="1" applyBorder="1" applyAlignment="1" applyProtection="1">
      <alignment horizontal="center" vertical="center" wrapText="1"/>
      <protection locked="0"/>
    </xf>
    <xf numFmtId="0" fontId="17" fillId="0" borderId="7" xfId="0" applyFont="1" applyFill="1" applyBorder="1" applyAlignment="1" applyProtection="1">
      <alignment vertical="top" wrapText="1"/>
      <protection locked="0"/>
    </xf>
    <xf numFmtId="0" fontId="1"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12" xfId="0" applyFont="1" applyFill="1" applyBorder="1" applyAlignment="1">
      <alignment horizontal="right" vertical="center"/>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8" fillId="0" borderId="7" xfId="0" applyFont="1" applyFill="1" applyBorder="1" applyAlignment="1" applyProtection="1">
      <alignment vertical="top" wrapText="1"/>
      <protection locked="0"/>
    </xf>
    <xf numFmtId="0" fontId="1" fillId="0" borderId="1"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1" fillId="0" borderId="10" xfId="0"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xf>
    <xf numFmtId="0" fontId="2" fillId="0" borderId="0"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6"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wrapText="1"/>
      <protection locked="0"/>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0"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16" fillId="0" borderId="0" xfId="0" applyFont="1" applyFill="1" applyBorder="1" applyAlignment="1">
      <alignment horizontal="center" vertical="center"/>
    </xf>
    <xf numFmtId="0" fontId="8" fillId="0" borderId="0" xfId="0" applyFont="1" applyFill="1" applyBorder="1"/>
    <xf numFmtId="0" fontId="8" fillId="0" borderId="0" xfId="0" applyFont="1" applyFill="1" applyBorder="1" applyProtection="1">
      <protection locked="0"/>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center"/>
      <protection locked="0"/>
    </xf>
    <xf numFmtId="0" fontId="1" fillId="0" borderId="7"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2" borderId="4" xfId="0" applyFont="1" applyFill="1" applyBorder="1" applyAlignment="1">
      <alignment horizontal="left" vertical="center"/>
    </xf>
    <xf numFmtId="0" fontId="4" fillId="0" borderId="5" xfId="0" applyFont="1" applyBorder="1" applyAlignment="1">
      <alignment horizontal="center" vertical="center" wrapText="1"/>
    </xf>
    <xf numFmtId="0" fontId="4" fillId="2" borderId="1" xfId="0" applyFont="1" applyFill="1" applyBorder="1" applyAlignment="1">
      <alignment horizontal="center" vertical="center"/>
    </xf>
    <xf numFmtId="49" fontId="5" fillId="0" borderId="1" xfId="0" applyNumberFormat="1" applyFont="1" applyBorder="1" applyAlignment="1">
      <alignment horizontal="left" vertical="center" wrapText="1" indent="1"/>
    </xf>
    <xf numFmtId="49" fontId="5" fillId="0" borderId="5" xfId="0" applyNumberFormat="1" applyFont="1" applyBorder="1" applyAlignment="1">
      <alignment horizontal="left" vertical="center" wrapText="1" indent="1"/>
    </xf>
    <xf numFmtId="49" fontId="5" fillId="0" borderId="6" xfId="0" applyNumberFormat="1" applyFont="1" applyBorder="1" applyAlignment="1">
      <alignment horizontal="left" vertical="center" wrapText="1" indent="1"/>
    </xf>
    <xf numFmtId="49" fontId="5" fillId="0" borderId="1"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0" fontId="1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right"/>
      <protection locked="0"/>
    </xf>
    <xf numFmtId="0" fontId="4" fillId="0" borderId="2" xfId="0" applyFont="1" applyFill="1" applyBorder="1" applyAlignment="1">
      <alignment horizontal="center" vertical="center"/>
    </xf>
    <xf numFmtId="0" fontId="1"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179" fontId="7" fillId="0" borderId="0" xfId="0" applyNumberFormat="1" applyFont="1" applyBorder="1" applyAlignment="1">
      <alignment horizontal="left"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11"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2" borderId="12" xfId="0" applyFont="1" applyFill="1" applyBorder="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Alignment="1">
      <alignment wrapText="1"/>
    </xf>
    <xf numFmtId="0" fontId="2" fillId="2" borderId="12" xfId="0" applyFont="1" applyFill="1" applyBorder="1" applyAlignment="1">
      <alignment horizontal="left" vertical="center"/>
    </xf>
    <xf numFmtId="0" fontId="1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vertical="top"/>
      <protection locked="0"/>
    </xf>
    <xf numFmtId="0" fontId="8" fillId="0" borderId="0" xfId="0" applyFont="1" applyFill="1" applyBorder="1" applyAlignment="1">
      <alignment vertical="top"/>
    </xf>
    <xf numFmtId="0" fontId="1" fillId="0" borderId="0" xfId="0"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4" fillId="0" borderId="0" xfId="0" applyFont="1" applyFill="1" applyBorder="1" applyAlignment="1">
      <alignment horizontal="left" vertical="center"/>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cellXfs>
  <cellStyles count="113">
    <cellStyle name="20% - 强调文字颜色 1 10" xfId="1"/>
    <cellStyle name="20% - 强调文字颜色 1 10 10" xfId="2"/>
    <cellStyle name="20% - 强调文字颜色 2 10" xfId="3"/>
    <cellStyle name="20% - 强调文字颜色 2 10 10" xfId="4"/>
    <cellStyle name="20% - 强调文字颜色 3 10" xfId="5"/>
    <cellStyle name="20% - 强调文字颜色 3 10 10" xfId="6"/>
    <cellStyle name="20% - 强调文字颜色 4 10" xfId="7"/>
    <cellStyle name="20% - 强调文字颜色 4 10 10" xfId="8"/>
    <cellStyle name="20% - 强调文字颜色 5 10" xfId="9"/>
    <cellStyle name="20% - 强调文字颜色 5 10 10" xfId="10"/>
    <cellStyle name="20% - 强调文字颜色 6 10" xfId="11"/>
    <cellStyle name="20% - 强调文字颜色 6 10 10" xfId="12"/>
    <cellStyle name="40% - 强调文字颜色 1 10" xfId="13"/>
    <cellStyle name="40% - 强调文字颜色 1 10 10" xfId="14"/>
    <cellStyle name="40% - 强调文字颜色 2 10" xfId="15"/>
    <cellStyle name="40% - 强调文字颜色 2 10 10" xfId="16"/>
    <cellStyle name="40% - 强调文字颜色 3 10" xfId="17"/>
    <cellStyle name="40% - 强调文字颜色 3 10 10" xfId="18"/>
    <cellStyle name="40% - 强调文字颜色 4 10" xfId="19"/>
    <cellStyle name="40% - 强调文字颜色 4 10 10" xfId="20"/>
    <cellStyle name="40% - 强调文字颜色 5 10" xfId="21"/>
    <cellStyle name="40% - 强调文字颜色 5 10 10" xfId="22"/>
    <cellStyle name="40% - 强调文字颜色 6 10" xfId="23"/>
    <cellStyle name="40% - 强调文字颜色 6 10 10" xfId="24"/>
    <cellStyle name="60% - 强调文字颜色 1 10" xfId="25"/>
    <cellStyle name="60% - 强调文字颜色 2 10" xfId="26"/>
    <cellStyle name="60% - 强调文字颜色 3 10" xfId="27"/>
    <cellStyle name="60% - 强调文字颜色 4 10" xfId="28"/>
    <cellStyle name="60% - 强调文字颜色 5 10" xfId="29"/>
    <cellStyle name="60% - 强调文字颜色 6 10" xfId="30"/>
    <cellStyle name="DateStyle" xfId="31"/>
    <cellStyle name="DateTimeStyle" xfId="32"/>
    <cellStyle name="IntegralNumberStyle" xfId="33"/>
    <cellStyle name="MoneyStyle" xfId="34"/>
    <cellStyle name="Normal" xfId="35"/>
    <cellStyle name="Normal 10" xfId="36"/>
    <cellStyle name="Normal 2 10" xfId="37"/>
    <cellStyle name="Normal 2 2" xfId="38"/>
    <cellStyle name="PercentStyle" xfId="39"/>
    <cellStyle name="TextStyle" xfId="40"/>
    <cellStyle name="TimeStyle" xfId="41"/>
    <cellStyle name="标题 1 10" xfId="42"/>
    <cellStyle name="标题 10" xfId="43"/>
    <cellStyle name="标题 2 10" xfId="44"/>
    <cellStyle name="标题 3 10" xfId="45"/>
    <cellStyle name="标题 4 10" xfId="46"/>
    <cellStyle name="差 10" xfId="47"/>
    <cellStyle name="常规" xfId="0" builtinId="0"/>
    <cellStyle name="常规 10" xfId="48"/>
    <cellStyle name="常规 10 10" xfId="49"/>
    <cellStyle name="常规 11 2" xfId="50"/>
    <cellStyle name="常规 15" xfId="51"/>
    <cellStyle name="常规 2" xfId="52"/>
    <cellStyle name="常规 2 18" xfId="53"/>
    <cellStyle name="常规 2 2 4" xfId="54"/>
    <cellStyle name="常规 25" xfId="55"/>
    <cellStyle name="常规 27" xfId="56"/>
    <cellStyle name="常规 28" xfId="57"/>
    <cellStyle name="常规 29" xfId="58"/>
    <cellStyle name="常规 3 2" xfId="59"/>
    <cellStyle name="常规 3 2 2" xfId="60"/>
    <cellStyle name="常规 30" xfId="61"/>
    <cellStyle name="常规 31" xfId="62"/>
    <cellStyle name="常规 32" xfId="63"/>
    <cellStyle name="常规 33" xfId="64"/>
    <cellStyle name="常规 34" xfId="65"/>
    <cellStyle name="常规 35" xfId="66"/>
    <cellStyle name="常规 36" xfId="67"/>
    <cellStyle name="常规 37" xfId="68"/>
    <cellStyle name="常规 38" xfId="69"/>
    <cellStyle name="常规 39" xfId="70"/>
    <cellStyle name="常规 4 10 10" xfId="71"/>
    <cellStyle name="常规 40" xfId="72"/>
    <cellStyle name="常规 41" xfId="73"/>
    <cellStyle name="常规 42" xfId="74"/>
    <cellStyle name="常规 43" xfId="75"/>
    <cellStyle name="常规 44" xfId="76"/>
    <cellStyle name="常规 45" xfId="77"/>
    <cellStyle name="常规 46" xfId="78"/>
    <cellStyle name="常规 47" xfId="79"/>
    <cellStyle name="常规 48" xfId="80"/>
    <cellStyle name="常规 49" xfId="81"/>
    <cellStyle name="常规 50" xfId="82"/>
    <cellStyle name="常规 51" xfId="83"/>
    <cellStyle name="常规 52" xfId="84"/>
    <cellStyle name="常规 53" xfId="85"/>
    <cellStyle name="常规 54" xfId="86"/>
    <cellStyle name="常规 55" xfId="87"/>
    <cellStyle name="常规 56" xfId="88"/>
    <cellStyle name="常规 57" xfId="89"/>
    <cellStyle name="常规 58" xfId="90"/>
    <cellStyle name="常规 59" xfId="91"/>
    <cellStyle name="常规 60" xfId="92"/>
    <cellStyle name="常规 61" xfId="93"/>
    <cellStyle name="常规 9" xfId="94"/>
    <cellStyle name="好 10" xfId="95"/>
    <cellStyle name="汇总 10" xfId="96"/>
    <cellStyle name="计算 10" xfId="97"/>
    <cellStyle name="检查单元格 10" xfId="98"/>
    <cellStyle name="解释性文本 10" xfId="99"/>
    <cellStyle name="警告文本 10" xfId="100"/>
    <cellStyle name="链接单元格 10" xfId="101"/>
    <cellStyle name="强调文字颜色 1 10" xfId="102"/>
    <cellStyle name="强调文字颜色 2 10" xfId="103"/>
    <cellStyle name="强调文字颜色 3 10" xfId="104"/>
    <cellStyle name="强调文字颜色 4 10" xfId="105"/>
    <cellStyle name="强调文字颜色 5 10" xfId="106"/>
    <cellStyle name="强调文字颜色 6 10" xfId="107"/>
    <cellStyle name="适中 10" xfId="108"/>
    <cellStyle name="输出 10" xfId="109"/>
    <cellStyle name="输入 10" xfId="110"/>
    <cellStyle name="注释 10" xfId="111"/>
    <cellStyle name="注释 10 10" xfId="1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workbookViewId="0">
      <pane ySplit="1" topLeftCell="A8" activePane="bottomLeft" state="frozen"/>
      <selection pane="bottomLeft" activeCell="A16" sqref="A16:XFD16"/>
    </sheetView>
  </sheetViews>
  <sheetFormatPr defaultColWidth="8.625" defaultRowHeight="12.75" customHeight="1"/>
  <cols>
    <col min="1" max="4" width="41" style="1" customWidth="1"/>
    <col min="5" max="16384" width="8.625" style="1"/>
  </cols>
  <sheetData>
    <row r="1" spans="1:4" ht="12.75" customHeight="1">
      <c r="A1" s="2"/>
      <c r="B1" s="2"/>
      <c r="C1" s="2"/>
      <c r="D1" s="2"/>
    </row>
    <row r="2" spans="1:4" ht="15" customHeight="1">
      <c r="A2" s="27"/>
      <c r="B2" s="27"/>
      <c r="C2" s="27"/>
      <c r="D2" s="41" t="s">
        <v>0</v>
      </c>
    </row>
    <row r="3" spans="1:4" ht="41.25" customHeight="1">
      <c r="A3" s="164" t="str">
        <f>"2025"&amp;"年部门财务收支预算总表"</f>
        <v>2025年部门财务收支预算总表</v>
      </c>
      <c r="B3" s="165"/>
      <c r="C3" s="165"/>
      <c r="D3" s="165"/>
    </row>
    <row r="4" spans="1:4" ht="17.25" customHeight="1">
      <c r="A4" s="166" t="s">
        <v>1</v>
      </c>
      <c r="B4" s="167"/>
      <c r="D4" s="141" t="s">
        <v>2</v>
      </c>
    </row>
    <row r="5" spans="1:4" ht="23.25" customHeight="1">
      <c r="A5" s="168" t="s">
        <v>3</v>
      </c>
      <c r="B5" s="169"/>
      <c r="C5" s="168" t="s">
        <v>4</v>
      </c>
      <c r="D5" s="169"/>
    </row>
    <row r="6" spans="1:4" ht="24" customHeight="1">
      <c r="A6" s="147" t="s">
        <v>5</v>
      </c>
      <c r="B6" s="147" t="s">
        <v>6</v>
      </c>
      <c r="C6" s="147" t="s">
        <v>7</v>
      </c>
      <c r="D6" s="147" t="s">
        <v>6</v>
      </c>
    </row>
    <row r="7" spans="1:4" ht="17.25" customHeight="1">
      <c r="A7" s="148" t="s">
        <v>8</v>
      </c>
      <c r="B7" s="51">
        <v>64824861.729999997</v>
      </c>
      <c r="C7" s="148" t="s">
        <v>9</v>
      </c>
      <c r="D7" s="74">
        <v>132000</v>
      </c>
    </row>
    <row r="8" spans="1:4" ht="17.25" customHeight="1">
      <c r="A8" s="148" t="s">
        <v>10</v>
      </c>
      <c r="B8" s="51"/>
      <c r="C8" s="148" t="s">
        <v>11</v>
      </c>
      <c r="D8" s="51"/>
    </row>
    <row r="9" spans="1:4" ht="17.25" customHeight="1">
      <c r="A9" s="148" t="s">
        <v>12</v>
      </c>
      <c r="B9" s="51"/>
      <c r="C9" s="162" t="s">
        <v>13</v>
      </c>
      <c r="D9" s="51"/>
    </row>
    <row r="10" spans="1:4" ht="17.25" customHeight="1">
      <c r="A10" s="148" t="s">
        <v>14</v>
      </c>
      <c r="B10" s="51">
        <v>2500000</v>
      </c>
      <c r="C10" s="162" t="s">
        <v>15</v>
      </c>
      <c r="D10" s="51"/>
    </row>
    <row r="11" spans="1:4" ht="17.25" customHeight="1">
      <c r="A11" s="148" t="s">
        <v>16</v>
      </c>
      <c r="B11" s="51">
        <v>1588800</v>
      </c>
      <c r="C11" s="162" t="s">
        <v>17</v>
      </c>
      <c r="D11" s="51">
        <v>52982516.490000002</v>
      </c>
    </row>
    <row r="12" spans="1:4" ht="17.25" customHeight="1">
      <c r="A12" s="148" t="s">
        <v>18</v>
      </c>
      <c r="B12" s="51"/>
      <c r="C12" s="162" t="s">
        <v>19</v>
      </c>
      <c r="D12" s="51"/>
    </row>
    <row r="13" spans="1:4" ht="17.25" customHeight="1">
      <c r="A13" s="148" t="s">
        <v>20</v>
      </c>
      <c r="B13" s="51"/>
      <c r="C13" s="19" t="s">
        <v>21</v>
      </c>
      <c r="D13" s="51"/>
    </row>
    <row r="14" spans="1:4" ht="17.25" customHeight="1">
      <c r="A14" s="148" t="s">
        <v>22</v>
      </c>
      <c r="B14" s="51"/>
      <c r="C14" s="19" t="s">
        <v>23</v>
      </c>
      <c r="D14" s="74">
        <v>7544932.7999999998</v>
      </c>
    </row>
    <row r="15" spans="1:4" ht="17.25" customHeight="1">
      <c r="A15" s="148" t="s">
        <v>24</v>
      </c>
      <c r="B15" s="51"/>
      <c r="C15" s="19" t="s">
        <v>25</v>
      </c>
      <c r="D15" s="74">
        <v>4135608.44</v>
      </c>
    </row>
    <row r="16" spans="1:4" ht="17.25" customHeight="1">
      <c r="A16" s="148" t="s">
        <v>26</v>
      </c>
      <c r="B16" s="51">
        <v>1588800</v>
      </c>
      <c r="C16" s="19" t="s">
        <v>27</v>
      </c>
      <c r="D16" s="51"/>
    </row>
    <row r="17" spans="1:4" ht="17.25" customHeight="1">
      <c r="A17" s="150"/>
      <c r="B17" s="51"/>
      <c r="C17" s="19" t="s">
        <v>28</v>
      </c>
      <c r="D17" s="51"/>
    </row>
    <row r="18" spans="1:4" ht="17.25" customHeight="1">
      <c r="A18" s="151"/>
      <c r="B18" s="51"/>
      <c r="C18" s="19" t="s">
        <v>29</v>
      </c>
      <c r="D18" s="51"/>
    </row>
    <row r="19" spans="1:4" ht="17.25" customHeight="1">
      <c r="A19" s="151"/>
      <c r="B19" s="51"/>
      <c r="C19" s="19" t="s">
        <v>30</v>
      </c>
      <c r="D19" s="51"/>
    </row>
    <row r="20" spans="1:4" ht="17.25" customHeight="1">
      <c r="A20" s="151"/>
      <c r="B20" s="51"/>
      <c r="C20" s="19" t="s">
        <v>31</v>
      </c>
      <c r="D20" s="51"/>
    </row>
    <row r="21" spans="1:4" ht="17.25" customHeight="1">
      <c r="A21" s="151"/>
      <c r="B21" s="51"/>
      <c r="C21" s="19" t="s">
        <v>32</v>
      </c>
      <c r="D21" s="51"/>
    </row>
    <row r="22" spans="1:4" ht="17.25" customHeight="1">
      <c r="A22" s="151"/>
      <c r="B22" s="51"/>
      <c r="C22" s="19" t="s">
        <v>33</v>
      </c>
      <c r="D22" s="51"/>
    </row>
    <row r="23" spans="1:4" ht="17.25" customHeight="1">
      <c r="A23" s="151"/>
      <c r="B23" s="51"/>
      <c r="C23" s="19" t="s">
        <v>34</v>
      </c>
      <c r="D23" s="51"/>
    </row>
    <row r="24" spans="1:4" ht="17.25" customHeight="1">
      <c r="A24" s="151"/>
      <c r="B24" s="51"/>
      <c r="C24" s="19" t="s">
        <v>35</v>
      </c>
      <c r="D24" s="51"/>
    </row>
    <row r="25" spans="1:4" ht="17.25" customHeight="1">
      <c r="A25" s="151"/>
      <c r="B25" s="51"/>
      <c r="C25" s="19" t="s">
        <v>36</v>
      </c>
      <c r="D25" s="74">
        <v>4118604</v>
      </c>
    </row>
    <row r="26" spans="1:4" ht="17.25" customHeight="1">
      <c r="A26" s="151"/>
      <c r="B26" s="51"/>
      <c r="C26" s="19" t="s">
        <v>37</v>
      </c>
      <c r="D26" s="51"/>
    </row>
    <row r="27" spans="1:4" ht="17.25" customHeight="1">
      <c r="A27" s="151"/>
      <c r="B27" s="51"/>
      <c r="C27" s="150" t="s">
        <v>38</v>
      </c>
      <c r="D27" s="51"/>
    </row>
    <row r="28" spans="1:4" ht="17.25" customHeight="1">
      <c r="A28" s="151"/>
      <c r="B28" s="51"/>
      <c r="C28" s="19" t="s">
        <v>39</v>
      </c>
      <c r="D28" s="51"/>
    </row>
    <row r="29" spans="1:4" ht="16.5" customHeight="1">
      <c r="A29" s="151"/>
      <c r="B29" s="51"/>
      <c r="C29" s="19" t="s">
        <v>40</v>
      </c>
      <c r="D29" s="51"/>
    </row>
    <row r="30" spans="1:4" ht="16.5" customHeight="1">
      <c r="A30" s="151"/>
      <c r="B30" s="51"/>
      <c r="C30" s="150" t="s">
        <v>41</v>
      </c>
      <c r="D30" s="51"/>
    </row>
    <row r="31" spans="1:4" ht="17.25" customHeight="1">
      <c r="A31" s="151"/>
      <c r="B31" s="51"/>
      <c r="C31" s="150" t="s">
        <v>42</v>
      </c>
      <c r="D31" s="51"/>
    </row>
    <row r="32" spans="1:4" ht="17.25" customHeight="1">
      <c r="A32" s="151"/>
      <c r="B32" s="51"/>
      <c r="C32" s="19" t="s">
        <v>43</v>
      </c>
      <c r="D32" s="51"/>
    </row>
    <row r="33" spans="1:4" ht="16.5" customHeight="1">
      <c r="A33" s="151" t="s">
        <v>44</v>
      </c>
      <c r="B33" s="51">
        <v>68913661.730000004</v>
      </c>
      <c r="C33" s="151" t="s">
        <v>45</v>
      </c>
      <c r="D33" s="75">
        <v>68913661.730000004</v>
      </c>
    </row>
    <row r="34" spans="1:4" ht="16.5" customHeight="1">
      <c r="A34" s="150" t="s">
        <v>46</v>
      </c>
      <c r="B34" s="51"/>
      <c r="C34" s="150" t="s">
        <v>47</v>
      </c>
      <c r="D34" s="51"/>
    </row>
    <row r="35" spans="1:4" ht="16.5" customHeight="1">
      <c r="A35" s="19" t="s">
        <v>48</v>
      </c>
      <c r="B35" s="51"/>
      <c r="C35" s="19" t="s">
        <v>48</v>
      </c>
      <c r="D35" s="51"/>
    </row>
    <row r="36" spans="1:4" ht="16.5" customHeight="1">
      <c r="A36" s="19" t="s">
        <v>49</v>
      </c>
      <c r="B36" s="51"/>
      <c r="C36" s="19" t="s">
        <v>50</v>
      </c>
      <c r="D36" s="51"/>
    </row>
    <row r="37" spans="1:4" ht="16.5" customHeight="1">
      <c r="A37" s="154" t="s">
        <v>51</v>
      </c>
      <c r="B37" s="51">
        <v>68913661.730000004</v>
      </c>
      <c r="C37" s="154" t="s">
        <v>52</v>
      </c>
      <c r="D37" s="75">
        <v>68913661.730000004</v>
      </c>
    </row>
  </sheetData>
  <mergeCells count="4">
    <mergeCell ref="A3:D3"/>
    <mergeCell ref="A4:B4"/>
    <mergeCell ref="A5:B5"/>
    <mergeCell ref="C5:D5"/>
  </mergeCells>
  <phoneticPr fontId="45" type="noConversion"/>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1"/>
  <sheetViews>
    <sheetView showZeros="0" workbookViewId="0">
      <pane ySplit="1" topLeftCell="A2" activePane="bottomLeft" state="frozen"/>
      <selection pane="bottomLeft" activeCell="D24" sqref="D24"/>
    </sheetView>
  </sheetViews>
  <sheetFormatPr defaultColWidth="9" defaultRowHeight="14.25" customHeight="1"/>
  <cols>
    <col min="1" max="1" width="32.125" style="1" customWidth="1"/>
    <col min="2" max="2" width="20.75" style="1" customWidth="1"/>
    <col min="3" max="3" width="32.125" style="1" customWidth="1"/>
    <col min="4" max="4" width="27.75" style="1" customWidth="1"/>
    <col min="5" max="6" width="36.75" style="1" customWidth="1"/>
    <col min="7" max="16384" width="9" style="1"/>
  </cols>
  <sheetData>
    <row r="1" spans="1:6" ht="14.25" customHeight="1">
      <c r="A1" s="2"/>
      <c r="B1" s="2"/>
      <c r="C1" s="2"/>
      <c r="D1" s="2"/>
      <c r="E1" s="2"/>
      <c r="F1" s="2"/>
    </row>
    <row r="2" spans="1:6" ht="12" customHeight="1">
      <c r="A2" s="79"/>
      <c r="B2" s="80"/>
      <c r="C2" s="79"/>
      <c r="D2" s="81"/>
      <c r="E2" s="81"/>
      <c r="F2" s="82" t="s">
        <v>548</v>
      </c>
    </row>
    <row r="3" spans="1:6" ht="42" customHeight="1">
      <c r="A3" s="265" t="str">
        <f>"2025"&amp;"年部门政府性基金预算支出预算表"</f>
        <v>2025年部门政府性基金预算支出预算表</v>
      </c>
      <c r="B3" s="265" t="s">
        <v>549</v>
      </c>
      <c r="C3" s="266"/>
      <c r="D3" s="199"/>
      <c r="E3" s="199"/>
      <c r="F3" s="199"/>
    </row>
    <row r="4" spans="1:6" ht="13.5" customHeight="1">
      <c r="A4" s="264" t="s">
        <v>1</v>
      </c>
      <c r="B4" s="264" t="s">
        <v>550</v>
      </c>
      <c r="C4" s="267"/>
      <c r="D4" s="81"/>
      <c r="E4" s="81"/>
      <c r="F4" s="82" t="s">
        <v>2</v>
      </c>
    </row>
    <row r="5" spans="1:6" ht="19.5" customHeight="1">
      <c r="A5" s="207" t="s">
        <v>198</v>
      </c>
      <c r="B5" s="271" t="s">
        <v>72</v>
      </c>
      <c r="C5" s="207" t="s">
        <v>73</v>
      </c>
      <c r="D5" s="268" t="s">
        <v>551</v>
      </c>
      <c r="E5" s="203"/>
      <c r="F5" s="204"/>
    </row>
    <row r="6" spans="1:6" ht="18.75" customHeight="1">
      <c r="A6" s="270"/>
      <c r="B6" s="272"/>
      <c r="C6" s="270"/>
      <c r="D6" s="10" t="s">
        <v>56</v>
      </c>
      <c r="E6" s="9" t="s">
        <v>75</v>
      </c>
      <c r="F6" s="10" t="s">
        <v>76</v>
      </c>
    </row>
    <row r="7" spans="1:6" ht="18.75" customHeight="1">
      <c r="A7" s="43">
        <v>1</v>
      </c>
      <c r="B7" s="83" t="s">
        <v>83</v>
      </c>
      <c r="C7" s="43">
        <v>3</v>
      </c>
      <c r="D7" s="84">
        <v>4</v>
      </c>
      <c r="E7" s="84">
        <v>5</v>
      </c>
      <c r="F7" s="84">
        <v>6</v>
      </c>
    </row>
    <row r="8" spans="1:6" ht="21" customHeight="1">
      <c r="A8" s="19"/>
      <c r="B8" s="19"/>
      <c r="C8" s="19"/>
      <c r="D8" s="51"/>
      <c r="E8" s="51"/>
      <c r="F8" s="51"/>
    </row>
    <row r="9" spans="1:6" ht="21" customHeight="1">
      <c r="A9" s="19"/>
      <c r="B9" s="19"/>
      <c r="C9" s="19"/>
      <c r="D9" s="51"/>
      <c r="E9" s="51"/>
      <c r="F9" s="51"/>
    </row>
    <row r="10" spans="1:6" ht="18.75" customHeight="1">
      <c r="A10" s="185" t="s">
        <v>187</v>
      </c>
      <c r="B10" s="185" t="s">
        <v>187</v>
      </c>
      <c r="C10" s="269" t="s">
        <v>187</v>
      </c>
      <c r="D10" s="51"/>
      <c r="E10" s="51"/>
      <c r="F10" s="51"/>
    </row>
    <row r="11" spans="1:6" ht="14.25" customHeight="1">
      <c r="A11" s="22" t="s">
        <v>552</v>
      </c>
    </row>
  </sheetData>
  <mergeCells count="7">
    <mergeCell ref="A3:F3"/>
    <mergeCell ref="A4:C4"/>
    <mergeCell ref="D5:F5"/>
    <mergeCell ref="A10:C10"/>
    <mergeCell ref="A5:A6"/>
    <mergeCell ref="B5:B6"/>
    <mergeCell ref="C5:C6"/>
  </mergeCells>
  <phoneticPr fontId="45" type="noConversion"/>
  <printOptions horizontalCentered="1"/>
  <pageMargins left="0.37" right="0.37" top="0.56000000000000005" bottom="0.56000000000000005" header="0.48" footer="0.48"/>
  <pageSetup paperSize="9" scale="98" orientation="landscape"/>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19"/>
  <sheetViews>
    <sheetView showZeros="0" workbookViewId="0">
      <pane ySplit="1" topLeftCell="A2" activePane="bottomLeft" state="frozen"/>
      <selection pane="bottomLeft" activeCell="D10" sqref="D10"/>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52"/>
      <c r="B1" s="52"/>
      <c r="C1" s="52"/>
      <c r="D1" s="52"/>
      <c r="E1" s="52"/>
      <c r="F1" s="52"/>
      <c r="G1" s="52"/>
      <c r="H1" s="52"/>
      <c r="I1" s="52"/>
      <c r="J1" s="52"/>
      <c r="K1" s="52"/>
      <c r="L1" s="52"/>
      <c r="M1" s="52"/>
      <c r="N1" s="52"/>
      <c r="O1" s="52"/>
      <c r="P1" s="52"/>
      <c r="Q1" s="52"/>
      <c r="R1" s="52"/>
      <c r="S1" s="52"/>
    </row>
    <row r="2" spans="1:19" ht="15.75" customHeight="1">
      <c r="B2" s="54"/>
      <c r="C2" s="54"/>
      <c r="R2" s="76"/>
      <c r="S2" s="76" t="s">
        <v>553</v>
      </c>
    </row>
    <row r="3" spans="1:19" ht="41.25" customHeight="1">
      <c r="A3" s="284" t="str">
        <f>"2025"&amp;"年部门政府采购预算表"</f>
        <v>2025年部门政府采购预算表</v>
      </c>
      <c r="B3" s="230"/>
      <c r="C3" s="230"/>
      <c r="D3" s="231"/>
      <c r="E3" s="231"/>
      <c r="F3" s="231"/>
      <c r="G3" s="231"/>
      <c r="H3" s="231"/>
      <c r="I3" s="231"/>
      <c r="J3" s="231"/>
      <c r="K3" s="231"/>
      <c r="L3" s="231"/>
      <c r="M3" s="230"/>
      <c r="N3" s="231"/>
      <c r="O3" s="231"/>
      <c r="P3" s="230"/>
      <c r="Q3" s="231"/>
      <c r="R3" s="230"/>
      <c r="S3" s="230"/>
    </row>
    <row r="4" spans="1:19" ht="18.75" customHeight="1">
      <c r="A4" s="273" t="s">
        <v>1</v>
      </c>
      <c r="B4" s="285"/>
      <c r="C4" s="285"/>
      <c r="D4" s="286"/>
      <c r="E4" s="286"/>
      <c r="F4" s="286"/>
      <c r="G4" s="286"/>
      <c r="H4" s="286"/>
      <c r="I4" s="68"/>
      <c r="J4" s="68"/>
      <c r="K4" s="68"/>
      <c r="L4" s="68"/>
      <c r="R4" s="77"/>
      <c r="S4" s="78" t="s">
        <v>2</v>
      </c>
    </row>
    <row r="5" spans="1:19" ht="15.75" customHeight="1">
      <c r="A5" s="246" t="s">
        <v>197</v>
      </c>
      <c r="B5" s="276" t="s">
        <v>198</v>
      </c>
      <c r="C5" s="276" t="s">
        <v>554</v>
      </c>
      <c r="D5" s="279" t="s">
        <v>555</v>
      </c>
      <c r="E5" s="279" t="s">
        <v>556</v>
      </c>
      <c r="F5" s="279" t="s">
        <v>557</v>
      </c>
      <c r="G5" s="279" t="s">
        <v>558</v>
      </c>
      <c r="H5" s="279" t="s">
        <v>559</v>
      </c>
      <c r="I5" s="287" t="s">
        <v>205</v>
      </c>
      <c r="J5" s="287"/>
      <c r="K5" s="287"/>
      <c r="L5" s="287"/>
      <c r="M5" s="238"/>
      <c r="N5" s="287"/>
      <c r="O5" s="287"/>
      <c r="P5" s="236"/>
      <c r="Q5" s="287"/>
      <c r="R5" s="238"/>
      <c r="S5" s="239"/>
    </row>
    <row r="6" spans="1:19" ht="17.25" customHeight="1">
      <c r="A6" s="253"/>
      <c r="B6" s="277"/>
      <c r="C6" s="277"/>
      <c r="D6" s="280"/>
      <c r="E6" s="280"/>
      <c r="F6" s="280"/>
      <c r="G6" s="280"/>
      <c r="H6" s="280"/>
      <c r="I6" s="280" t="s">
        <v>56</v>
      </c>
      <c r="J6" s="280" t="s">
        <v>59</v>
      </c>
      <c r="K6" s="280" t="s">
        <v>560</v>
      </c>
      <c r="L6" s="280" t="s">
        <v>561</v>
      </c>
      <c r="M6" s="282" t="s">
        <v>562</v>
      </c>
      <c r="N6" s="288" t="s">
        <v>563</v>
      </c>
      <c r="O6" s="288"/>
      <c r="P6" s="289"/>
      <c r="Q6" s="288"/>
      <c r="R6" s="290"/>
      <c r="S6" s="278"/>
    </row>
    <row r="7" spans="1:19" ht="54" customHeight="1">
      <c r="A7" s="247"/>
      <c r="B7" s="278"/>
      <c r="C7" s="278"/>
      <c r="D7" s="281"/>
      <c r="E7" s="281"/>
      <c r="F7" s="281"/>
      <c r="G7" s="281"/>
      <c r="H7" s="281"/>
      <c r="I7" s="281"/>
      <c r="J7" s="281" t="s">
        <v>58</v>
      </c>
      <c r="K7" s="281"/>
      <c r="L7" s="281"/>
      <c r="M7" s="283"/>
      <c r="N7" s="58" t="s">
        <v>58</v>
      </c>
      <c r="O7" s="58" t="s">
        <v>65</v>
      </c>
      <c r="P7" s="57" t="s">
        <v>66</v>
      </c>
      <c r="Q7" s="58" t="s">
        <v>67</v>
      </c>
      <c r="R7" s="64" t="s">
        <v>68</v>
      </c>
      <c r="S7" s="57" t="s">
        <v>69</v>
      </c>
    </row>
    <row r="8" spans="1:19" ht="18" customHeight="1">
      <c r="A8" s="69">
        <v>1</v>
      </c>
      <c r="B8" s="69" t="s">
        <v>83</v>
      </c>
      <c r="C8" s="70">
        <v>3</v>
      </c>
      <c r="D8" s="70">
        <v>4</v>
      </c>
      <c r="E8" s="69">
        <v>5</v>
      </c>
      <c r="F8" s="69">
        <v>6</v>
      </c>
      <c r="G8" s="69">
        <v>7</v>
      </c>
      <c r="H8" s="69">
        <v>8</v>
      </c>
      <c r="I8" s="69">
        <v>9</v>
      </c>
      <c r="J8" s="69">
        <v>10</v>
      </c>
      <c r="K8" s="69">
        <v>11</v>
      </c>
      <c r="L8" s="69">
        <v>12</v>
      </c>
      <c r="M8" s="69">
        <v>13</v>
      </c>
      <c r="N8" s="69">
        <v>14</v>
      </c>
      <c r="O8" s="69">
        <v>15</v>
      </c>
      <c r="P8" s="69">
        <v>16</v>
      </c>
      <c r="Q8" s="69">
        <v>17</v>
      </c>
      <c r="R8" s="69">
        <v>18</v>
      </c>
      <c r="S8" s="69">
        <v>19</v>
      </c>
    </row>
    <row r="9" spans="1:19" ht="18" customHeight="1">
      <c r="A9" s="71" t="s">
        <v>215</v>
      </c>
      <c r="B9" s="72" t="s">
        <v>70</v>
      </c>
      <c r="C9" s="72" t="s">
        <v>291</v>
      </c>
      <c r="D9" s="71" t="s">
        <v>564</v>
      </c>
      <c r="E9" s="71" t="s">
        <v>565</v>
      </c>
      <c r="F9" s="71" t="s">
        <v>566</v>
      </c>
      <c r="G9" s="73">
        <v>2</v>
      </c>
      <c r="H9" s="74">
        <v>3000</v>
      </c>
      <c r="I9" s="74">
        <v>3000</v>
      </c>
      <c r="J9" s="74">
        <v>3000</v>
      </c>
      <c r="K9" s="69"/>
      <c r="L9" s="69"/>
      <c r="M9" s="69"/>
      <c r="N9" s="69"/>
      <c r="O9" s="69"/>
      <c r="P9" s="69"/>
      <c r="Q9" s="69"/>
      <c r="R9" s="69"/>
      <c r="S9" s="69"/>
    </row>
    <row r="10" spans="1:19" ht="18" customHeight="1">
      <c r="A10" s="71" t="s">
        <v>215</v>
      </c>
      <c r="B10" s="72" t="s">
        <v>70</v>
      </c>
      <c r="C10" s="72" t="s">
        <v>291</v>
      </c>
      <c r="D10" s="71" t="s">
        <v>567</v>
      </c>
      <c r="E10" s="71" t="s">
        <v>568</v>
      </c>
      <c r="F10" s="71" t="s">
        <v>569</v>
      </c>
      <c r="G10" s="73">
        <v>25</v>
      </c>
      <c r="H10" s="74">
        <v>3000</v>
      </c>
      <c r="I10" s="74">
        <v>3000</v>
      </c>
      <c r="J10" s="74">
        <v>3000</v>
      </c>
      <c r="K10" s="69"/>
      <c r="L10" s="69"/>
      <c r="M10" s="69"/>
      <c r="N10" s="69"/>
      <c r="O10" s="69"/>
      <c r="P10" s="69"/>
      <c r="Q10" s="69"/>
      <c r="R10" s="69"/>
      <c r="S10" s="69"/>
    </row>
    <row r="11" spans="1:19" ht="18" customHeight="1">
      <c r="A11" s="71" t="s">
        <v>215</v>
      </c>
      <c r="B11" s="72" t="s">
        <v>70</v>
      </c>
      <c r="C11" s="72" t="s">
        <v>291</v>
      </c>
      <c r="D11" s="71" t="s">
        <v>570</v>
      </c>
      <c r="E11" s="71" t="s">
        <v>571</v>
      </c>
      <c r="F11" s="71" t="s">
        <v>572</v>
      </c>
      <c r="G11" s="73">
        <v>330</v>
      </c>
      <c r="H11" s="74">
        <v>33000</v>
      </c>
      <c r="I11" s="74">
        <v>33000</v>
      </c>
      <c r="J11" s="74">
        <v>33000</v>
      </c>
      <c r="K11" s="69"/>
      <c r="L11" s="69"/>
      <c r="M11" s="69"/>
      <c r="N11" s="69"/>
      <c r="O11" s="69"/>
      <c r="P11" s="69"/>
      <c r="Q11" s="69"/>
      <c r="R11" s="69"/>
      <c r="S11" s="69"/>
    </row>
    <row r="12" spans="1:19" ht="18" customHeight="1">
      <c r="A12" s="71" t="s">
        <v>215</v>
      </c>
      <c r="B12" s="72" t="s">
        <v>70</v>
      </c>
      <c r="C12" s="72" t="s">
        <v>291</v>
      </c>
      <c r="D12" s="71" t="s">
        <v>573</v>
      </c>
      <c r="E12" s="71" t="s">
        <v>574</v>
      </c>
      <c r="F12" s="71" t="s">
        <v>575</v>
      </c>
      <c r="G12" s="73">
        <v>330</v>
      </c>
      <c r="H12" s="74">
        <v>66000</v>
      </c>
      <c r="I12" s="74">
        <v>66000</v>
      </c>
      <c r="J12" s="74">
        <v>66000</v>
      </c>
      <c r="K12" s="69"/>
      <c r="L12" s="69"/>
      <c r="M12" s="69"/>
      <c r="N12" s="69"/>
      <c r="O12" s="69"/>
      <c r="P12" s="69"/>
      <c r="Q12" s="69"/>
      <c r="R12" s="69"/>
      <c r="S12" s="69"/>
    </row>
    <row r="13" spans="1:19" ht="18" customHeight="1">
      <c r="A13" s="71" t="s">
        <v>215</v>
      </c>
      <c r="B13" s="72" t="s">
        <v>70</v>
      </c>
      <c r="C13" s="72" t="s">
        <v>291</v>
      </c>
      <c r="D13" s="71" t="s">
        <v>576</v>
      </c>
      <c r="E13" s="71" t="s">
        <v>577</v>
      </c>
      <c r="F13" s="71" t="s">
        <v>566</v>
      </c>
      <c r="G13" s="73">
        <v>10</v>
      </c>
      <c r="H13" s="74">
        <v>50000</v>
      </c>
      <c r="I13" s="74">
        <v>50000</v>
      </c>
      <c r="J13" s="74">
        <v>50000</v>
      </c>
      <c r="K13" s="69"/>
      <c r="L13" s="69"/>
      <c r="M13" s="69"/>
      <c r="N13" s="69"/>
      <c r="O13" s="69"/>
      <c r="P13" s="69"/>
      <c r="Q13" s="69"/>
      <c r="R13" s="69"/>
      <c r="S13" s="69"/>
    </row>
    <row r="14" spans="1:19" ht="18" customHeight="1">
      <c r="A14" s="71" t="s">
        <v>215</v>
      </c>
      <c r="B14" s="72" t="s">
        <v>70</v>
      </c>
      <c r="C14" s="72" t="s">
        <v>291</v>
      </c>
      <c r="D14" s="71" t="s">
        <v>578</v>
      </c>
      <c r="E14" s="71" t="s">
        <v>578</v>
      </c>
      <c r="F14" s="71" t="s">
        <v>343</v>
      </c>
      <c r="G14" s="73">
        <v>8</v>
      </c>
      <c r="H14" s="74">
        <v>8000</v>
      </c>
      <c r="I14" s="74">
        <v>8000</v>
      </c>
      <c r="J14" s="74">
        <v>8000</v>
      </c>
      <c r="K14" s="69"/>
      <c r="L14" s="69"/>
      <c r="M14" s="69"/>
      <c r="N14" s="69"/>
      <c r="O14" s="69"/>
      <c r="P14" s="69"/>
      <c r="Q14" s="69"/>
      <c r="R14" s="69"/>
      <c r="S14" s="69"/>
    </row>
    <row r="15" spans="1:19" ht="18" customHeight="1">
      <c r="A15" s="71" t="s">
        <v>215</v>
      </c>
      <c r="B15" s="72" t="s">
        <v>70</v>
      </c>
      <c r="C15" s="72" t="s">
        <v>296</v>
      </c>
      <c r="D15" s="71" t="s">
        <v>579</v>
      </c>
      <c r="E15" s="71" t="s">
        <v>579</v>
      </c>
      <c r="F15" s="71" t="s">
        <v>355</v>
      </c>
      <c r="G15" s="73">
        <v>1</v>
      </c>
      <c r="H15" s="74">
        <v>826200</v>
      </c>
      <c r="I15" s="74">
        <v>826200</v>
      </c>
      <c r="J15" s="74">
        <v>826200</v>
      </c>
      <c r="K15" s="69"/>
      <c r="L15" s="69"/>
      <c r="M15" s="69"/>
      <c r="N15" s="69"/>
      <c r="O15" s="69"/>
      <c r="P15" s="69"/>
      <c r="Q15" s="69"/>
      <c r="R15" s="69"/>
      <c r="S15" s="69"/>
    </row>
    <row r="16" spans="1:19" ht="18" customHeight="1">
      <c r="A16" s="71" t="s">
        <v>215</v>
      </c>
      <c r="B16" s="72" t="s">
        <v>70</v>
      </c>
      <c r="C16" s="72" t="s">
        <v>260</v>
      </c>
      <c r="D16" s="71" t="s">
        <v>580</v>
      </c>
      <c r="E16" s="71" t="s">
        <v>581</v>
      </c>
      <c r="F16" s="71" t="s">
        <v>355</v>
      </c>
      <c r="G16" s="73">
        <v>1</v>
      </c>
      <c r="H16" s="74">
        <v>1529923.44</v>
      </c>
      <c r="I16" s="74">
        <v>1529923.44</v>
      </c>
      <c r="J16" s="74">
        <v>1529923.44</v>
      </c>
      <c r="K16" s="69"/>
      <c r="L16" s="69"/>
      <c r="M16" s="69"/>
      <c r="N16" s="69"/>
      <c r="O16" s="69"/>
      <c r="P16" s="69"/>
      <c r="Q16" s="69"/>
      <c r="R16" s="69"/>
      <c r="S16" s="69"/>
    </row>
    <row r="17" spans="1:19" ht="18" customHeight="1">
      <c r="A17" s="71" t="s">
        <v>215</v>
      </c>
      <c r="B17" s="72" t="s">
        <v>70</v>
      </c>
      <c r="C17" s="72" t="s">
        <v>260</v>
      </c>
      <c r="D17" s="71" t="s">
        <v>582</v>
      </c>
      <c r="E17" s="71" t="s">
        <v>582</v>
      </c>
      <c r="F17" s="71" t="s">
        <v>355</v>
      </c>
      <c r="G17" s="73">
        <v>1</v>
      </c>
      <c r="H17" s="74">
        <v>80000</v>
      </c>
      <c r="I17" s="74">
        <v>80000</v>
      </c>
      <c r="J17" s="74">
        <v>80000</v>
      </c>
      <c r="K17" s="69"/>
      <c r="L17" s="69"/>
      <c r="M17" s="69"/>
      <c r="N17" s="69"/>
      <c r="O17" s="69"/>
      <c r="P17" s="69"/>
      <c r="Q17" s="69"/>
      <c r="R17" s="69"/>
      <c r="S17" s="69"/>
    </row>
    <row r="18" spans="1:19" ht="21" customHeight="1">
      <c r="A18" s="291" t="s">
        <v>187</v>
      </c>
      <c r="B18" s="292"/>
      <c r="C18" s="292"/>
      <c r="D18" s="293"/>
      <c r="E18" s="293"/>
      <c r="F18" s="293"/>
      <c r="G18" s="294"/>
      <c r="H18" s="75">
        <v>2599123.44</v>
      </c>
      <c r="I18" s="75">
        <v>2599123.44</v>
      </c>
      <c r="J18" s="75">
        <v>2599123.44</v>
      </c>
      <c r="K18" s="65"/>
      <c r="L18" s="65"/>
      <c r="M18" s="65"/>
      <c r="N18" s="65"/>
      <c r="O18" s="65"/>
      <c r="P18" s="65"/>
      <c r="Q18" s="65"/>
      <c r="R18" s="65"/>
      <c r="S18" s="65"/>
    </row>
    <row r="19" spans="1:19" ht="21" customHeight="1">
      <c r="A19" s="273" t="s">
        <v>583</v>
      </c>
      <c r="B19" s="232"/>
      <c r="C19" s="232"/>
      <c r="D19" s="273"/>
      <c r="E19" s="273"/>
      <c r="F19" s="273"/>
      <c r="G19" s="274"/>
      <c r="H19" s="275"/>
      <c r="I19" s="275"/>
      <c r="J19" s="275"/>
      <c r="K19" s="275"/>
      <c r="L19" s="275"/>
      <c r="M19" s="275"/>
      <c r="N19" s="275"/>
      <c r="O19" s="275"/>
      <c r="P19" s="275"/>
      <c r="Q19" s="275"/>
      <c r="R19" s="275"/>
      <c r="S19" s="275"/>
    </row>
  </sheetData>
  <mergeCells count="19">
    <mergeCell ref="A3:S3"/>
    <mergeCell ref="A4:H4"/>
    <mergeCell ref="I5:S5"/>
    <mergeCell ref="N6:S6"/>
    <mergeCell ref="A18:G18"/>
    <mergeCell ref="A19:S19"/>
    <mergeCell ref="A5:A7"/>
    <mergeCell ref="B5:B7"/>
    <mergeCell ref="C5:C7"/>
    <mergeCell ref="D5:D7"/>
    <mergeCell ref="E5:E7"/>
    <mergeCell ref="F5:F7"/>
    <mergeCell ref="G5:G7"/>
    <mergeCell ref="H5:H7"/>
    <mergeCell ref="I6:I7"/>
    <mergeCell ref="J6:J7"/>
    <mergeCell ref="K6:K7"/>
    <mergeCell ref="L6:L7"/>
    <mergeCell ref="M6:M7"/>
  </mergeCells>
  <phoneticPr fontId="45" type="noConversion"/>
  <printOptions horizontalCentered="1"/>
  <pageMargins left="0.96" right="0.96" top="0.72" bottom="0.72" header="0" footer="0"/>
  <pageSetup paperSize="9" scale="60" orientation="landscape"/>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11"/>
  <sheetViews>
    <sheetView showZeros="0" workbookViewId="0">
      <pane ySplit="1" topLeftCell="A2" activePane="bottomLeft" state="frozen"/>
      <selection pane="bottomLeft" activeCell="B18" sqref="B18"/>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52"/>
      <c r="B1" s="52"/>
      <c r="C1" s="52"/>
      <c r="D1" s="52"/>
      <c r="E1" s="52"/>
      <c r="F1" s="52"/>
      <c r="G1" s="52"/>
      <c r="H1" s="52"/>
      <c r="I1" s="52"/>
      <c r="J1" s="52"/>
      <c r="K1" s="52"/>
      <c r="L1" s="52"/>
      <c r="M1" s="52"/>
      <c r="N1" s="52"/>
      <c r="O1" s="52"/>
      <c r="P1" s="52"/>
      <c r="Q1" s="52"/>
      <c r="R1" s="52"/>
      <c r="S1" s="52"/>
      <c r="T1" s="52"/>
    </row>
    <row r="2" spans="1:20" ht="16.5" customHeight="1">
      <c r="A2" s="53"/>
      <c r="B2" s="54"/>
      <c r="C2" s="54"/>
      <c r="D2" s="54"/>
      <c r="E2" s="54"/>
      <c r="F2" s="54"/>
      <c r="G2" s="54"/>
      <c r="H2" s="53"/>
      <c r="I2" s="53"/>
      <c r="J2" s="53"/>
      <c r="K2" s="53"/>
      <c r="L2" s="53"/>
      <c r="M2" s="53"/>
      <c r="N2" s="63"/>
      <c r="O2" s="53"/>
      <c r="P2" s="53"/>
      <c r="Q2" s="54"/>
      <c r="R2" s="53"/>
      <c r="S2" s="66"/>
      <c r="T2" s="66" t="s">
        <v>584</v>
      </c>
    </row>
    <row r="3" spans="1:20" ht="41.25" customHeight="1">
      <c r="A3" s="284" t="str">
        <f>"2025"&amp;"年部门政府购买服务预算表"</f>
        <v>2025年部门政府购买服务预算表</v>
      </c>
      <c r="B3" s="230"/>
      <c r="C3" s="230"/>
      <c r="D3" s="230"/>
      <c r="E3" s="230"/>
      <c r="F3" s="230"/>
      <c r="G3" s="230"/>
      <c r="H3" s="295"/>
      <c r="I3" s="295"/>
      <c r="J3" s="295"/>
      <c r="K3" s="295"/>
      <c r="L3" s="295"/>
      <c r="M3" s="295"/>
      <c r="N3" s="296"/>
      <c r="O3" s="295"/>
      <c r="P3" s="295"/>
      <c r="Q3" s="230"/>
      <c r="R3" s="295"/>
      <c r="S3" s="296"/>
      <c r="T3" s="230"/>
    </row>
    <row r="4" spans="1:20" ht="22.5" customHeight="1">
      <c r="A4" s="297" t="s">
        <v>1</v>
      </c>
      <c r="B4" s="285"/>
      <c r="C4" s="285"/>
      <c r="D4" s="285"/>
      <c r="E4" s="285"/>
      <c r="F4" s="285"/>
      <c r="G4" s="285"/>
      <c r="H4" s="298"/>
      <c r="I4" s="298"/>
      <c r="J4" s="56"/>
      <c r="K4" s="56"/>
      <c r="L4" s="56"/>
      <c r="M4" s="56"/>
      <c r="N4" s="63"/>
      <c r="O4" s="53"/>
      <c r="P4" s="53"/>
      <c r="Q4" s="54"/>
      <c r="R4" s="53"/>
      <c r="S4" s="67"/>
      <c r="T4" s="66" t="s">
        <v>2</v>
      </c>
    </row>
    <row r="5" spans="1:20" ht="24" customHeight="1">
      <c r="A5" s="246" t="s">
        <v>197</v>
      </c>
      <c r="B5" s="276" t="s">
        <v>198</v>
      </c>
      <c r="C5" s="276" t="s">
        <v>554</v>
      </c>
      <c r="D5" s="276" t="s">
        <v>585</v>
      </c>
      <c r="E5" s="276" t="s">
        <v>586</v>
      </c>
      <c r="F5" s="276" t="s">
        <v>587</v>
      </c>
      <c r="G5" s="276" t="s">
        <v>588</v>
      </c>
      <c r="H5" s="279" t="s">
        <v>589</v>
      </c>
      <c r="I5" s="279" t="s">
        <v>590</v>
      </c>
      <c r="J5" s="287" t="s">
        <v>205</v>
      </c>
      <c r="K5" s="287"/>
      <c r="L5" s="287"/>
      <c r="M5" s="287"/>
      <c r="N5" s="238"/>
      <c r="O5" s="287"/>
      <c r="P5" s="287"/>
      <c r="Q5" s="236"/>
      <c r="R5" s="287"/>
      <c r="S5" s="238"/>
      <c r="T5" s="239"/>
    </row>
    <row r="6" spans="1:20" ht="24" customHeight="1">
      <c r="A6" s="253"/>
      <c r="B6" s="277"/>
      <c r="C6" s="277"/>
      <c r="D6" s="277"/>
      <c r="E6" s="277"/>
      <c r="F6" s="277"/>
      <c r="G6" s="277"/>
      <c r="H6" s="280"/>
      <c r="I6" s="280"/>
      <c r="J6" s="280" t="s">
        <v>56</v>
      </c>
      <c r="K6" s="280" t="s">
        <v>59</v>
      </c>
      <c r="L6" s="280" t="s">
        <v>560</v>
      </c>
      <c r="M6" s="280" t="s">
        <v>561</v>
      </c>
      <c r="N6" s="282" t="s">
        <v>562</v>
      </c>
      <c r="O6" s="288" t="s">
        <v>563</v>
      </c>
      <c r="P6" s="288"/>
      <c r="Q6" s="289"/>
      <c r="R6" s="288"/>
      <c r="S6" s="290"/>
      <c r="T6" s="278"/>
    </row>
    <row r="7" spans="1:20" ht="54" customHeight="1">
      <c r="A7" s="247"/>
      <c r="B7" s="278"/>
      <c r="C7" s="278"/>
      <c r="D7" s="278"/>
      <c r="E7" s="278"/>
      <c r="F7" s="278"/>
      <c r="G7" s="278"/>
      <c r="H7" s="281"/>
      <c r="I7" s="281"/>
      <c r="J7" s="281"/>
      <c r="K7" s="281" t="s">
        <v>58</v>
      </c>
      <c r="L7" s="281"/>
      <c r="M7" s="281"/>
      <c r="N7" s="283"/>
      <c r="O7" s="58" t="s">
        <v>58</v>
      </c>
      <c r="P7" s="58" t="s">
        <v>65</v>
      </c>
      <c r="Q7" s="57" t="s">
        <v>66</v>
      </c>
      <c r="R7" s="58" t="s">
        <v>67</v>
      </c>
      <c r="S7" s="64" t="s">
        <v>68</v>
      </c>
      <c r="T7" s="57" t="s">
        <v>69</v>
      </c>
    </row>
    <row r="8" spans="1:20" ht="17.25" customHeight="1">
      <c r="A8" s="59">
        <v>1</v>
      </c>
      <c r="B8" s="57">
        <v>2</v>
      </c>
      <c r="C8" s="59">
        <v>3</v>
      </c>
      <c r="D8" s="59">
        <v>4</v>
      </c>
      <c r="E8" s="57">
        <v>5</v>
      </c>
      <c r="F8" s="59">
        <v>6</v>
      </c>
      <c r="G8" s="59">
        <v>7</v>
      </c>
      <c r="H8" s="57">
        <v>8</v>
      </c>
      <c r="I8" s="59">
        <v>9</v>
      </c>
      <c r="J8" s="59">
        <v>10</v>
      </c>
      <c r="K8" s="57">
        <v>11</v>
      </c>
      <c r="L8" s="59">
        <v>12</v>
      </c>
      <c r="M8" s="59">
        <v>13</v>
      </c>
      <c r="N8" s="57">
        <v>14</v>
      </c>
      <c r="O8" s="59">
        <v>15</v>
      </c>
      <c r="P8" s="59">
        <v>16</v>
      </c>
      <c r="Q8" s="57">
        <v>17</v>
      </c>
      <c r="R8" s="59">
        <v>18</v>
      </c>
      <c r="S8" s="59">
        <v>19</v>
      </c>
      <c r="T8" s="59">
        <v>20</v>
      </c>
    </row>
    <row r="9" spans="1:20" ht="21" customHeight="1">
      <c r="A9" s="60"/>
      <c r="B9" s="61"/>
      <c r="C9" s="61"/>
      <c r="D9" s="61"/>
      <c r="E9" s="61"/>
      <c r="F9" s="61"/>
      <c r="G9" s="61"/>
      <c r="H9" s="62"/>
      <c r="I9" s="62"/>
      <c r="J9" s="65"/>
      <c r="K9" s="65"/>
      <c r="L9" s="65"/>
      <c r="M9" s="65"/>
      <c r="N9" s="65"/>
      <c r="O9" s="65"/>
      <c r="P9" s="65"/>
      <c r="Q9" s="65"/>
      <c r="R9" s="65"/>
      <c r="S9" s="65"/>
      <c r="T9" s="65"/>
    </row>
    <row r="10" spans="1:20" ht="21" customHeight="1">
      <c r="A10" s="291" t="s">
        <v>187</v>
      </c>
      <c r="B10" s="292"/>
      <c r="C10" s="292"/>
      <c r="D10" s="292"/>
      <c r="E10" s="292"/>
      <c r="F10" s="292"/>
      <c r="G10" s="292"/>
      <c r="H10" s="293"/>
      <c r="I10" s="299"/>
      <c r="J10" s="65"/>
      <c r="K10" s="65"/>
      <c r="L10" s="65"/>
      <c r="M10" s="65"/>
      <c r="N10" s="65"/>
      <c r="O10" s="65"/>
      <c r="P10" s="65"/>
      <c r="Q10" s="65"/>
      <c r="R10" s="65"/>
      <c r="S10" s="65"/>
      <c r="T10" s="65"/>
    </row>
    <row r="11" spans="1:20" ht="14.25" customHeight="1">
      <c r="A11" s="22" t="s">
        <v>591</v>
      </c>
    </row>
  </sheetData>
  <mergeCells count="19">
    <mergeCell ref="A10:I10"/>
    <mergeCell ref="A5:A7"/>
    <mergeCell ref="B5:B7"/>
    <mergeCell ref="C5:C7"/>
    <mergeCell ref="D5:D7"/>
    <mergeCell ref="E5:E7"/>
    <mergeCell ref="F5:F7"/>
    <mergeCell ref="G5:G7"/>
    <mergeCell ref="H5:H7"/>
    <mergeCell ref="I5:I7"/>
    <mergeCell ref="L6:L7"/>
    <mergeCell ref="M6:M7"/>
    <mergeCell ref="N6:N7"/>
    <mergeCell ref="A3:T3"/>
    <mergeCell ref="A4:I4"/>
    <mergeCell ref="J5:T5"/>
    <mergeCell ref="O6:T6"/>
    <mergeCell ref="J6:J7"/>
    <mergeCell ref="K6:K7"/>
  </mergeCells>
  <phoneticPr fontId="45" type="noConversion"/>
  <printOptions horizontalCentered="1"/>
  <pageMargins left="0.96" right="0.96" top="0.72" bottom="0.72" header="0" footer="0"/>
  <pageSetup paperSize="9" scale="60" orientation="landscape"/>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E10"/>
  <sheetViews>
    <sheetView showZeros="0" workbookViewId="0">
      <pane ySplit="1" topLeftCell="A2" activePane="bottomLeft" state="frozen"/>
      <selection pane="bottomLeft" activeCell="E26" sqref="E26"/>
    </sheetView>
  </sheetViews>
  <sheetFormatPr defaultColWidth="9" defaultRowHeight="14.25" customHeight="1"/>
  <cols>
    <col min="1" max="1" width="37.75" style="1" customWidth="1"/>
    <col min="2" max="5" width="20" style="1" customWidth="1"/>
    <col min="6" max="16384" width="9" style="1"/>
  </cols>
  <sheetData>
    <row r="1" spans="1:5" ht="14.25" customHeight="1">
      <c r="A1" s="2"/>
      <c r="B1" s="2"/>
      <c r="C1" s="2"/>
      <c r="D1" s="2"/>
      <c r="E1" s="2"/>
    </row>
    <row r="2" spans="1:5" ht="17.25" customHeight="1">
      <c r="D2" s="47"/>
      <c r="E2" s="4" t="s">
        <v>592</v>
      </c>
    </row>
    <row r="3" spans="1:5" ht="41.25" customHeight="1">
      <c r="A3" s="300" t="str">
        <f>"2025"&amp;"年对下转移支付预算表"</f>
        <v>2025年对下转移支付预算表</v>
      </c>
      <c r="B3" s="262"/>
      <c r="C3" s="262"/>
      <c r="D3" s="262"/>
      <c r="E3" s="263"/>
    </row>
    <row r="4" spans="1:5" ht="18" customHeight="1">
      <c r="A4" s="301" t="s">
        <v>1</v>
      </c>
      <c r="B4" s="302"/>
      <c r="C4" s="302"/>
      <c r="D4" s="303"/>
      <c r="E4" s="7" t="s">
        <v>2</v>
      </c>
    </row>
    <row r="5" spans="1:5" ht="19.5" customHeight="1">
      <c r="A5" s="304" t="s">
        <v>593</v>
      </c>
      <c r="B5" s="268" t="s">
        <v>205</v>
      </c>
      <c r="C5" s="203"/>
      <c r="D5" s="203"/>
      <c r="E5" s="305" t="s">
        <v>594</v>
      </c>
    </row>
    <row r="6" spans="1:5" ht="40.5" customHeight="1">
      <c r="A6" s="208"/>
      <c r="B6" s="17" t="s">
        <v>56</v>
      </c>
      <c r="C6" s="8" t="s">
        <v>59</v>
      </c>
      <c r="D6" s="48" t="s">
        <v>560</v>
      </c>
      <c r="E6" s="305"/>
    </row>
    <row r="7" spans="1:5" ht="19.5" customHeight="1">
      <c r="A7" s="11">
        <v>1</v>
      </c>
      <c r="B7" s="11">
        <v>2</v>
      </c>
      <c r="C7" s="11">
        <v>3</v>
      </c>
      <c r="D7" s="49">
        <v>4</v>
      </c>
      <c r="E7" s="50">
        <v>5</v>
      </c>
    </row>
    <row r="8" spans="1:5" ht="19.5" customHeight="1">
      <c r="A8" s="18"/>
      <c r="B8" s="51"/>
      <c r="C8" s="51"/>
      <c r="D8" s="51"/>
      <c r="E8" s="51"/>
    </row>
    <row r="9" spans="1:5" ht="19.5" customHeight="1">
      <c r="A9" s="44"/>
      <c r="B9" s="51"/>
      <c r="C9" s="51"/>
      <c r="D9" s="51"/>
      <c r="E9" s="51"/>
    </row>
    <row r="10" spans="1:5" ht="14.25" customHeight="1">
      <c r="A10" s="22" t="s">
        <v>595</v>
      </c>
    </row>
  </sheetData>
  <mergeCells count="5">
    <mergeCell ref="A3:E3"/>
    <mergeCell ref="A4:D4"/>
    <mergeCell ref="B5:D5"/>
    <mergeCell ref="A5:A6"/>
    <mergeCell ref="E5:E6"/>
  </mergeCells>
  <phoneticPr fontId="45" type="noConversion"/>
  <printOptions horizontalCentered="1"/>
  <pageMargins left="0.96" right="0.96" top="0.72" bottom="0.72" header="0" footer="0"/>
  <pageSetup paperSize="9" scale="57" orientation="landscape"/>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9"/>
  <sheetViews>
    <sheetView showZeros="0" workbookViewId="0">
      <pane ySplit="1" topLeftCell="A2" activePane="bottomLeft" state="frozen"/>
      <selection pane="bottomLeft" activeCell="E27" sqref="E27"/>
    </sheetView>
  </sheetViews>
  <sheetFormatPr defaultColWidth="9"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 style="1"/>
  </cols>
  <sheetData>
    <row r="1" spans="1:10" ht="12" customHeight="1">
      <c r="A1" s="2"/>
      <c r="B1" s="2"/>
      <c r="C1" s="2"/>
      <c r="D1" s="2"/>
      <c r="E1" s="2"/>
      <c r="F1" s="2"/>
      <c r="G1" s="2"/>
      <c r="H1" s="2"/>
      <c r="I1" s="2"/>
      <c r="J1" s="2"/>
    </row>
    <row r="2" spans="1:10" ht="16.5" customHeight="1">
      <c r="J2" s="4" t="s">
        <v>596</v>
      </c>
    </row>
    <row r="3" spans="1:10" ht="41.25" customHeight="1">
      <c r="A3" s="261" t="str">
        <f>"2025"&amp;"年对下转移支付绩效目标表"</f>
        <v>2025年对下转移支付绩效目标表</v>
      </c>
      <c r="B3" s="262"/>
      <c r="C3" s="262"/>
      <c r="D3" s="262"/>
      <c r="E3" s="262"/>
      <c r="F3" s="263"/>
      <c r="G3" s="262"/>
      <c r="H3" s="263"/>
      <c r="I3" s="263"/>
      <c r="J3" s="262"/>
    </row>
    <row r="4" spans="1:10" ht="17.25" customHeight="1">
      <c r="A4" s="264" t="s">
        <v>1</v>
      </c>
      <c r="B4" s="165"/>
      <c r="C4" s="165"/>
      <c r="D4" s="165"/>
      <c r="E4" s="165"/>
      <c r="F4" s="165"/>
      <c r="G4" s="165"/>
      <c r="H4" s="165"/>
    </row>
    <row r="5" spans="1:10" ht="44.25" customHeight="1">
      <c r="A5" s="42" t="s">
        <v>593</v>
      </c>
      <c r="B5" s="42" t="s">
        <v>329</v>
      </c>
      <c r="C5" s="42" t="s">
        <v>330</v>
      </c>
      <c r="D5" s="42" t="s">
        <v>331</v>
      </c>
      <c r="E5" s="42" t="s">
        <v>332</v>
      </c>
      <c r="F5" s="43" t="s">
        <v>333</v>
      </c>
      <c r="G5" s="42" t="s">
        <v>334</v>
      </c>
      <c r="H5" s="43" t="s">
        <v>335</v>
      </c>
      <c r="I5" s="43" t="s">
        <v>336</v>
      </c>
      <c r="J5" s="42" t="s">
        <v>337</v>
      </c>
    </row>
    <row r="6" spans="1:10" ht="14.25" customHeight="1">
      <c r="A6" s="42">
        <v>1</v>
      </c>
      <c r="B6" s="42">
        <v>2</v>
      </c>
      <c r="C6" s="42">
        <v>3</v>
      </c>
      <c r="D6" s="42">
        <v>4</v>
      </c>
      <c r="E6" s="42">
        <v>5</v>
      </c>
      <c r="F6" s="43">
        <v>6</v>
      </c>
      <c r="G6" s="42">
        <v>7</v>
      </c>
      <c r="H6" s="43">
        <v>8</v>
      </c>
      <c r="I6" s="43">
        <v>9</v>
      </c>
      <c r="J6" s="42">
        <v>10</v>
      </c>
    </row>
    <row r="7" spans="1:10" ht="42" customHeight="1">
      <c r="A7" s="18"/>
      <c r="B7" s="44"/>
      <c r="C7" s="44"/>
      <c r="D7" s="44"/>
      <c r="E7" s="28"/>
      <c r="F7" s="45"/>
      <c r="G7" s="28"/>
      <c r="H7" s="45"/>
      <c r="I7" s="45"/>
      <c r="J7" s="28"/>
    </row>
    <row r="8" spans="1:10" ht="42" customHeight="1">
      <c r="A8" s="18"/>
      <c r="B8" s="19"/>
      <c r="C8" s="19"/>
      <c r="D8" s="19"/>
      <c r="E8" s="18"/>
      <c r="F8" s="19"/>
      <c r="G8" s="18"/>
      <c r="H8" s="19"/>
      <c r="I8" s="19"/>
      <c r="J8" s="18"/>
    </row>
    <row r="9" spans="1:10" ht="12" customHeight="1">
      <c r="A9" s="46" t="s">
        <v>595</v>
      </c>
    </row>
  </sheetData>
  <mergeCells count="2">
    <mergeCell ref="A3:J3"/>
    <mergeCell ref="A4:H4"/>
  </mergeCells>
  <phoneticPr fontId="45" type="noConversion"/>
  <printOptions horizontalCentered="1"/>
  <pageMargins left="0.96" right="0.96" top="0.72" bottom="0.72" header="0" footer="0"/>
  <pageSetup paperSize="9" scale="69" orientation="landscape"/>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14"/>
  <sheetViews>
    <sheetView showZeros="0" topLeftCell="C1" workbookViewId="0">
      <pane ySplit="1" topLeftCell="A2" activePane="bottomLeft" state="frozen"/>
      <selection pane="bottomLeft" activeCell="G30" sqref="G30"/>
    </sheetView>
  </sheetViews>
  <sheetFormatPr defaultColWidth="10.375" defaultRowHeight="14.25" customHeight="1"/>
  <cols>
    <col min="1" max="3" width="33.75" style="1" customWidth="1"/>
    <col min="4" max="4" width="45.625" style="1" customWidth="1"/>
    <col min="5" max="5" width="27.625" style="1" customWidth="1"/>
    <col min="6" max="6" width="21.75" style="1" customWidth="1"/>
    <col min="7" max="9" width="26.25" style="1" customWidth="1"/>
    <col min="10" max="16384" width="10.375" style="1"/>
  </cols>
  <sheetData>
    <row r="1" spans="1:9" ht="14.25" customHeight="1">
      <c r="A1" s="2"/>
      <c r="B1" s="2"/>
      <c r="C1" s="2"/>
      <c r="D1" s="2"/>
      <c r="E1" s="2"/>
      <c r="F1" s="2"/>
      <c r="G1" s="2"/>
      <c r="H1" s="2"/>
      <c r="I1" s="2"/>
    </row>
    <row r="2" spans="1:9" ht="14.25" customHeight="1">
      <c r="A2" s="306" t="s">
        <v>597</v>
      </c>
      <c r="B2" s="307"/>
      <c r="C2" s="307"/>
      <c r="D2" s="308"/>
      <c r="E2" s="308"/>
      <c r="F2" s="308"/>
      <c r="G2" s="307"/>
      <c r="H2" s="307"/>
      <c r="I2" s="308"/>
    </row>
    <row r="3" spans="1:9" ht="41.25" customHeight="1">
      <c r="A3" s="164" t="str">
        <f>"2025"&amp;"年新增资产配置预算表"</f>
        <v>2025年新增资产配置预算表</v>
      </c>
      <c r="B3" s="213"/>
      <c r="C3" s="213"/>
      <c r="D3" s="212"/>
      <c r="E3" s="212"/>
      <c r="F3" s="212"/>
      <c r="G3" s="213"/>
      <c r="H3" s="213"/>
      <c r="I3" s="212"/>
    </row>
    <row r="4" spans="1:9" ht="14.25" customHeight="1">
      <c r="A4" s="166" t="s">
        <v>1</v>
      </c>
      <c r="B4" s="309"/>
      <c r="C4" s="309"/>
      <c r="D4" s="27"/>
      <c r="F4" s="26"/>
      <c r="G4" s="25"/>
      <c r="H4" s="25"/>
      <c r="I4" s="41" t="s">
        <v>2</v>
      </c>
    </row>
    <row r="5" spans="1:9" ht="28.5" customHeight="1">
      <c r="A5" s="176" t="s">
        <v>197</v>
      </c>
      <c r="B5" s="216" t="s">
        <v>198</v>
      </c>
      <c r="C5" s="176" t="s">
        <v>598</v>
      </c>
      <c r="D5" s="176" t="s">
        <v>599</v>
      </c>
      <c r="E5" s="176" t="s">
        <v>600</v>
      </c>
      <c r="F5" s="176" t="s">
        <v>601</v>
      </c>
      <c r="G5" s="216" t="s">
        <v>602</v>
      </c>
      <c r="H5" s="216"/>
      <c r="I5" s="176"/>
    </row>
    <row r="6" spans="1:9" ht="21" customHeight="1">
      <c r="A6" s="176"/>
      <c r="B6" s="218"/>
      <c r="C6" s="218"/>
      <c r="D6" s="217"/>
      <c r="E6" s="218"/>
      <c r="F6" s="218"/>
      <c r="G6" s="23" t="s">
        <v>558</v>
      </c>
      <c r="H6" s="23" t="s">
        <v>603</v>
      </c>
      <c r="I6" s="23" t="s">
        <v>604</v>
      </c>
    </row>
    <row r="7" spans="1:9" ht="17.25" customHeight="1">
      <c r="A7" s="28" t="s">
        <v>82</v>
      </c>
      <c r="B7" s="29"/>
      <c r="C7" s="30" t="s">
        <v>83</v>
      </c>
      <c r="D7" s="28" t="s">
        <v>84</v>
      </c>
      <c r="E7" s="31" t="s">
        <v>85</v>
      </c>
      <c r="F7" s="28" t="s">
        <v>86</v>
      </c>
      <c r="G7" s="30" t="s">
        <v>87</v>
      </c>
      <c r="H7" s="32" t="s">
        <v>88</v>
      </c>
      <c r="I7" s="31" t="s">
        <v>89</v>
      </c>
    </row>
    <row r="8" spans="1:9" ht="17.25" customHeight="1">
      <c r="A8" s="33" t="s">
        <v>215</v>
      </c>
      <c r="B8" s="34" t="s">
        <v>70</v>
      </c>
      <c r="C8" s="34" t="s">
        <v>605</v>
      </c>
      <c r="D8" s="35" t="s">
        <v>606</v>
      </c>
      <c r="E8" s="36" t="s">
        <v>577</v>
      </c>
      <c r="F8" s="37" t="s">
        <v>566</v>
      </c>
      <c r="G8" s="38">
        <v>10</v>
      </c>
      <c r="H8" s="39">
        <v>5000</v>
      </c>
      <c r="I8" s="39">
        <v>50000</v>
      </c>
    </row>
    <row r="9" spans="1:9" ht="17.25" customHeight="1">
      <c r="A9" s="33" t="s">
        <v>215</v>
      </c>
      <c r="B9" s="34" t="s">
        <v>70</v>
      </c>
      <c r="C9" s="34" t="s">
        <v>605</v>
      </c>
      <c r="D9" s="35" t="s">
        <v>607</v>
      </c>
      <c r="E9" s="36" t="s">
        <v>565</v>
      </c>
      <c r="F9" s="37" t="s">
        <v>566</v>
      </c>
      <c r="G9" s="38">
        <v>2</v>
      </c>
      <c r="H9" s="39">
        <v>1500</v>
      </c>
      <c r="I9" s="39">
        <v>3000</v>
      </c>
    </row>
    <row r="10" spans="1:9" ht="17.25" customHeight="1">
      <c r="A10" s="33" t="s">
        <v>215</v>
      </c>
      <c r="B10" s="34" t="s">
        <v>70</v>
      </c>
      <c r="C10" s="34" t="s">
        <v>605</v>
      </c>
      <c r="D10" s="35" t="s">
        <v>608</v>
      </c>
      <c r="E10" s="36" t="s">
        <v>609</v>
      </c>
      <c r="F10" s="37" t="s">
        <v>610</v>
      </c>
      <c r="G10" s="38">
        <v>3</v>
      </c>
      <c r="H10" s="39">
        <v>28500</v>
      </c>
      <c r="I10" s="39">
        <v>85500</v>
      </c>
    </row>
    <row r="11" spans="1:9" ht="17.25" customHeight="1">
      <c r="A11" s="33" t="s">
        <v>215</v>
      </c>
      <c r="B11" s="34" t="s">
        <v>70</v>
      </c>
      <c r="C11" s="34" t="s">
        <v>611</v>
      </c>
      <c r="D11" s="35" t="s">
        <v>612</v>
      </c>
      <c r="E11" s="36" t="s">
        <v>574</v>
      </c>
      <c r="F11" s="37" t="s">
        <v>575</v>
      </c>
      <c r="G11" s="38">
        <v>330</v>
      </c>
      <c r="H11" s="39">
        <v>200</v>
      </c>
      <c r="I11" s="39">
        <v>66000</v>
      </c>
    </row>
    <row r="12" spans="1:9" ht="17.25" customHeight="1">
      <c r="A12" s="33" t="s">
        <v>215</v>
      </c>
      <c r="B12" s="34" t="s">
        <v>70</v>
      </c>
      <c r="C12" s="34" t="s">
        <v>611</v>
      </c>
      <c r="D12" s="35" t="s">
        <v>613</v>
      </c>
      <c r="E12" s="36" t="s">
        <v>571</v>
      </c>
      <c r="F12" s="37" t="s">
        <v>572</v>
      </c>
      <c r="G12" s="38">
        <v>330</v>
      </c>
      <c r="H12" s="39">
        <v>100</v>
      </c>
      <c r="I12" s="39">
        <v>33000</v>
      </c>
    </row>
    <row r="13" spans="1:9" ht="19.5" customHeight="1">
      <c r="A13" s="33" t="s">
        <v>215</v>
      </c>
      <c r="B13" s="34" t="s">
        <v>70</v>
      </c>
      <c r="C13" s="34" t="s">
        <v>611</v>
      </c>
      <c r="D13" s="35" t="s">
        <v>614</v>
      </c>
      <c r="E13" s="36" t="s">
        <v>578</v>
      </c>
      <c r="F13" s="37" t="s">
        <v>343</v>
      </c>
      <c r="G13" s="38">
        <v>8</v>
      </c>
      <c r="H13" s="39">
        <v>1000</v>
      </c>
      <c r="I13" s="39">
        <v>8000</v>
      </c>
    </row>
    <row r="14" spans="1:9" ht="19.5" customHeight="1">
      <c r="A14" s="310" t="s">
        <v>56</v>
      </c>
      <c r="B14" s="311"/>
      <c r="C14" s="311"/>
      <c r="D14" s="312"/>
      <c r="E14" s="313"/>
      <c r="F14" s="313"/>
      <c r="G14" s="38">
        <v>683</v>
      </c>
      <c r="H14" s="39">
        <v>36300</v>
      </c>
      <c r="I14" s="39">
        <v>245500</v>
      </c>
    </row>
  </sheetData>
  <mergeCells count="11">
    <mergeCell ref="A2:I2"/>
    <mergeCell ref="A3:I3"/>
    <mergeCell ref="A4:C4"/>
    <mergeCell ref="G5:I5"/>
    <mergeCell ref="A14:F14"/>
    <mergeCell ref="A5:A6"/>
    <mergeCell ref="B5:B6"/>
    <mergeCell ref="C5:C6"/>
    <mergeCell ref="D5:D6"/>
    <mergeCell ref="E5:E6"/>
    <mergeCell ref="F5:F6"/>
  </mergeCells>
  <phoneticPr fontId="45" type="noConversion"/>
  <pageMargins left="0.67" right="0.67" top="0.72" bottom="0.72" header="0.28000000000000003" footer="0.28000000000000003"/>
  <pageSetup paperSize="9" fitToWidth="0" fitToHeight="0" orientation="portrait"/>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workbookViewId="0">
      <pane ySplit="1" topLeftCell="A2" activePane="bottomLeft" state="frozen"/>
      <selection pane="bottomLeft" activeCell="E21" sqref="E21"/>
    </sheetView>
  </sheetViews>
  <sheetFormatPr defaultColWidth="9" defaultRowHeight="14.25" customHeight="1"/>
  <cols>
    <col min="1" max="1" width="19.25" style="1" customWidth="1"/>
    <col min="2" max="2" width="33.875" style="1" customWidth="1"/>
    <col min="3" max="3" width="23.875" style="1" customWidth="1"/>
    <col min="4" max="4" width="11.125" style="1" customWidth="1"/>
    <col min="5" max="5" width="17.75" style="1" customWidth="1"/>
    <col min="6" max="6" width="9.875" style="1" customWidth="1"/>
    <col min="7" max="7" width="17.75" style="1" customWidth="1"/>
    <col min="8" max="11" width="23.125" style="1" customWidth="1"/>
    <col min="12" max="16384" width="9" style="1"/>
  </cols>
  <sheetData>
    <row r="1" spans="1:11" ht="14.25" customHeight="1">
      <c r="A1" s="2"/>
      <c r="B1" s="2"/>
      <c r="C1" s="2"/>
      <c r="D1" s="2"/>
      <c r="E1" s="2"/>
      <c r="F1" s="2"/>
      <c r="G1" s="2"/>
      <c r="H1" s="2"/>
      <c r="I1" s="2"/>
      <c r="J1" s="2"/>
      <c r="K1" s="2"/>
    </row>
    <row r="2" spans="1:11" ht="14.25" customHeight="1">
      <c r="D2" s="3"/>
      <c r="E2" s="3"/>
      <c r="F2" s="3"/>
      <c r="G2" s="3"/>
      <c r="K2" s="4" t="s">
        <v>615</v>
      </c>
    </row>
    <row r="3" spans="1:11" ht="41.25" customHeight="1">
      <c r="A3" s="262" t="str">
        <f>"2025"&amp;"年上级转移支付补助项目支出预算表"</f>
        <v>2025年上级转移支付补助项目支出预算表</v>
      </c>
      <c r="B3" s="262"/>
      <c r="C3" s="262"/>
      <c r="D3" s="262"/>
      <c r="E3" s="262"/>
      <c r="F3" s="262"/>
      <c r="G3" s="262"/>
      <c r="H3" s="262"/>
      <c r="I3" s="262"/>
      <c r="J3" s="262"/>
      <c r="K3" s="262"/>
    </row>
    <row r="4" spans="1:11" ht="13.5" customHeight="1">
      <c r="A4" s="264" t="s">
        <v>1</v>
      </c>
      <c r="B4" s="314"/>
      <c r="C4" s="314"/>
      <c r="D4" s="314"/>
      <c r="E4" s="314"/>
      <c r="F4" s="314"/>
      <c r="G4" s="314"/>
      <c r="H4" s="6"/>
      <c r="I4" s="6"/>
      <c r="J4" s="6"/>
      <c r="K4" s="7" t="s">
        <v>2</v>
      </c>
    </row>
    <row r="5" spans="1:11" ht="21.75" customHeight="1">
      <c r="A5" s="317" t="s">
        <v>283</v>
      </c>
      <c r="B5" s="317" t="s">
        <v>200</v>
      </c>
      <c r="C5" s="317" t="s">
        <v>284</v>
      </c>
      <c r="D5" s="320" t="s">
        <v>201</v>
      </c>
      <c r="E5" s="320" t="s">
        <v>202</v>
      </c>
      <c r="F5" s="320" t="s">
        <v>285</v>
      </c>
      <c r="G5" s="320" t="s">
        <v>286</v>
      </c>
      <c r="H5" s="304" t="s">
        <v>56</v>
      </c>
      <c r="I5" s="268" t="s">
        <v>616</v>
      </c>
      <c r="J5" s="203"/>
      <c r="K5" s="204"/>
    </row>
    <row r="6" spans="1:11" ht="21.75" customHeight="1">
      <c r="A6" s="318"/>
      <c r="B6" s="318"/>
      <c r="C6" s="318"/>
      <c r="D6" s="321"/>
      <c r="E6" s="321"/>
      <c r="F6" s="321"/>
      <c r="G6" s="321"/>
      <c r="H6" s="323"/>
      <c r="I6" s="320" t="s">
        <v>59</v>
      </c>
      <c r="J6" s="320" t="s">
        <v>60</v>
      </c>
      <c r="K6" s="320" t="s">
        <v>61</v>
      </c>
    </row>
    <row r="7" spans="1:11" ht="40.5" customHeight="1">
      <c r="A7" s="319"/>
      <c r="B7" s="319"/>
      <c r="C7" s="319"/>
      <c r="D7" s="322"/>
      <c r="E7" s="322"/>
      <c r="F7" s="322"/>
      <c r="G7" s="322"/>
      <c r="H7" s="208"/>
      <c r="I7" s="322" t="s">
        <v>58</v>
      </c>
      <c r="J7" s="322"/>
      <c r="K7" s="322"/>
    </row>
    <row r="8" spans="1:11" ht="15" customHeight="1">
      <c r="A8" s="11">
        <v>1</v>
      </c>
      <c r="B8" s="11">
        <v>2</v>
      </c>
      <c r="C8" s="11">
        <v>3</v>
      </c>
      <c r="D8" s="11">
        <v>4</v>
      </c>
      <c r="E8" s="11">
        <v>5</v>
      </c>
      <c r="F8" s="11">
        <v>6</v>
      </c>
      <c r="G8" s="11">
        <v>7</v>
      </c>
      <c r="H8" s="11">
        <v>8</v>
      </c>
      <c r="I8" s="11">
        <v>9</v>
      </c>
      <c r="J8" s="23">
        <v>10</v>
      </c>
      <c r="K8" s="23">
        <v>11</v>
      </c>
    </row>
    <row r="9" spans="1:11" ht="18.75" customHeight="1">
      <c r="A9" s="18"/>
      <c r="B9" s="19"/>
      <c r="C9" s="18"/>
      <c r="D9" s="18"/>
      <c r="E9" s="18"/>
      <c r="F9" s="18"/>
      <c r="G9" s="18"/>
      <c r="H9" s="20"/>
      <c r="I9" s="24"/>
      <c r="J9" s="24"/>
      <c r="K9" s="20"/>
    </row>
    <row r="10" spans="1:11" ht="18.75" customHeight="1">
      <c r="A10" s="19"/>
      <c r="B10" s="19"/>
      <c r="C10" s="19"/>
      <c r="D10" s="19"/>
      <c r="E10" s="19"/>
      <c r="F10" s="19"/>
      <c r="G10" s="19"/>
      <c r="H10" s="21"/>
      <c r="I10" s="21"/>
      <c r="J10" s="21"/>
      <c r="K10" s="20"/>
    </row>
    <row r="11" spans="1:11" ht="18.75" customHeight="1">
      <c r="A11" s="315" t="s">
        <v>187</v>
      </c>
      <c r="B11" s="316"/>
      <c r="C11" s="316"/>
      <c r="D11" s="316"/>
      <c r="E11" s="316"/>
      <c r="F11" s="316"/>
      <c r="G11" s="188"/>
      <c r="H11" s="21"/>
      <c r="I11" s="21"/>
      <c r="J11" s="21"/>
      <c r="K11" s="20"/>
    </row>
    <row r="12" spans="1:11" ht="14.25" customHeight="1">
      <c r="A12" s="22" t="s">
        <v>617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45" type="noConversion"/>
  <printOptions horizontalCentered="1"/>
  <pageMargins left="0.37" right="0.37" top="0.56000000000000005" bottom="0.56000000000000005" header="0.48" footer="0.48"/>
  <pageSetup paperSize="9" scale="56" orientation="landscape"/>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21"/>
  <sheetViews>
    <sheetView showZeros="0" workbookViewId="0">
      <pane ySplit="1" topLeftCell="A2" activePane="bottomLeft" state="frozen"/>
      <selection pane="bottomLeft" activeCell="F37" sqref="F37"/>
    </sheetView>
  </sheetViews>
  <sheetFormatPr defaultColWidth="9.125" defaultRowHeight="14.25" customHeight="1"/>
  <cols>
    <col min="1" max="1" width="35.25" style="1" customWidth="1"/>
    <col min="2" max="4" width="28" style="1" customWidth="1"/>
    <col min="5" max="7" width="23.875" style="1" customWidth="1"/>
    <col min="8" max="16384" width="9.125" style="1"/>
  </cols>
  <sheetData>
    <row r="1" spans="1:7" ht="14.25" customHeight="1">
      <c r="A1" s="2"/>
      <c r="B1" s="2"/>
      <c r="C1" s="2"/>
      <c r="D1" s="2"/>
      <c r="E1" s="2"/>
      <c r="F1" s="2"/>
      <c r="G1" s="2"/>
    </row>
    <row r="2" spans="1:7" ht="13.5" customHeight="1">
      <c r="D2" s="3"/>
      <c r="G2" s="4" t="s">
        <v>618</v>
      </c>
    </row>
    <row r="3" spans="1:7" ht="41.25" customHeight="1">
      <c r="A3" s="262" t="str">
        <f>"2025"&amp;"年部门项目中期规划预算表"</f>
        <v>2025年部门项目中期规划预算表</v>
      </c>
      <c r="B3" s="262"/>
      <c r="C3" s="262"/>
      <c r="D3" s="262"/>
      <c r="E3" s="262"/>
      <c r="F3" s="262"/>
      <c r="G3" s="262"/>
    </row>
    <row r="4" spans="1:7" ht="13.5" customHeight="1">
      <c r="A4" s="264" t="s">
        <v>1</v>
      </c>
      <c r="B4" s="314"/>
      <c r="C4" s="314"/>
      <c r="D4" s="314"/>
      <c r="E4" s="6"/>
      <c r="F4" s="6"/>
      <c r="G4" s="7" t="s">
        <v>2</v>
      </c>
    </row>
    <row r="5" spans="1:7" ht="21.75" customHeight="1">
      <c r="A5" s="317" t="s">
        <v>284</v>
      </c>
      <c r="B5" s="317" t="s">
        <v>283</v>
      </c>
      <c r="C5" s="317" t="s">
        <v>200</v>
      </c>
      <c r="D5" s="320" t="s">
        <v>619</v>
      </c>
      <c r="E5" s="268" t="s">
        <v>59</v>
      </c>
      <c r="F5" s="203"/>
      <c r="G5" s="204"/>
    </row>
    <row r="6" spans="1:7" ht="21.75" customHeight="1">
      <c r="A6" s="318"/>
      <c r="B6" s="318"/>
      <c r="C6" s="318"/>
      <c r="D6" s="321"/>
      <c r="E6" s="304" t="str">
        <f>"2025"&amp;"年"</f>
        <v>2025年</v>
      </c>
      <c r="F6" s="320" t="str">
        <f>("2025"+1)&amp;"年"</f>
        <v>2026年</v>
      </c>
      <c r="G6" s="320" t="str">
        <f>("2025"+2)&amp;"年"</f>
        <v>2027年</v>
      </c>
    </row>
    <row r="7" spans="1:7" ht="40.5" customHeight="1">
      <c r="A7" s="319"/>
      <c r="B7" s="319"/>
      <c r="C7" s="319"/>
      <c r="D7" s="322"/>
      <c r="E7" s="208"/>
      <c r="F7" s="322" t="s">
        <v>58</v>
      </c>
      <c r="G7" s="322"/>
    </row>
    <row r="8" spans="1:7" ht="15" customHeight="1">
      <c r="A8" s="11">
        <v>1</v>
      </c>
      <c r="B8" s="11">
        <v>2</v>
      </c>
      <c r="C8" s="11">
        <v>3</v>
      </c>
      <c r="D8" s="11">
        <v>4</v>
      </c>
      <c r="E8" s="11">
        <v>5</v>
      </c>
      <c r="F8" s="11">
        <v>6</v>
      </c>
      <c r="G8" s="11">
        <v>7</v>
      </c>
    </row>
    <row r="9" spans="1:7" ht="18.75" customHeight="1">
      <c r="A9" s="12" t="s">
        <v>70</v>
      </c>
      <c r="B9" s="15" t="s">
        <v>620</v>
      </c>
      <c r="C9" s="15" t="s">
        <v>296</v>
      </c>
      <c r="D9" s="14" t="s">
        <v>621</v>
      </c>
      <c r="E9" s="13">
        <v>826200</v>
      </c>
      <c r="F9" s="13">
        <v>826200</v>
      </c>
      <c r="G9" s="13">
        <v>826200</v>
      </c>
    </row>
    <row r="10" spans="1:7" ht="18.75" customHeight="1">
      <c r="A10" s="12" t="s">
        <v>70</v>
      </c>
      <c r="B10" s="15" t="s">
        <v>620</v>
      </c>
      <c r="C10" s="15" t="s">
        <v>313</v>
      </c>
      <c r="D10" s="14" t="s">
        <v>621</v>
      </c>
      <c r="E10" s="13">
        <v>306860</v>
      </c>
      <c r="F10" s="13">
        <v>240000</v>
      </c>
      <c r="G10" s="13">
        <v>240000</v>
      </c>
    </row>
    <row r="11" spans="1:7" ht="14.25" customHeight="1">
      <c r="A11" s="12" t="s">
        <v>70</v>
      </c>
      <c r="B11" s="15" t="s">
        <v>620</v>
      </c>
      <c r="C11" s="15" t="s">
        <v>317</v>
      </c>
      <c r="D11" s="14" t="s">
        <v>621</v>
      </c>
      <c r="E11" s="13">
        <v>2500000</v>
      </c>
      <c r="F11" s="13">
        <v>2500000</v>
      </c>
      <c r="G11" s="13">
        <v>2500000</v>
      </c>
    </row>
    <row r="12" spans="1:7" ht="14.25" customHeight="1">
      <c r="A12" s="12" t="s">
        <v>70</v>
      </c>
      <c r="B12" s="15" t="s">
        <v>620</v>
      </c>
      <c r="C12" s="15" t="s">
        <v>321</v>
      </c>
      <c r="D12" s="14" t="s">
        <v>621</v>
      </c>
      <c r="E12" s="13">
        <v>1800000</v>
      </c>
      <c r="F12" s="13">
        <v>1800000</v>
      </c>
      <c r="G12" s="13">
        <v>1800000</v>
      </c>
    </row>
    <row r="13" spans="1:7" ht="14.25" customHeight="1">
      <c r="A13" s="12" t="s">
        <v>70</v>
      </c>
      <c r="B13" s="15" t="s">
        <v>622</v>
      </c>
      <c r="C13" s="15" t="s">
        <v>291</v>
      </c>
      <c r="D13" s="14" t="s">
        <v>621</v>
      </c>
      <c r="E13" s="13">
        <v>259530.23999999999</v>
      </c>
      <c r="F13" s="13">
        <v>244129.28</v>
      </c>
      <c r="G13" s="13">
        <v>244129.28</v>
      </c>
    </row>
    <row r="14" spans="1:7" ht="14.25" customHeight="1">
      <c r="A14" s="12" t="s">
        <v>70</v>
      </c>
      <c r="B14" s="15" t="s">
        <v>622</v>
      </c>
      <c r="C14" s="15" t="s">
        <v>298</v>
      </c>
      <c r="D14" s="14" t="s">
        <v>621</v>
      </c>
      <c r="E14" s="13">
        <v>69401.600000000006</v>
      </c>
      <c r="F14" s="13">
        <v>86720</v>
      </c>
      <c r="G14" s="13">
        <v>53376</v>
      </c>
    </row>
    <row r="15" spans="1:7" ht="14.25" customHeight="1">
      <c r="A15" s="12" t="s">
        <v>70</v>
      </c>
      <c r="B15" s="15" t="s">
        <v>622</v>
      </c>
      <c r="C15" s="15" t="s">
        <v>302</v>
      </c>
      <c r="D15" s="14" t="s">
        <v>621</v>
      </c>
      <c r="E15" s="13">
        <v>7536.64</v>
      </c>
      <c r="F15" s="13">
        <v>7270.4</v>
      </c>
      <c r="G15" s="13">
        <v>7536.64</v>
      </c>
    </row>
    <row r="16" spans="1:7" ht="14.25" customHeight="1">
      <c r="A16" s="12" t="s">
        <v>70</v>
      </c>
      <c r="B16" s="15" t="s">
        <v>622</v>
      </c>
      <c r="C16" s="15" t="s">
        <v>304</v>
      </c>
      <c r="D16" s="14" t="s">
        <v>621</v>
      </c>
      <c r="E16" s="13">
        <v>9216</v>
      </c>
      <c r="F16" s="13">
        <v>768</v>
      </c>
      <c r="G16" s="13">
        <v>768</v>
      </c>
    </row>
    <row r="17" spans="1:7" ht="14.25" customHeight="1">
      <c r="A17" s="12" t="s">
        <v>70</v>
      </c>
      <c r="B17" s="15" t="s">
        <v>622</v>
      </c>
      <c r="C17" s="15" t="s">
        <v>306</v>
      </c>
      <c r="D17" s="14" t="s">
        <v>621</v>
      </c>
      <c r="E17" s="13">
        <v>20800</v>
      </c>
      <c r="F17" s="13">
        <v>20800</v>
      </c>
      <c r="G17" s="13">
        <v>20800</v>
      </c>
    </row>
    <row r="18" spans="1:7" ht="14.25" customHeight="1">
      <c r="A18" s="12" t="s">
        <v>70</v>
      </c>
      <c r="B18" s="15" t="s">
        <v>622</v>
      </c>
      <c r="C18" s="15" t="s">
        <v>308</v>
      </c>
      <c r="D18" s="14" t="s">
        <v>621</v>
      </c>
      <c r="E18" s="13">
        <v>37440</v>
      </c>
      <c r="F18" s="13">
        <v>19400</v>
      </c>
      <c r="G18" s="13">
        <v>34320</v>
      </c>
    </row>
    <row r="19" spans="1:7" ht="14.25" customHeight="1">
      <c r="A19" s="12" t="s">
        <v>70</v>
      </c>
      <c r="B19" s="15" t="s">
        <v>623</v>
      </c>
      <c r="C19" s="15" t="s">
        <v>311</v>
      </c>
      <c r="D19" s="14" t="s">
        <v>621</v>
      </c>
      <c r="E19" s="13">
        <v>100000</v>
      </c>
      <c r="F19" s="13">
        <v>100000</v>
      </c>
      <c r="G19" s="13">
        <v>100000</v>
      </c>
    </row>
    <row r="20" spans="1:7" ht="14.25" customHeight="1">
      <c r="A20" s="12" t="s">
        <v>70</v>
      </c>
      <c r="B20" s="15" t="s">
        <v>623</v>
      </c>
      <c r="C20" s="15" t="s">
        <v>325</v>
      </c>
      <c r="D20" s="14" t="s">
        <v>621</v>
      </c>
      <c r="E20" s="13">
        <v>132000</v>
      </c>
      <c r="F20" s="13">
        <v>132000</v>
      </c>
      <c r="G20" s="13">
        <v>132000</v>
      </c>
    </row>
    <row r="21" spans="1:7" ht="14.25" customHeight="1">
      <c r="A21" s="324" t="s">
        <v>56</v>
      </c>
      <c r="B21" s="325"/>
      <c r="C21" s="325"/>
      <c r="D21" s="326"/>
      <c r="E21" s="13">
        <v>6068984.4799999995</v>
      </c>
      <c r="F21" s="13">
        <v>5977287.6800000006</v>
      </c>
      <c r="G21" s="13">
        <v>5959129.9199999999</v>
      </c>
    </row>
  </sheetData>
  <mergeCells count="11">
    <mergeCell ref="A3:G3"/>
    <mergeCell ref="A4:D4"/>
    <mergeCell ref="E5:G5"/>
    <mergeCell ref="A21:D21"/>
    <mergeCell ref="A5:A7"/>
    <mergeCell ref="B5:B7"/>
    <mergeCell ref="C5:C7"/>
    <mergeCell ref="D5:D7"/>
    <mergeCell ref="E6:E7"/>
    <mergeCell ref="F6:F7"/>
    <mergeCell ref="G6:G7"/>
  </mergeCells>
  <phoneticPr fontId="45" type="noConversion"/>
  <printOptions horizontalCentered="1"/>
  <pageMargins left="0.37" right="0.37" top="0.56000000000000005" bottom="0.56000000000000005" header="0.48" footer="0.48"/>
  <pageSetup paperSize="9" scale="56" orientation="landscape"/>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3"/>
  <sheetViews>
    <sheetView showGridLines="0" showZeros="0" topLeftCell="F1" workbookViewId="0">
      <pane ySplit="1" topLeftCell="A2" activePane="bottomLeft" state="frozen"/>
      <selection pane="bottomLeft" activeCell="O27" sqref="O27"/>
    </sheetView>
  </sheetViews>
  <sheetFormatPr defaultColWidth="8.625" defaultRowHeight="12.75" customHeight="1"/>
  <cols>
    <col min="1" max="1" width="15.875" style="1" customWidth="1"/>
    <col min="2" max="2" width="35" style="1" customWidth="1"/>
    <col min="3" max="19" width="22" style="1" customWidth="1"/>
    <col min="20" max="16384" width="8.625" style="1"/>
  </cols>
  <sheetData>
    <row r="1" spans="1:19" ht="12.75" customHeight="1">
      <c r="A1" s="2"/>
      <c r="B1" s="2"/>
      <c r="C1" s="2"/>
      <c r="D1" s="2"/>
      <c r="E1" s="2"/>
      <c r="F1" s="2"/>
      <c r="G1" s="2"/>
      <c r="H1" s="2"/>
      <c r="I1" s="2"/>
      <c r="J1" s="2"/>
      <c r="K1" s="2"/>
      <c r="L1" s="2"/>
      <c r="M1" s="2"/>
      <c r="N1" s="2"/>
      <c r="O1" s="2"/>
      <c r="P1" s="2"/>
      <c r="Q1" s="2"/>
      <c r="R1" s="2"/>
      <c r="S1" s="2"/>
    </row>
    <row r="2" spans="1:19" ht="17.25" customHeight="1">
      <c r="A2" s="183" t="s">
        <v>53</v>
      </c>
      <c r="B2" s="165"/>
      <c r="C2" s="165"/>
      <c r="D2" s="165"/>
      <c r="E2" s="165"/>
      <c r="F2" s="165"/>
      <c r="G2" s="165"/>
      <c r="H2" s="165"/>
      <c r="I2" s="165"/>
      <c r="J2" s="165"/>
      <c r="K2" s="165"/>
      <c r="L2" s="165"/>
      <c r="M2" s="165"/>
      <c r="N2" s="165"/>
      <c r="O2" s="165"/>
      <c r="P2" s="165"/>
      <c r="Q2" s="165"/>
      <c r="R2" s="165"/>
      <c r="S2" s="165"/>
    </row>
    <row r="3" spans="1:19" ht="41.25" customHeight="1">
      <c r="A3" s="164" t="str">
        <f>"2025"&amp;"年部门收入预算表"</f>
        <v>2025年部门收入预算表</v>
      </c>
      <c r="B3" s="165"/>
      <c r="C3" s="165"/>
      <c r="D3" s="165"/>
      <c r="E3" s="165"/>
      <c r="F3" s="165"/>
      <c r="G3" s="165"/>
      <c r="H3" s="165"/>
      <c r="I3" s="165"/>
      <c r="J3" s="165"/>
      <c r="K3" s="165"/>
      <c r="L3" s="165"/>
      <c r="M3" s="165"/>
      <c r="N3" s="165"/>
      <c r="O3" s="165"/>
      <c r="P3" s="165"/>
      <c r="Q3" s="165"/>
      <c r="R3" s="165"/>
      <c r="S3" s="165"/>
    </row>
    <row r="4" spans="1:19" ht="17.25" customHeight="1">
      <c r="A4" s="166" t="s">
        <v>1</v>
      </c>
      <c r="B4" s="165"/>
      <c r="S4" s="27" t="s">
        <v>2</v>
      </c>
    </row>
    <row r="5" spans="1:19" ht="21.75" customHeight="1">
      <c r="A5" s="178" t="s">
        <v>54</v>
      </c>
      <c r="B5" s="181" t="s">
        <v>55</v>
      </c>
      <c r="C5" s="181" t="s">
        <v>56</v>
      </c>
      <c r="D5" s="184" t="s">
        <v>57</v>
      </c>
      <c r="E5" s="184"/>
      <c r="F5" s="184"/>
      <c r="G5" s="184"/>
      <c r="H5" s="184"/>
      <c r="I5" s="185"/>
      <c r="J5" s="184"/>
      <c r="K5" s="184"/>
      <c r="L5" s="184"/>
      <c r="M5" s="184"/>
      <c r="N5" s="186"/>
      <c r="O5" s="184" t="s">
        <v>46</v>
      </c>
      <c r="P5" s="184"/>
      <c r="Q5" s="184"/>
      <c r="R5" s="184"/>
      <c r="S5" s="186"/>
    </row>
    <row r="6" spans="1:19" ht="27" customHeight="1">
      <c r="A6" s="179"/>
      <c r="B6" s="170"/>
      <c r="C6" s="170"/>
      <c r="D6" s="170" t="s">
        <v>58</v>
      </c>
      <c r="E6" s="170" t="s">
        <v>59</v>
      </c>
      <c r="F6" s="170" t="s">
        <v>60</v>
      </c>
      <c r="G6" s="170" t="s">
        <v>61</v>
      </c>
      <c r="H6" s="170" t="s">
        <v>62</v>
      </c>
      <c r="I6" s="173" t="s">
        <v>63</v>
      </c>
      <c r="J6" s="174"/>
      <c r="K6" s="174"/>
      <c r="L6" s="174"/>
      <c r="M6" s="174"/>
      <c r="N6" s="175"/>
      <c r="O6" s="170" t="s">
        <v>58</v>
      </c>
      <c r="P6" s="170" t="s">
        <v>59</v>
      </c>
      <c r="Q6" s="170" t="s">
        <v>60</v>
      </c>
      <c r="R6" s="170" t="s">
        <v>61</v>
      </c>
      <c r="S6" s="170" t="s">
        <v>64</v>
      </c>
    </row>
    <row r="7" spans="1:19" ht="30" customHeight="1">
      <c r="A7" s="180"/>
      <c r="B7" s="182"/>
      <c r="C7" s="172"/>
      <c r="D7" s="172"/>
      <c r="E7" s="172"/>
      <c r="F7" s="172"/>
      <c r="G7" s="172"/>
      <c r="H7" s="172"/>
      <c r="I7" s="45" t="s">
        <v>58</v>
      </c>
      <c r="J7" s="161" t="s">
        <v>65</v>
      </c>
      <c r="K7" s="161" t="s">
        <v>66</v>
      </c>
      <c r="L7" s="161" t="s">
        <v>67</v>
      </c>
      <c r="M7" s="161" t="s">
        <v>68</v>
      </c>
      <c r="N7" s="161" t="s">
        <v>69</v>
      </c>
      <c r="O7" s="171"/>
      <c r="P7" s="171"/>
      <c r="Q7" s="171"/>
      <c r="R7" s="171"/>
      <c r="S7" s="172"/>
    </row>
    <row r="8" spans="1:19" ht="15" customHeight="1">
      <c r="A8" s="40">
        <v>1</v>
      </c>
      <c r="B8" s="40">
        <v>2</v>
      </c>
      <c r="C8" s="40">
        <v>3</v>
      </c>
      <c r="D8" s="40">
        <v>4</v>
      </c>
      <c r="E8" s="40">
        <v>5</v>
      </c>
      <c r="F8" s="40">
        <v>6</v>
      </c>
      <c r="G8" s="40">
        <v>7</v>
      </c>
      <c r="H8" s="40">
        <v>8</v>
      </c>
      <c r="I8" s="45">
        <v>9</v>
      </c>
      <c r="J8" s="40">
        <v>10</v>
      </c>
      <c r="K8" s="40">
        <v>11</v>
      </c>
      <c r="L8" s="40">
        <v>12</v>
      </c>
      <c r="M8" s="40">
        <v>13</v>
      </c>
      <c r="N8" s="40">
        <v>14</v>
      </c>
      <c r="O8" s="40">
        <v>15</v>
      </c>
      <c r="P8" s="40">
        <v>16</v>
      </c>
      <c r="Q8" s="40">
        <v>17</v>
      </c>
      <c r="R8" s="40">
        <v>18</v>
      </c>
      <c r="S8" s="40">
        <v>19</v>
      </c>
    </row>
    <row r="9" spans="1:19" ht="18" customHeight="1">
      <c r="A9" s="19">
        <v>105055</v>
      </c>
      <c r="B9" s="19" t="s">
        <v>70</v>
      </c>
      <c r="C9" s="75">
        <v>68913661.730000004</v>
      </c>
      <c r="D9" s="75">
        <v>68913661.730000004</v>
      </c>
      <c r="E9" s="75">
        <v>64824861.729999997</v>
      </c>
      <c r="F9" s="51"/>
      <c r="G9" s="51"/>
      <c r="H9" s="75">
        <v>2500000</v>
      </c>
      <c r="I9" s="75">
        <v>1588800</v>
      </c>
      <c r="J9" s="51"/>
      <c r="K9" s="51"/>
      <c r="L9" s="51"/>
      <c r="M9" s="51"/>
      <c r="N9" s="75">
        <v>1588800</v>
      </c>
      <c r="O9" s="51"/>
      <c r="P9" s="51"/>
      <c r="Q9" s="51"/>
      <c r="R9" s="51"/>
      <c r="S9" s="51"/>
    </row>
    <row r="10" spans="1:19" ht="18" customHeight="1">
      <c r="A10" s="160"/>
      <c r="B10" s="160"/>
      <c r="C10" s="51"/>
      <c r="D10" s="51"/>
      <c r="E10" s="51"/>
      <c r="F10" s="51"/>
      <c r="G10" s="51"/>
      <c r="H10" s="51"/>
      <c r="I10" s="51"/>
      <c r="J10" s="51"/>
      <c r="K10" s="51"/>
      <c r="L10" s="51"/>
      <c r="M10" s="51"/>
      <c r="N10" s="51"/>
      <c r="O10" s="51"/>
      <c r="P10" s="51"/>
      <c r="Q10" s="51"/>
      <c r="R10" s="51"/>
      <c r="S10" s="51"/>
    </row>
    <row r="11" spans="1:19" ht="18" customHeight="1">
      <c r="A11" s="160"/>
      <c r="B11" s="160"/>
      <c r="C11" s="51"/>
      <c r="D11" s="51"/>
      <c r="E11" s="51"/>
      <c r="F11" s="51"/>
      <c r="G11" s="51"/>
      <c r="H11" s="51"/>
      <c r="I11" s="51"/>
      <c r="J11" s="51"/>
      <c r="K11" s="51"/>
      <c r="L11" s="51"/>
      <c r="M11" s="51"/>
      <c r="N11" s="51"/>
      <c r="O11" s="51"/>
      <c r="P11" s="51"/>
      <c r="Q11" s="51"/>
      <c r="R11" s="51"/>
      <c r="S11" s="51"/>
    </row>
    <row r="12" spans="1:19" ht="18" customHeight="1">
      <c r="A12" s="160"/>
      <c r="B12" s="160"/>
      <c r="C12" s="51"/>
      <c r="D12" s="51"/>
      <c r="E12" s="51"/>
      <c r="F12" s="51"/>
      <c r="G12" s="51"/>
      <c r="H12" s="51"/>
      <c r="I12" s="51"/>
      <c r="J12" s="51"/>
      <c r="K12" s="51"/>
      <c r="L12" s="51"/>
      <c r="M12" s="51"/>
      <c r="N12" s="51"/>
      <c r="O12" s="51"/>
      <c r="P12" s="51"/>
      <c r="Q12" s="51"/>
      <c r="R12" s="51"/>
      <c r="S12" s="51"/>
    </row>
    <row r="13" spans="1:19" ht="18" customHeight="1">
      <c r="A13" s="176" t="s">
        <v>56</v>
      </c>
      <c r="B13" s="177"/>
      <c r="C13" s="75">
        <v>68913661.730000004</v>
      </c>
      <c r="D13" s="75">
        <v>68913661.730000004</v>
      </c>
      <c r="E13" s="75">
        <v>64824861.729999997</v>
      </c>
      <c r="F13" s="51"/>
      <c r="G13" s="51"/>
      <c r="H13" s="75">
        <v>2500000</v>
      </c>
      <c r="I13" s="75">
        <v>1588800</v>
      </c>
      <c r="J13" s="51"/>
      <c r="K13" s="51"/>
      <c r="L13" s="51"/>
      <c r="M13" s="51"/>
      <c r="N13" s="75">
        <v>1588800</v>
      </c>
      <c r="O13" s="51"/>
      <c r="P13" s="51"/>
      <c r="Q13" s="51"/>
      <c r="R13" s="51"/>
      <c r="S13" s="51"/>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honeticPr fontId="45" type="noConversion"/>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34"/>
  <sheetViews>
    <sheetView showGridLines="0" showZeros="0" workbookViewId="0">
      <pane ySplit="1" topLeftCell="A4" activePane="bottomLeft" state="frozen"/>
      <selection pane="bottomLeft" activeCell="C34" sqref="C34"/>
    </sheetView>
  </sheetViews>
  <sheetFormatPr defaultColWidth="8.625" defaultRowHeight="12.75" customHeight="1"/>
  <cols>
    <col min="1" max="1" width="14.25" style="1" customWidth="1"/>
    <col min="2" max="2" width="37.625" style="1" customWidth="1"/>
    <col min="3" max="8" width="24.625" style="1" customWidth="1"/>
    <col min="9" max="9" width="26.75" style="1" customWidth="1"/>
    <col min="10" max="11" width="24.375" style="1" customWidth="1"/>
    <col min="12" max="15" width="24.625" style="1" customWidth="1"/>
    <col min="16" max="16384" width="8.625" style="1"/>
  </cols>
  <sheetData>
    <row r="1" spans="1:15" ht="12.75" customHeight="1">
      <c r="A1" s="2"/>
      <c r="B1" s="2"/>
      <c r="C1" s="2"/>
      <c r="D1" s="2"/>
      <c r="E1" s="2"/>
      <c r="F1" s="2"/>
      <c r="G1" s="2"/>
      <c r="H1" s="2"/>
      <c r="I1" s="2"/>
      <c r="J1" s="2"/>
      <c r="K1" s="2"/>
      <c r="L1" s="2"/>
      <c r="M1" s="2"/>
      <c r="N1" s="2"/>
      <c r="O1" s="2"/>
    </row>
    <row r="2" spans="1:15" ht="17.25" customHeight="1">
      <c r="A2" s="193" t="s">
        <v>71</v>
      </c>
      <c r="B2" s="165"/>
      <c r="C2" s="165"/>
      <c r="D2" s="165"/>
      <c r="E2" s="165"/>
      <c r="F2" s="165"/>
      <c r="G2" s="165"/>
      <c r="H2" s="165"/>
      <c r="I2" s="165"/>
      <c r="J2" s="165"/>
      <c r="K2" s="165"/>
      <c r="L2" s="165"/>
      <c r="M2" s="165"/>
      <c r="N2" s="165"/>
      <c r="O2" s="165"/>
    </row>
    <row r="3" spans="1:15" ht="41.25" customHeight="1">
      <c r="A3" s="164" t="str">
        <f>"2025"&amp;"年部门支出预算表"</f>
        <v>2025年部门支出预算表</v>
      </c>
      <c r="B3" s="165"/>
      <c r="C3" s="165"/>
      <c r="D3" s="165"/>
      <c r="E3" s="165"/>
      <c r="F3" s="165"/>
      <c r="G3" s="165"/>
      <c r="H3" s="165"/>
      <c r="I3" s="165"/>
      <c r="J3" s="165"/>
      <c r="K3" s="165"/>
      <c r="L3" s="165"/>
      <c r="M3" s="165"/>
      <c r="N3" s="165"/>
      <c r="O3" s="165"/>
    </row>
    <row r="4" spans="1:15" ht="17.25" customHeight="1">
      <c r="A4" s="166" t="s">
        <v>1</v>
      </c>
      <c r="B4" s="165"/>
      <c r="O4" s="27" t="s">
        <v>2</v>
      </c>
    </row>
    <row r="5" spans="1:15" ht="27" customHeight="1">
      <c r="A5" s="189" t="s">
        <v>72</v>
      </c>
      <c r="B5" s="189" t="s">
        <v>73</v>
      </c>
      <c r="C5" s="189" t="s">
        <v>56</v>
      </c>
      <c r="D5" s="194" t="s">
        <v>59</v>
      </c>
      <c r="E5" s="195"/>
      <c r="F5" s="196"/>
      <c r="G5" s="192" t="s">
        <v>60</v>
      </c>
      <c r="H5" s="192" t="s">
        <v>61</v>
      </c>
      <c r="I5" s="192" t="s">
        <v>74</v>
      </c>
      <c r="J5" s="194" t="s">
        <v>63</v>
      </c>
      <c r="K5" s="195"/>
      <c r="L5" s="195"/>
      <c r="M5" s="195"/>
      <c r="N5" s="197"/>
      <c r="O5" s="198"/>
    </row>
    <row r="6" spans="1:15" ht="42" customHeight="1">
      <c r="A6" s="190"/>
      <c r="B6" s="190"/>
      <c r="C6" s="191"/>
      <c r="D6" s="156" t="s">
        <v>58</v>
      </c>
      <c r="E6" s="156" t="s">
        <v>75</v>
      </c>
      <c r="F6" s="156" t="s">
        <v>76</v>
      </c>
      <c r="G6" s="191"/>
      <c r="H6" s="191"/>
      <c r="I6" s="190"/>
      <c r="J6" s="156" t="s">
        <v>58</v>
      </c>
      <c r="K6" s="147" t="s">
        <v>77</v>
      </c>
      <c r="L6" s="147" t="s">
        <v>78</v>
      </c>
      <c r="M6" s="147" t="s">
        <v>79</v>
      </c>
      <c r="N6" s="147" t="s">
        <v>80</v>
      </c>
      <c r="O6" s="147" t="s">
        <v>81</v>
      </c>
    </row>
    <row r="7" spans="1:15" ht="18" customHeight="1">
      <c r="A7" s="28" t="s">
        <v>82</v>
      </c>
      <c r="B7" s="28" t="s">
        <v>83</v>
      </c>
      <c r="C7" s="28" t="s">
        <v>84</v>
      </c>
      <c r="D7" s="32" t="s">
        <v>85</v>
      </c>
      <c r="E7" s="32" t="s">
        <v>86</v>
      </c>
      <c r="F7" s="32" t="s">
        <v>87</v>
      </c>
      <c r="G7" s="32" t="s">
        <v>88</v>
      </c>
      <c r="H7" s="32" t="s">
        <v>89</v>
      </c>
      <c r="I7" s="32" t="s">
        <v>90</v>
      </c>
      <c r="J7" s="32" t="s">
        <v>91</v>
      </c>
      <c r="K7" s="32" t="s">
        <v>92</v>
      </c>
      <c r="L7" s="32" t="s">
        <v>93</v>
      </c>
      <c r="M7" s="32" t="s">
        <v>94</v>
      </c>
      <c r="N7" s="28" t="s">
        <v>95</v>
      </c>
      <c r="O7" s="32" t="s">
        <v>96</v>
      </c>
    </row>
    <row r="8" spans="1:15" ht="18" customHeight="1">
      <c r="A8" s="157" t="s">
        <v>97</v>
      </c>
      <c r="B8" s="157" t="s">
        <v>98</v>
      </c>
      <c r="C8" s="74">
        <v>132000</v>
      </c>
      <c r="D8" s="75">
        <v>132000</v>
      </c>
      <c r="E8" s="75"/>
      <c r="F8" s="75">
        <v>132000</v>
      </c>
      <c r="G8" s="75"/>
      <c r="H8" s="75"/>
      <c r="I8" s="75"/>
      <c r="J8" s="75"/>
      <c r="K8" s="75"/>
      <c r="L8" s="75"/>
      <c r="M8" s="75"/>
      <c r="N8" s="74"/>
      <c r="O8" s="74"/>
    </row>
    <row r="9" spans="1:15" ht="18" customHeight="1">
      <c r="A9" s="158" t="s">
        <v>99</v>
      </c>
      <c r="B9" s="158" t="s">
        <v>100</v>
      </c>
      <c r="C9" s="74">
        <v>132000</v>
      </c>
      <c r="D9" s="75">
        <v>132000</v>
      </c>
      <c r="E9" s="75"/>
      <c r="F9" s="75">
        <v>132000</v>
      </c>
      <c r="G9" s="75"/>
      <c r="H9" s="75"/>
      <c r="I9" s="75"/>
      <c r="J9" s="75"/>
      <c r="K9" s="75"/>
      <c r="L9" s="75"/>
      <c r="M9" s="75"/>
      <c r="N9" s="74"/>
      <c r="O9" s="74"/>
    </row>
    <row r="10" spans="1:15" ht="18" customHeight="1">
      <c r="A10" s="159" t="s">
        <v>101</v>
      </c>
      <c r="B10" s="159" t="s">
        <v>102</v>
      </c>
      <c r="C10" s="74">
        <v>132000</v>
      </c>
      <c r="D10" s="75">
        <v>132000</v>
      </c>
      <c r="E10" s="75"/>
      <c r="F10" s="75">
        <v>132000</v>
      </c>
      <c r="G10" s="75"/>
      <c r="H10" s="75"/>
      <c r="I10" s="75"/>
      <c r="J10" s="75"/>
      <c r="K10" s="75"/>
      <c r="L10" s="75"/>
      <c r="M10" s="75"/>
      <c r="N10" s="74"/>
      <c r="O10" s="74"/>
    </row>
    <row r="11" spans="1:15" ht="18" customHeight="1">
      <c r="A11" s="157" t="s">
        <v>103</v>
      </c>
      <c r="B11" s="157" t="s">
        <v>104</v>
      </c>
      <c r="C11" s="74">
        <v>52982516.490000002</v>
      </c>
      <c r="D11" s="75">
        <v>48893716.490000002</v>
      </c>
      <c r="E11" s="75">
        <v>45456732.009999998</v>
      </c>
      <c r="F11" s="75">
        <v>3436984.48</v>
      </c>
      <c r="G11" s="75"/>
      <c r="H11" s="75"/>
      <c r="I11" s="75">
        <v>2500000</v>
      </c>
      <c r="J11" s="75">
        <v>1588800</v>
      </c>
      <c r="K11" s="75"/>
      <c r="L11" s="75"/>
      <c r="M11" s="75"/>
      <c r="N11" s="74"/>
      <c r="O11" s="74">
        <v>1588800</v>
      </c>
    </row>
    <row r="12" spans="1:15" ht="18" customHeight="1">
      <c r="A12" s="158" t="s">
        <v>105</v>
      </c>
      <c r="B12" s="158" t="s">
        <v>106</v>
      </c>
      <c r="C12" s="74">
        <v>49925564.490000002</v>
      </c>
      <c r="D12" s="75">
        <v>45836764.490000002</v>
      </c>
      <c r="E12" s="75">
        <v>45442056.009999998</v>
      </c>
      <c r="F12" s="75">
        <v>394708.47999999998</v>
      </c>
      <c r="G12" s="75"/>
      <c r="H12" s="75"/>
      <c r="I12" s="75">
        <v>2500000</v>
      </c>
      <c r="J12" s="75">
        <v>1588800</v>
      </c>
      <c r="K12" s="75"/>
      <c r="L12" s="75"/>
      <c r="M12" s="75"/>
      <c r="N12" s="74"/>
      <c r="O12" s="74">
        <v>1588800</v>
      </c>
    </row>
    <row r="13" spans="1:15" ht="18" customHeight="1">
      <c r="A13" s="159" t="s">
        <v>107</v>
      </c>
      <c r="B13" s="159" t="s">
        <v>108</v>
      </c>
      <c r="C13" s="74">
        <v>45459105.25</v>
      </c>
      <c r="D13" s="75">
        <v>43870305.25</v>
      </c>
      <c r="E13" s="75">
        <v>43573335.009999998</v>
      </c>
      <c r="F13" s="75">
        <v>296970.23999999999</v>
      </c>
      <c r="G13" s="75"/>
      <c r="H13" s="75"/>
      <c r="I13" s="75"/>
      <c r="J13" s="75">
        <v>1588800</v>
      </c>
      <c r="K13" s="75"/>
      <c r="L13" s="75"/>
      <c r="M13" s="75"/>
      <c r="N13" s="74"/>
      <c r="O13" s="74">
        <v>1588800</v>
      </c>
    </row>
    <row r="14" spans="1:15" ht="18" customHeight="1">
      <c r="A14" s="159" t="s">
        <v>109</v>
      </c>
      <c r="B14" s="159" t="s">
        <v>110</v>
      </c>
      <c r="C14" s="74">
        <v>4466459.24</v>
      </c>
      <c r="D14" s="75">
        <v>1966459.24</v>
      </c>
      <c r="E14" s="75">
        <v>1868721</v>
      </c>
      <c r="F14" s="75">
        <v>97738.240000000005</v>
      </c>
      <c r="G14" s="75"/>
      <c r="H14" s="75"/>
      <c r="I14" s="75">
        <v>2500000</v>
      </c>
      <c r="J14" s="75"/>
      <c r="K14" s="75"/>
      <c r="L14" s="75"/>
      <c r="M14" s="75"/>
      <c r="N14" s="74"/>
      <c r="O14" s="74"/>
    </row>
    <row r="15" spans="1:15" ht="18" customHeight="1">
      <c r="A15" s="158" t="s">
        <v>111</v>
      </c>
      <c r="B15" s="158" t="s">
        <v>112</v>
      </c>
      <c r="C15" s="74">
        <v>23892</v>
      </c>
      <c r="D15" s="75">
        <v>23892</v>
      </c>
      <c r="E15" s="75">
        <v>14676</v>
      </c>
      <c r="F15" s="75">
        <v>9216</v>
      </c>
      <c r="G15" s="75"/>
      <c r="H15" s="75"/>
      <c r="I15" s="75"/>
      <c r="J15" s="75"/>
      <c r="K15" s="75"/>
      <c r="L15" s="75"/>
      <c r="M15" s="75"/>
      <c r="N15" s="74"/>
      <c r="O15" s="74"/>
    </row>
    <row r="16" spans="1:15" ht="18" customHeight="1">
      <c r="A16" s="159" t="s">
        <v>113</v>
      </c>
      <c r="B16" s="159" t="s">
        <v>114</v>
      </c>
      <c r="C16" s="74">
        <v>23892</v>
      </c>
      <c r="D16" s="75">
        <v>23892</v>
      </c>
      <c r="E16" s="75">
        <v>14676</v>
      </c>
      <c r="F16" s="75">
        <v>9216</v>
      </c>
      <c r="G16" s="75"/>
      <c r="H16" s="75"/>
      <c r="I16" s="75"/>
      <c r="J16" s="75"/>
      <c r="K16" s="75"/>
      <c r="L16" s="75"/>
      <c r="M16" s="75"/>
      <c r="N16" s="74"/>
      <c r="O16" s="74"/>
    </row>
    <row r="17" spans="1:15" ht="18" customHeight="1">
      <c r="A17" s="158" t="s">
        <v>115</v>
      </c>
      <c r="B17" s="158" t="s">
        <v>116</v>
      </c>
      <c r="C17" s="74">
        <v>3033060</v>
      </c>
      <c r="D17" s="75">
        <v>3033060</v>
      </c>
      <c r="E17" s="75"/>
      <c r="F17" s="75">
        <v>3033060</v>
      </c>
      <c r="G17" s="75"/>
      <c r="H17" s="75"/>
      <c r="I17" s="75"/>
      <c r="J17" s="75"/>
      <c r="K17" s="75"/>
      <c r="L17" s="75"/>
      <c r="M17" s="75"/>
      <c r="N17" s="74"/>
      <c r="O17" s="74"/>
    </row>
    <row r="18" spans="1:15" ht="18" customHeight="1">
      <c r="A18" s="159" t="s">
        <v>117</v>
      </c>
      <c r="B18" s="159" t="s">
        <v>118</v>
      </c>
      <c r="C18" s="74">
        <v>1800000</v>
      </c>
      <c r="D18" s="75">
        <v>1800000</v>
      </c>
      <c r="E18" s="75"/>
      <c r="F18" s="75">
        <v>1800000</v>
      </c>
      <c r="G18" s="75"/>
      <c r="H18" s="75"/>
      <c r="I18" s="75"/>
      <c r="J18" s="75"/>
      <c r="K18" s="75"/>
      <c r="L18" s="75"/>
      <c r="M18" s="75"/>
      <c r="N18" s="74"/>
      <c r="O18" s="74"/>
    </row>
    <row r="19" spans="1:15" ht="18" customHeight="1">
      <c r="A19" s="159" t="s">
        <v>119</v>
      </c>
      <c r="B19" s="159" t="s">
        <v>120</v>
      </c>
      <c r="C19" s="74">
        <v>1233060</v>
      </c>
      <c r="D19" s="75">
        <v>1233060</v>
      </c>
      <c r="E19" s="75"/>
      <c r="F19" s="75">
        <v>1233060</v>
      </c>
      <c r="G19" s="75"/>
      <c r="H19" s="75"/>
      <c r="I19" s="75"/>
      <c r="J19" s="75"/>
      <c r="K19" s="75"/>
      <c r="L19" s="75"/>
      <c r="M19" s="75"/>
      <c r="N19" s="74"/>
      <c r="O19" s="74"/>
    </row>
    <row r="20" spans="1:15" ht="18" customHeight="1">
      <c r="A20" s="157" t="s">
        <v>121</v>
      </c>
      <c r="B20" s="157" t="s">
        <v>122</v>
      </c>
      <c r="C20" s="74">
        <v>7544932.7999999998</v>
      </c>
      <c r="D20" s="75">
        <v>7544932.7999999998</v>
      </c>
      <c r="E20" s="75">
        <v>7544932.7999999998</v>
      </c>
      <c r="F20" s="75"/>
      <c r="G20" s="75"/>
      <c r="H20" s="75"/>
      <c r="I20" s="75"/>
      <c r="J20" s="75"/>
      <c r="K20" s="75"/>
      <c r="L20" s="75"/>
      <c r="M20" s="75"/>
      <c r="N20" s="74"/>
      <c r="O20" s="74"/>
    </row>
    <row r="21" spans="1:15" ht="18" customHeight="1">
      <c r="A21" s="158" t="s">
        <v>123</v>
      </c>
      <c r="B21" s="158" t="s">
        <v>124</v>
      </c>
      <c r="C21" s="74">
        <v>7533576</v>
      </c>
      <c r="D21" s="75">
        <v>7533576</v>
      </c>
      <c r="E21" s="75">
        <v>7533576</v>
      </c>
      <c r="F21" s="75"/>
      <c r="G21" s="75"/>
      <c r="H21" s="75"/>
      <c r="I21" s="75"/>
      <c r="J21" s="75"/>
      <c r="K21" s="75"/>
      <c r="L21" s="75"/>
      <c r="M21" s="75"/>
      <c r="N21" s="74"/>
      <c r="O21" s="74"/>
    </row>
    <row r="22" spans="1:15" ht="18" customHeight="1">
      <c r="A22" s="159" t="s">
        <v>125</v>
      </c>
      <c r="B22" s="159" t="s">
        <v>126</v>
      </c>
      <c r="C22" s="74">
        <v>4371576</v>
      </c>
      <c r="D22" s="75">
        <v>4371576</v>
      </c>
      <c r="E22" s="75">
        <v>4371576</v>
      </c>
      <c r="F22" s="75"/>
      <c r="G22" s="75"/>
      <c r="H22" s="75"/>
      <c r="I22" s="75"/>
      <c r="J22" s="75"/>
      <c r="K22" s="75"/>
      <c r="L22" s="75"/>
      <c r="M22" s="75"/>
      <c r="N22" s="74"/>
      <c r="O22" s="74"/>
    </row>
    <row r="23" spans="1:15" ht="18" customHeight="1">
      <c r="A23" s="159" t="s">
        <v>127</v>
      </c>
      <c r="B23" s="159" t="s">
        <v>128</v>
      </c>
      <c r="C23" s="74">
        <v>3162000</v>
      </c>
      <c r="D23" s="75">
        <v>3162000</v>
      </c>
      <c r="E23" s="75">
        <v>3162000</v>
      </c>
      <c r="F23" s="75"/>
      <c r="G23" s="75"/>
      <c r="H23" s="75"/>
      <c r="I23" s="75"/>
      <c r="J23" s="75"/>
      <c r="K23" s="75"/>
      <c r="L23" s="75"/>
      <c r="M23" s="75"/>
      <c r="N23" s="74"/>
      <c r="O23" s="74"/>
    </row>
    <row r="24" spans="1:15" ht="18" customHeight="1">
      <c r="A24" s="158" t="s">
        <v>129</v>
      </c>
      <c r="B24" s="158" t="s">
        <v>130</v>
      </c>
      <c r="C24" s="74">
        <v>11356.8</v>
      </c>
      <c r="D24" s="75">
        <v>11356.8</v>
      </c>
      <c r="E24" s="75">
        <v>11356.8</v>
      </c>
      <c r="F24" s="75"/>
      <c r="G24" s="75"/>
      <c r="H24" s="75"/>
      <c r="I24" s="75"/>
      <c r="J24" s="75"/>
      <c r="K24" s="75"/>
      <c r="L24" s="75"/>
      <c r="M24" s="75"/>
      <c r="N24" s="74"/>
      <c r="O24" s="74"/>
    </row>
    <row r="25" spans="1:15" ht="18" customHeight="1">
      <c r="A25" s="159" t="s">
        <v>131</v>
      </c>
      <c r="B25" s="159" t="s">
        <v>132</v>
      </c>
      <c r="C25" s="74">
        <v>11356.8</v>
      </c>
      <c r="D25" s="75">
        <v>11356.8</v>
      </c>
      <c r="E25" s="75">
        <v>11356.8</v>
      </c>
      <c r="F25" s="75"/>
      <c r="G25" s="75"/>
      <c r="H25" s="75"/>
      <c r="I25" s="75"/>
      <c r="J25" s="75"/>
      <c r="K25" s="75"/>
      <c r="L25" s="75"/>
      <c r="M25" s="75"/>
      <c r="N25" s="74"/>
      <c r="O25" s="74"/>
    </row>
    <row r="26" spans="1:15" ht="18" customHeight="1">
      <c r="A26" s="157" t="s">
        <v>133</v>
      </c>
      <c r="B26" s="157" t="s">
        <v>134</v>
      </c>
      <c r="C26" s="74">
        <v>4135608.44</v>
      </c>
      <c r="D26" s="75">
        <v>4135608.44</v>
      </c>
      <c r="E26" s="75">
        <v>4135608.44</v>
      </c>
      <c r="F26" s="75"/>
      <c r="G26" s="75"/>
      <c r="H26" s="75"/>
      <c r="I26" s="75"/>
      <c r="J26" s="75"/>
      <c r="K26" s="75"/>
      <c r="L26" s="75"/>
      <c r="M26" s="75"/>
      <c r="N26" s="74"/>
      <c r="O26" s="74"/>
    </row>
    <row r="27" spans="1:15" ht="18" customHeight="1">
      <c r="A27" s="158" t="s">
        <v>135</v>
      </c>
      <c r="B27" s="158" t="s">
        <v>136</v>
      </c>
      <c r="C27" s="74">
        <v>4135608.44</v>
      </c>
      <c r="D27" s="75">
        <v>4135608.44</v>
      </c>
      <c r="E27" s="75">
        <v>4135608.44</v>
      </c>
      <c r="F27" s="75"/>
      <c r="G27" s="75"/>
      <c r="H27" s="75"/>
      <c r="I27" s="75"/>
      <c r="J27" s="75"/>
      <c r="K27" s="75"/>
      <c r="L27" s="75"/>
      <c r="M27" s="75"/>
      <c r="N27" s="74"/>
      <c r="O27" s="74"/>
    </row>
    <row r="28" spans="1:15" ht="18" customHeight="1">
      <c r="A28" s="159" t="s">
        <v>137</v>
      </c>
      <c r="B28" s="159" t="s">
        <v>138</v>
      </c>
      <c r="C28" s="74">
        <v>2001696</v>
      </c>
      <c r="D28" s="75">
        <v>2001696</v>
      </c>
      <c r="E28" s="75">
        <v>2001696</v>
      </c>
      <c r="F28" s="75"/>
      <c r="G28" s="75"/>
      <c r="H28" s="75"/>
      <c r="I28" s="75"/>
      <c r="J28" s="75"/>
      <c r="K28" s="75"/>
      <c r="L28" s="75"/>
      <c r="M28" s="75"/>
      <c r="N28" s="74"/>
      <c r="O28" s="74"/>
    </row>
    <row r="29" spans="1:15" ht="18" customHeight="1">
      <c r="A29" s="159" t="s">
        <v>139</v>
      </c>
      <c r="B29" s="159" t="s">
        <v>140</v>
      </c>
      <c r="C29" s="74">
        <v>1826555</v>
      </c>
      <c r="D29" s="75">
        <v>1826555</v>
      </c>
      <c r="E29" s="75">
        <v>1826555</v>
      </c>
      <c r="F29" s="75"/>
      <c r="G29" s="75"/>
      <c r="H29" s="75"/>
      <c r="I29" s="75"/>
      <c r="J29" s="75"/>
      <c r="K29" s="75"/>
      <c r="L29" s="75"/>
      <c r="M29" s="75"/>
      <c r="N29" s="74"/>
      <c r="O29" s="74"/>
    </row>
    <row r="30" spans="1:15" ht="18" customHeight="1">
      <c r="A30" s="159" t="s">
        <v>141</v>
      </c>
      <c r="B30" s="159" t="s">
        <v>142</v>
      </c>
      <c r="C30" s="74">
        <v>307357.44</v>
      </c>
      <c r="D30" s="75">
        <v>307357.44</v>
      </c>
      <c r="E30" s="75">
        <v>307357.44</v>
      </c>
      <c r="F30" s="75"/>
      <c r="G30" s="75"/>
      <c r="H30" s="75"/>
      <c r="I30" s="75"/>
      <c r="J30" s="75"/>
      <c r="K30" s="75"/>
      <c r="L30" s="75"/>
      <c r="M30" s="75"/>
      <c r="N30" s="74"/>
      <c r="O30" s="74"/>
    </row>
    <row r="31" spans="1:15" ht="18" customHeight="1">
      <c r="A31" s="157" t="s">
        <v>143</v>
      </c>
      <c r="B31" s="157" t="s">
        <v>144</v>
      </c>
      <c r="C31" s="74">
        <v>4118604</v>
      </c>
      <c r="D31" s="75">
        <v>4118604</v>
      </c>
      <c r="E31" s="75">
        <v>4118604</v>
      </c>
      <c r="F31" s="75"/>
      <c r="G31" s="75"/>
      <c r="H31" s="75"/>
      <c r="I31" s="75"/>
      <c r="J31" s="75"/>
      <c r="K31" s="75"/>
      <c r="L31" s="75"/>
      <c r="M31" s="75"/>
      <c r="N31" s="74"/>
      <c r="O31" s="74"/>
    </row>
    <row r="32" spans="1:15" ht="18" customHeight="1">
      <c r="A32" s="158" t="s">
        <v>145</v>
      </c>
      <c r="B32" s="158" t="s">
        <v>146</v>
      </c>
      <c r="C32" s="74">
        <v>4118604</v>
      </c>
      <c r="D32" s="75">
        <v>4118604</v>
      </c>
      <c r="E32" s="75">
        <v>4118604</v>
      </c>
      <c r="F32" s="75"/>
      <c r="G32" s="75"/>
      <c r="H32" s="75"/>
      <c r="I32" s="75"/>
      <c r="J32" s="75"/>
      <c r="K32" s="75"/>
      <c r="L32" s="75"/>
      <c r="M32" s="75"/>
      <c r="N32" s="74"/>
      <c r="O32" s="74"/>
    </row>
    <row r="33" spans="1:15" ht="21" customHeight="1">
      <c r="A33" s="159" t="s">
        <v>147</v>
      </c>
      <c r="B33" s="159" t="s">
        <v>148</v>
      </c>
      <c r="C33" s="74">
        <v>4118604</v>
      </c>
      <c r="D33" s="75">
        <v>4118604</v>
      </c>
      <c r="E33" s="75">
        <v>4118604</v>
      </c>
      <c r="F33" s="75"/>
      <c r="G33" s="75"/>
      <c r="H33" s="75"/>
      <c r="I33" s="75"/>
      <c r="J33" s="75"/>
      <c r="K33" s="75"/>
      <c r="L33" s="75"/>
      <c r="M33" s="75"/>
      <c r="N33" s="74"/>
      <c r="O33" s="74"/>
    </row>
    <row r="34" spans="1:15" ht="21" customHeight="1">
      <c r="A34" s="187" t="s">
        <v>56</v>
      </c>
      <c r="B34" s="188"/>
      <c r="C34" s="75">
        <v>68913661.730000004</v>
      </c>
      <c r="D34" s="75">
        <v>64824861.729999997</v>
      </c>
      <c r="E34" s="75">
        <v>61255877.25</v>
      </c>
      <c r="F34" s="75">
        <v>3568984.48</v>
      </c>
      <c r="G34" s="75"/>
      <c r="H34" s="75"/>
      <c r="I34" s="75">
        <v>2500000</v>
      </c>
      <c r="J34" s="75">
        <v>1588800</v>
      </c>
      <c r="K34" s="75"/>
      <c r="L34" s="75"/>
      <c r="M34" s="75"/>
      <c r="N34" s="75"/>
      <c r="O34" s="75">
        <v>1588800</v>
      </c>
    </row>
  </sheetData>
  <mergeCells count="12">
    <mergeCell ref="A2:O2"/>
    <mergeCell ref="A3:O3"/>
    <mergeCell ref="A4:B4"/>
    <mergeCell ref="D5:F5"/>
    <mergeCell ref="J5:O5"/>
    <mergeCell ref="H5:H6"/>
    <mergeCell ref="I5:I6"/>
    <mergeCell ref="A34:B34"/>
    <mergeCell ref="A5:A6"/>
    <mergeCell ref="B5:B6"/>
    <mergeCell ref="C5:C6"/>
    <mergeCell ref="G5:G6"/>
  </mergeCells>
  <phoneticPr fontId="45" type="noConversion"/>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5"/>
  <sheetViews>
    <sheetView showGridLines="0" showZeros="0" workbookViewId="0">
      <pane ySplit="1" topLeftCell="A4" activePane="bottomLeft" state="frozen"/>
      <selection pane="bottomLeft" activeCell="J19" sqref="J19"/>
    </sheetView>
  </sheetViews>
  <sheetFormatPr defaultColWidth="8.625" defaultRowHeight="12.75" customHeight="1"/>
  <cols>
    <col min="1" max="4" width="35.625" style="1" customWidth="1"/>
    <col min="5" max="16384" width="8.625" style="1"/>
  </cols>
  <sheetData>
    <row r="1" spans="1:4" ht="12.75" customHeight="1">
      <c r="A1" s="2"/>
      <c r="B1" s="2"/>
      <c r="C1" s="2"/>
      <c r="D1" s="2"/>
    </row>
    <row r="2" spans="1:4" ht="15" customHeight="1">
      <c r="A2" s="25"/>
      <c r="B2" s="27"/>
      <c r="C2" s="27"/>
      <c r="D2" s="27" t="s">
        <v>149</v>
      </c>
    </row>
    <row r="3" spans="1:4" ht="41.25" customHeight="1">
      <c r="A3" s="164" t="str">
        <f>"2025"&amp;"年部门财政拨款收支预算总表"</f>
        <v>2025年部门财政拨款收支预算总表</v>
      </c>
      <c r="B3" s="165"/>
      <c r="C3" s="165"/>
      <c r="D3" s="165"/>
    </row>
    <row r="4" spans="1:4" ht="17.25" customHeight="1">
      <c r="A4" s="166" t="s">
        <v>1</v>
      </c>
      <c r="B4" s="167"/>
      <c r="D4" s="27" t="s">
        <v>2</v>
      </c>
    </row>
    <row r="5" spans="1:4" ht="17.25" customHeight="1">
      <c r="A5" s="168" t="s">
        <v>3</v>
      </c>
      <c r="B5" s="169"/>
      <c r="C5" s="168" t="s">
        <v>4</v>
      </c>
      <c r="D5" s="169"/>
    </row>
    <row r="6" spans="1:4" ht="18.75" customHeight="1">
      <c r="A6" s="147" t="s">
        <v>5</v>
      </c>
      <c r="B6" s="147" t="s">
        <v>6</v>
      </c>
      <c r="C6" s="147" t="s">
        <v>7</v>
      </c>
      <c r="D6" s="147" t="s">
        <v>6</v>
      </c>
    </row>
    <row r="7" spans="1:4" ht="16.5" customHeight="1">
      <c r="A7" s="148" t="s">
        <v>150</v>
      </c>
      <c r="B7" s="149">
        <v>64824861.729999997</v>
      </c>
      <c r="C7" s="148" t="s">
        <v>151</v>
      </c>
      <c r="D7" s="149">
        <v>64824861.729999997</v>
      </c>
    </row>
    <row r="8" spans="1:4" ht="16.5" customHeight="1">
      <c r="A8" s="148" t="s">
        <v>152</v>
      </c>
      <c r="B8" s="149">
        <v>64824861.729999997</v>
      </c>
      <c r="C8" s="148" t="s">
        <v>153</v>
      </c>
      <c r="D8" s="149">
        <v>132000</v>
      </c>
    </row>
    <row r="9" spans="1:4" ht="16.5" customHeight="1">
      <c r="A9" s="148" t="s">
        <v>154</v>
      </c>
      <c r="B9" s="149"/>
      <c r="C9" s="148" t="s">
        <v>155</v>
      </c>
      <c r="D9" s="149"/>
    </row>
    <row r="10" spans="1:4" ht="16.5" customHeight="1">
      <c r="A10" s="148" t="s">
        <v>156</v>
      </c>
      <c r="B10" s="149"/>
      <c r="C10" s="148" t="s">
        <v>157</v>
      </c>
      <c r="D10" s="149"/>
    </row>
    <row r="11" spans="1:4" ht="16.5" customHeight="1">
      <c r="A11" s="148" t="s">
        <v>158</v>
      </c>
      <c r="B11" s="149"/>
      <c r="C11" s="148" t="s">
        <v>159</v>
      </c>
      <c r="D11" s="149"/>
    </row>
    <row r="12" spans="1:4" ht="16.5" customHeight="1">
      <c r="A12" s="148" t="s">
        <v>152</v>
      </c>
      <c r="B12" s="149"/>
      <c r="C12" s="148" t="s">
        <v>160</v>
      </c>
      <c r="D12" s="149">
        <v>48893716.490000002</v>
      </c>
    </row>
    <row r="13" spans="1:4" ht="16.5" customHeight="1">
      <c r="A13" s="150" t="s">
        <v>154</v>
      </c>
      <c r="B13" s="74"/>
      <c r="C13" s="44" t="s">
        <v>161</v>
      </c>
      <c r="D13" s="74"/>
    </row>
    <row r="14" spans="1:4" ht="16.5" customHeight="1">
      <c r="A14" s="150" t="s">
        <v>156</v>
      </c>
      <c r="B14" s="74"/>
      <c r="C14" s="44" t="s">
        <v>162</v>
      </c>
      <c r="D14" s="74"/>
    </row>
    <row r="15" spans="1:4" ht="16.5" customHeight="1">
      <c r="A15" s="151"/>
      <c r="B15" s="152"/>
      <c r="C15" s="44" t="s">
        <v>163</v>
      </c>
      <c r="D15" s="74">
        <v>7544932.7999999998</v>
      </c>
    </row>
    <row r="16" spans="1:4" ht="16.5" customHeight="1">
      <c r="A16" s="151"/>
      <c r="B16" s="152"/>
      <c r="C16" s="44" t="s">
        <v>164</v>
      </c>
      <c r="D16" s="74">
        <v>4135608.44</v>
      </c>
    </row>
    <row r="17" spans="1:4" ht="16.5" customHeight="1">
      <c r="A17" s="151"/>
      <c r="B17" s="152"/>
      <c r="C17" s="44" t="s">
        <v>165</v>
      </c>
      <c r="D17" s="74"/>
    </row>
    <row r="18" spans="1:4" ht="16.5" customHeight="1">
      <c r="A18" s="151"/>
      <c r="B18" s="152"/>
      <c r="C18" s="44" t="s">
        <v>166</v>
      </c>
      <c r="D18" s="74"/>
    </row>
    <row r="19" spans="1:4" ht="16.5" customHeight="1">
      <c r="A19" s="151"/>
      <c r="B19" s="152"/>
      <c r="C19" s="44" t="s">
        <v>167</v>
      </c>
      <c r="D19" s="74"/>
    </row>
    <row r="20" spans="1:4" ht="16.5" customHeight="1">
      <c r="A20" s="151"/>
      <c r="B20" s="152"/>
      <c r="C20" s="44" t="s">
        <v>168</v>
      </c>
      <c r="D20" s="74"/>
    </row>
    <row r="21" spans="1:4" ht="16.5" customHeight="1">
      <c r="A21" s="151"/>
      <c r="B21" s="152"/>
      <c r="C21" s="44" t="s">
        <v>169</v>
      </c>
      <c r="D21" s="74"/>
    </row>
    <row r="22" spans="1:4" ht="16.5" customHeight="1">
      <c r="A22" s="151"/>
      <c r="B22" s="152"/>
      <c r="C22" s="44" t="s">
        <v>170</v>
      </c>
      <c r="D22" s="74"/>
    </row>
    <row r="23" spans="1:4" ht="16.5" customHeight="1">
      <c r="A23" s="151"/>
      <c r="B23" s="152"/>
      <c r="C23" s="44" t="s">
        <v>171</v>
      </c>
      <c r="D23" s="74"/>
    </row>
    <row r="24" spans="1:4" ht="16.5" customHeight="1">
      <c r="A24" s="151"/>
      <c r="B24" s="152"/>
      <c r="C24" s="44" t="s">
        <v>172</v>
      </c>
      <c r="D24" s="74"/>
    </row>
    <row r="25" spans="1:4" ht="16.5" customHeight="1">
      <c r="A25" s="151"/>
      <c r="B25" s="152"/>
      <c r="C25" s="44" t="s">
        <v>173</v>
      </c>
      <c r="D25" s="74"/>
    </row>
    <row r="26" spans="1:4" ht="16.5" customHeight="1">
      <c r="A26" s="151"/>
      <c r="B26" s="152"/>
      <c r="C26" s="44" t="s">
        <v>174</v>
      </c>
      <c r="D26" s="74">
        <v>4118604</v>
      </c>
    </row>
    <row r="27" spans="1:4" ht="16.5" customHeight="1">
      <c r="A27" s="151"/>
      <c r="B27" s="152"/>
      <c r="C27" s="44" t="s">
        <v>175</v>
      </c>
      <c r="D27" s="74"/>
    </row>
    <row r="28" spans="1:4" ht="16.5" customHeight="1">
      <c r="A28" s="151"/>
      <c r="B28" s="152"/>
      <c r="C28" s="44" t="s">
        <v>176</v>
      </c>
      <c r="D28" s="74"/>
    </row>
    <row r="29" spans="1:4" ht="16.5" customHeight="1">
      <c r="A29" s="151"/>
      <c r="B29" s="152"/>
      <c r="C29" s="44" t="s">
        <v>177</v>
      </c>
      <c r="D29" s="74"/>
    </row>
    <row r="30" spans="1:4" ht="16.5" customHeight="1">
      <c r="A30" s="151"/>
      <c r="B30" s="152"/>
      <c r="C30" s="44" t="s">
        <v>178</v>
      </c>
      <c r="D30" s="74"/>
    </row>
    <row r="31" spans="1:4" ht="16.5" customHeight="1">
      <c r="A31" s="151"/>
      <c r="B31" s="152"/>
      <c r="C31" s="44" t="s">
        <v>179</v>
      </c>
      <c r="D31" s="74"/>
    </row>
    <row r="32" spans="1:4" ht="16.5" customHeight="1">
      <c r="A32" s="151"/>
      <c r="B32" s="152"/>
      <c r="C32" s="150" t="s">
        <v>180</v>
      </c>
      <c r="D32" s="74"/>
    </row>
    <row r="33" spans="1:4" ht="16.5" customHeight="1">
      <c r="A33" s="151"/>
      <c r="B33" s="152"/>
      <c r="C33" s="150" t="s">
        <v>181</v>
      </c>
      <c r="D33" s="74"/>
    </row>
    <row r="34" spans="1:4" ht="16.5" customHeight="1">
      <c r="A34" s="151"/>
      <c r="B34" s="152"/>
      <c r="C34" s="18" t="s">
        <v>182</v>
      </c>
      <c r="D34" s="153"/>
    </row>
    <row r="35" spans="1:4" ht="15" customHeight="1">
      <c r="A35" s="154" t="s">
        <v>51</v>
      </c>
      <c r="B35" s="155">
        <v>64824861.729999997</v>
      </c>
      <c r="C35" s="154" t="s">
        <v>52</v>
      </c>
      <c r="D35" s="155">
        <v>64824861.729999997</v>
      </c>
    </row>
  </sheetData>
  <mergeCells count="4">
    <mergeCell ref="A3:D3"/>
    <mergeCell ref="A4:B4"/>
    <mergeCell ref="A5:B5"/>
    <mergeCell ref="C5:D5"/>
  </mergeCells>
  <phoneticPr fontId="45" type="noConversion"/>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34"/>
  <sheetViews>
    <sheetView showZeros="0" workbookViewId="0">
      <pane ySplit="1" topLeftCell="A3" activePane="bottomLeft" state="frozen"/>
      <selection pane="bottomLeft" activeCell="B14" sqref="B14"/>
    </sheetView>
  </sheetViews>
  <sheetFormatPr defaultColWidth="9.125" defaultRowHeight="14.25" customHeight="1"/>
  <cols>
    <col min="1" max="1" width="20.125" style="1" customWidth="1"/>
    <col min="2" max="2" width="44" style="1" customWidth="1"/>
    <col min="3" max="7" width="24.125" style="1" customWidth="1"/>
    <col min="8" max="16384" width="9.125" style="1"/>
  </cols>
  <sheetData>
    <row r="1" spans="1:7" ht="14.25" customHeight="1">
      <c r="A1" s="2"/>
      <c r="B1" s="2"/>
      <c r="C1" s="2"/>
      <c r="D1" s="2"/>
      <c r="E1" s="2"/>
      <c r="F1" s="2"/>
      <c r="G1" s="2"/>
    </row>
    <row r="2" spans="1:7" ht="14.25" customHeight="1">
      <c r="D2" s="140"/>
      <c r="F2" s="47"/>
      <c r="G2" s="141" t="s">
        <v>183</v>
      </c>
    </row>
    <row r="3" spans="1:7" ht="41.25" customHeight="1">
      <c r="A3" s="199" t="str">
        <f>"2025"&amp;"年一般公共预算支出预算表（按功能科目分类）"</f>
        <v>2025年一般公共预算支出预算表（按功能科目分类）</v>
      </c>
      <c r="B3" s="199"/>
      <c r="C3" s="199"/>
      <c r="D3" s="199"/>
      <c r="E3" s="199"/>
      <c r="F3" s="199"/>
      <c r="G3" s="199"/>
    </row>
    <row r="4" spans="1:7" ht="18" customHeight="1">
      <c r="A4" s="5" t="s">
        <v>1</v>
      </c>
      <c r="F4" s="81"/>
      <c r="G4" s="141" t="s">
        <v>2</v>
      </c>
    </row>
    <row r="5" spans="1:7" ht="20.25" customHeight="1">
      <c r="A5" s="200" t="s">
        <v>184</v>
      </c>
      <c r="B5" s="201"/>
      <c r="C5" s="207" t="s">
        <v>56</v>
      </c>
      <c r="D5" s="202" t="s">
        <v>75</v>
      </c>
      <c r="E5" s="203"/>
      <c r="F5" s="204"/>
      <c r="G5" s="209" t="s">
        <v>76</v>
      </c>
    </row>
    <row r="6" spans="1:7" ht="20.25" customHeight="1">
      <c r="A6" s="142" t="s">
        <v>72</v>
      </c>
      <c r="B6" s="142" t="s">
        <v>73</v>
      </c>
      <c r="C6" s="208"/>
      <c r="D6" s="84" t="s">
        <v>58</v>
      </c>
      <c r="E6" s="84" t="s">
        <v>185</v>
      </c>
      <c r="F6" s="84" t="s">
        <v>186</v>
      </c>
      <c r="G6" s="210"/>
    </row>
    <row r="7" spans="1:7" ht="15" customHeight="1">
      <c r="A7" s="40" t="s">
        <v>82</v>
      </c>
      <c r="B7" s="40" t="s">
        <v>83</v>
      </c>
      <c r="C7" s="40" t="s">
        <v>84</v>
      </c>
      <c r="D7" s="40" t="s">
        <v>85</v>
      </c>
      <c r="E7" s="40" t="s">
        <v>86</v>
      </c>
      <c r="F7" s="40" t="s">
        <v>87</v>
      </c>
      <c r="G7" s="40" t="s">
        <v>88</v>
      </c>
    </row>
    <row r="8" spans="1:7" ht="15" customHeight="1">
      <c r="A8" s="71" t="s">
        <v>97</v>
      </c>
      <c r="B8" s="71" t="s">
        <v>98</v>
      </c>
      <c r="C8" s="143">
        <v>132000</v>
      </c>
      <c r="D8" s="144"/>
      <c r="E8" s="144"/>
      <c r="F8" s="144"/>
      <c r="G8" s="144">
        <v>132000</v>
      </c>
    </row>
    <row r="9" spans="1:7" ht="15" customHeight="1">
      <c r="A9" s="145" t="s">
        <v>99</v>
      </c>
      <c r="B9" s="145" t="s">
        <v>100</v>
      </c>
      <c r="C9" s="143">
        <v>132000</v>
      </c>
      <c r="D9" s="144"/>
      <c r="E9" s="144"/>
      <c r="F9" s="144"/>
      <c r="G9" s="144">
        <v>132000</v>
      </c>
    </row>
    <row r="10" spans="1:7" ht="15" customHeight="1">
      <c r="A10" s="146" t="s">
        <v>101</v>
      </c>
      <c r="B10" s="146" t="s">
        <v>102</v>
      </c>
      <c r="C10" s="143">
        <v>132000</v>
      </c>
      <c r="D10" s="144"/>
      <c r="E10" s="144"/>
      <c r="F10" s="144"/>
      <c r="G10" s="144">
        <v>132000</v>
      </c>
    </row>
    <row r="11" spans="1:7" ht="15" customHeight="1">
      <c r="A11" s="71" t="s">
        <v>103</v>
      </c>
      <c r="B11" s="71" t="s">
        <v>104</v>
      </c>
      <c r="C11" s="143">
        <v>48893716.490000002</v>
      </c>
      <c r="D11" s="144">
        <v>45456732.009999998</v>
      </c>
      <c r="E11" s="144">
        <v>40004603.759999998</v>
      </c>
      <c r="F11" s="144">
        <v>5452128.25</v>
      </c>
      <c r="G11" s="144">
        <v>3436984.48</v>
      </c>
    </row>
    <row r="12" spans="1:7" ht="15" customHeight="1">
      <c r="A12" s="145" t="s">
        <v>105</v>
      </c>
      <c r="B12" s="145" t="s">
        <v>106</v>
      </c>
      <c r="C12" s="143">
        <v>45836764.490000002</v>
      </c>
      <c r="D12" s="144">
        <v>45442056.009999998</v>
      </c>
      <c r="E12" s="144">
        <v>40004603.759999998</v>
      </c>
      <c r="F12" s="144">
        <v>5437452.25</v>
      </c>
      <c r="G12" s="144">
        <v>394708.47999999998</v>
      </c>
    </row>
    <row r="13" spans="1:7" ht="15" customHeight="1">
      <c r="A13" s="146" t="s">
        <v>107</v>
      </c>
      <c r="B13" s="146" t="s">
        <v>108</v>
      </c>
      <c r="C13" s="143">
        <v>43870305.25</v>
      </c>
      <c r="D13" s="144">
        <v>43573335.009999998</v>
      </c>
      <c r="E13" s="144">
        <v>40004603.759999998</v>
      </c>
      <c r="F13" s="144">
        <v>3568731.25</v>
      </c>
      <c r="G13" s="144">
        <v>296970.23999999999</v>
      </c>
    </row>
    <row r="14" spans="1:7" ht="15" customHeight="1">
      <c r="A14" s="146" t="s">
        <v>109</v>
      </c>
      <c r="B14" s="146" t="s">
        <v>110</v>
      </c>
      <c r="C14" s="143">
        <v>1966459.24</v>
      </c>
      <c r="D14" s="144">
        <v>1868721</v>
      </c>
      <c r="E14" s="144"/>
      <c r="F14" s="144">
        <v>1868721</v>
      </c>
      <c r="G14" s="144">
        <v>97738.240000000005</v>
      </c>
    </row>
    <row r="15" spans="1:7" ht="15" customHeight="1">
      <c r="A15" s="145" t="s">
        <v>111</v>
      </c>
      <c r="B15" s="145" t="s">
        <v>112</v>
      </c>
      <c r="C15" s="143">
        <v>23892</v>
      </c>
      <c r="D15" s="144">
        <v>14676</v>
      </c>
      <c r="E15" s="144"/>
      <c r="F15" s="144">
        <v>14676</v>
      </c>
      <c r="G15" s="144">
        <v>9216</v>
      </c>
    </row>
    <row r="16" spans="1:7" ht="15" customHeight="1">
      <c r="A16" s="146" t="s">
        <v>113</v>
      </c>
      <c r="B16" s="146" t="s">
        <v>114</v>
      </c>
      <c r="C16" s="143">
        <v>23892</v>
      </c>
      <c r="D16" s="144">
        <v>14676</v>
      </c>
      <c r="E16" s="144"/>
      <c r="F16" s="144">
        <v>14676</v>
      </c>
      <c r="G16" s="144">
        <v>9216</v>
      </c>
    </row>
    <row r="17" spans="1:7" ht="15" customHeight="1">
      <c r="A17" s="145" t="s">
        <v>115</v>
      </c>
      <c r="B17" s="145" t="s">
        <v>116</v>
      </c>
      <c r="C17" s="143">
        <v>3033060</v>
      </c>
      <c r="D17" s="144"/>
      <c r="E17" s="144"/>
      <c r="F17" s="144"/>
      <c r="G17" s="144">
        <v>3033060</v>
      </c>
    </row>
    <row r="18" spans="1:7" ht="15" customHeight="1">
      <c r="A18" s="146" t="s">
        <v>117</v>
      </c>
      <c r="B18" s="146" t="s">
        <v>118</v>
      </c>
      <c r="C18" s="143">
        <v>1800000</v>
      </c>
      <c r="D18" s="144"/>
      <c r="E18" s="144"/>
      <c r="F18" s="144"/>
      <c r="G18" s="144">
        <v>1800000</v>
      </c>
    </row>
    <row r="19" spans="1:7" ht="15" customHeight="1">
      <c r="A19" s="146" t="s">
        <v>119</v>
      </c>
      <c r="B19" s="146" t="s">
        <v>120</v>
      </c>
      <c r="C19" s="143">
        <v>1233060</v>
      </c>
      <c r="D19" s="144"/>
      <c r="E19" s="144"/>
      <c r="F19" s="144"/>
      <c r="G19" s="144">
        <v>1233060</v>
      </c>
    </row>
    <row r="20" spans="1:7" ht="15" customHeight="1">
      <c r="A20" s="71" t="s">
        <v>121</v>
      </c>
      <c r="B20" s="71" t="s">
        <v>122</v>
      </c>
      <c r="C20" s="143">
        <v>7544932.7999999998</v>
      </c>
      <c r="D20" s="144">
        <v>7544932.7999999998</v>
      </c>
      <c r="E20" s="144">
        <v>7544932.7999999998</v>
      </c>
      <c r="F20" s="144"/>
      <c r="G20" s="144"/>
    </row>
    <row r="21" spans="1:7" ht="15" customHeight="1">
      <c r="A21" s="145" t="s">
        <v>123</v>
      </c>
      <c r="B21" s="145" t="s">
        <v>124</v>
      </c>
      <c r="C21" s="143">
        <v>7533576</v>
      </c>
      <c r="D21" s="144">
        <v>7533576</v>
      </c>
      <c r="E21" s="144">
        <v>7533576</v>
      </c>
      <c r="F21" s="144"/>
      <c r="G21" s="144"/>
    </row>
    <row r="22" spans="1:7" ht="15" customHeight="1">
      <c r="A22" s="146" t="s">
        <v>125</v>
      </c>
      <c r="B22" s="146" t="s">
        <v>126</v>
      </c>
      <c r="C22" s="143">
        <v>4371576</v>
      </c>
      <c r="D22" s="144">
        <v>4371576</v>
      </c>
      <c r="E22" s="144">
        <v>4371576</v>
      </c>
      <c r="F22" s="144"/>
      <c r="G22" s="144"/>
    </row>
    <row r="23" spans="1:7" ht="15" customHeight="1">
      <c r="A23" s="146" t="s">
        <v>127</v>
      </c>
      <c r="B23" s="146" t="s">
        <v>128</v>
      </c>
      <c r="C23" s="143">
        <v>3162000</v>
      </c>
      <c r="D23" s="144">
        <v>3162000</v>
      </c>
      <c r="E23" s="144">
        <v>3162000</v>
      </c>
      <c r="F23" s="144"/>
      <c r="G23" s="144"/>
    </row>
    <row r="24" spans="1:7" ht="15" customHeight="1">
      <c r="A24" s="145" t="s">
        <v>129</v>
      </c>
      <c r="B24" s="145" t="s">
        <v>130</v>
      </c>
      <c r="C24" s="143">
        <v>11356.8</v>
      </c>
      <c r="D24" s="144">
        <v>11356.8</v>
      </c>
      <c r="E24" s="144">
        <v>11356.8</v>
      </c>
      <c r="F24" s="144"/>
      <c r="G24" s="144"/>
    </row>
    <row r="25" spans="1:7" ht="15" customHeight="1">
      <c r="A25" s="146" t="s">
        <v>131</v>
      </c>
      <c r="B25" s="146" t="s">
        <v>132</v>
      </c>
      <c r="C25" s="143">
        <v>11356.8</v>
      </c>
      <c r="D25" s="144">
        <v>11356.8</v>
      </c>
      <c r="E25" s="144">
        <v>11356.8</v>
      </c>
      <c r="F25" s="144"/>
      <c r="G25" s="144"/>
    </row>
    <row r="26" spans="1:7" ht="15" customHeight="1">
      <c r="A26" s="71" t="s">
        <v>133</v>
      </c>
      <c r="B26" s="71" t="s">
        <v>134</v>
      </c>
      <c r="C26" s="143">
        <v>4135608.44</v>
      </c>
      <c r="D26" s="144">
        <v>4135608.44</v>
      </c>
      <c r="E26" s="144">
        <v>4135608.44</v>
      </c>
      <c r="F26" s="144"/>
      <c r="G26" s="144"/>
    </row>
    <row r="27" spans="1:7" ht="15" customHeight="1">
      <c r="A27" s="145" t="s">
        <v>135</v>
      </c>
      <c r="B27" s="145" t="s">
        <v>136</v>
      </c>
      <c r="C27" s="143">
        <v>4135608.44</v>
      </c>
      <c r="D27" s="144">
        <v>4135608.44</v>
      </c>
      <c r="E27" s="144">
        <v>4135608.44</v>
      </c>
      <c r="F27" s="144"/>
      <c r="G27" s="144"/>
    </row>
    <row r="28" spans="1:7" ht="15" customHeight="1">
      <c r="A28" s="146" t="s">
        <v>137</v>
      </c>
      <c r="B28" s="146" t="s">
        <v>138</v>
      </c>
      <c r="C28" s="143">
        <v>2001696</v>
      </c>
      <c r="D28" s="144">
        <v>2001696</v>
      </c>
      <c r="E28" s="144">
        <v>2001696</v>
      </c>
      <c r="F28" s="144"/>
      <c r="G28" s="144"/>
    </row>
    <row r="29" spans="1:7" ht="15" customHeight="1">
      <c r="A29" s="146" t="s">
        <v>139</v>
      </c>
      <c r="B29" s="146" t="s">
        <v>140</v>
      </c>
      <c r="C29" s="143">
        <v>1826555</v>
      </c>
      <c r="D29" s="144">
        <v>1826555</v>
      </c>
      <c r="E29" s="144">
        <v>1826555</v>
      </c>
      <c r="F29" s="144"/>
      <c r="G29" s="144"/>
    </row>
    <row r="30" spans="1:7" ht="15" customHeight="1">
      <c r="A30" s="146" t="s">
        <v>141</v>
      </c>
      <c r="B30" s="146" t="s">
        <v>142</v>
      </c>
      <c r="C30" s="143">
        <v>307357.44</v>
      </c>
      <c r="D30" s="144">
        <v>307357.44</v>
      </c>
      <c r="E30" s="144">
        <v>307357.44</v>
      </c>
      <c r="F30" s="144"/>
      <c r="G30" s="144"/>
    </row>
    <row r="31" spans="1:7" ht="15" customHeight="1">
      <c r="A31" s="71" t="s">
        <v>143</v>
      </c>
      <c r="B31" s="71" t="s">
        <v>144</v>
      </c>
      <c r="C31" s="143">
        <v>4118604</v>
      </c>
      <c r="D31" s="144">
        <v>4118604</v>
      </c>
      <c r="E31" s="144">
        <v>4118604</v>
      </c>
      <c r="F31" s="144"/>
      <c r="G31" s="144"/>
    </row>
    <row r="32" spans="1:7" ht="15" customHeight="1">
      <c r="A32" s="145" t="s">
        <v>145</v>
      </c>
      <c r="B32" s="145" t="s">
        <v>146</v>
      </c>
      <c r="C32" s="143">
        <v>4118604</v>
      </c>
      <c r="D32" s="144">
        <v>4118604</v>
      </c>
      <c r="E32" s="144">
        <v>4118604</v>
      </c>
      <c r="F32" s="144"/>
      <c r="G32" s="144"/>
    </row>
    <row r="33" spans="1:7" ht="18" customHeight="1">
      <c r="A33" s="146" t="s">
        <v>147</v>
      </c>
      <c r="B33" s="146" t="s">
        <v>148</v>
      </c>
      <c r="C33" s="143">
        <v>4118604</v>
      </c>
      <c r="D33" s="144">
        <v>4118604</v>
      </c>
      <c r="E33" s="144">
        <v>4118604</v>
      </c>
      <c r="F33" s="144"/>
      <c r="G33" s="144"/>
    </row>
    <row r="34" spans="1:7" ht="18" customHeight="1">
      <c r="A34" s="205" t="s">
        <v>187</v>
      </c>
      <c r="B34" s="206" t="s">
        <v>187</v>
      </c>
      <c r="C34" s="143">
        <v>64824861.729999997</v>
      </c>
      <c r="D34" s="144">
        <v>61255877.25</v>
      </c>
      <c r="E34" s="143">
        <v>55803749</v>
      </c>
      <c r="F34" s="143">
        <v>5452128.25</v>
      </c>
      <c r="G34" s="143">
        <v>3568984.48</v>
      </c>
    </row>
  </sheetData>
  <mergeCells count="6">
    <mergeCell ref="A3:G3"/>
    <mergeCell ref="A5:B5"/>
    <mergeCell ref="D5:F5"/>
    <mergeCell ref="A34:B34"/>
    <mergeCell ref="C5:C6"/>
    <mergeCell ref="G5:G6"/>
  </mergeCells>
  <phoneticPr fontId="45" type="noConversion"/>
  <printOptions horizontalCentered="1"/>
  <pageMargins left="0.37" right="0.37" top="0.56000000000000005" bottom="0.56000000000000005" header="0.48" footer="0.48"/>
  <pageSetup paperSize="9" fitToHeight="100" orientation="landscape"/>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9"/>
  <sheetViews>
    <sheetView showZeros="0" workbookViewId="0">
      <pane ySplit="1" topLeftCell="A2" activePane="bottomLeft" state="frozen"/>
      <selection pane="bottomLeft" activeCell="C21" sqref="C21"/>
    </sheetView>
  </sheetViews>
  <sheetFormatPr defaultColWidth="10.375" defaultRowHeight="14.25" customHeight="1"/>
  <cols>
    <col min="1" max="6" width="28.125" style="1" customWidth="1"/>
    <col min="7" max="16384" width="10.375" style="1"/>
  </cols>
  <sheetData>
    <row r="1" spans="1:6" ht="14.25" customHeight="1">
      <c r="A1" s="2"/>
      <c r="B1" s="2"/>
      <c r="C1" s="2"/>
      <c r="D1" s="2"/>
      <c r="E1" s="2"/>
      <c r="F1" s="2"/>
    </row>
    <row r="2" spans="1:6" ht="14.25" customHeight="1">
      <c r="A2" s="26"/>
      <c r="B2" s="26"/>
      <c r="C2" s="26"/>
      <c r="D2" s="26"/>
      <c r="E2" s="25"/>
      <c r="F2" s="138" t="s">
        <v>188</v>
      </c>
    </row>
    <row r="3" spans="1:6" ht="41.25" customHeight="1">
      <c r="A3" s="211" t="str">
        <f>"2025"&amp;"年一般公共预算“三公”经费支出预算表"</f>
        <v>2025年一般公共预算“三公”经费支出预算表</v>
      </c>
      <c r="B3" s="212"/>
      <c r="C3" s="212"/>
      <c r="D3" s="212"/>
      <c r="E3" s="213"/>
      <c r="F3" s="212"/>
    </row>
    <row r="4" spans="1:6" ht="14.25" customHeight="1">
      <c r="A4" s="214" t="s">
        <v>1</v>
      </c>
      <c r="B4" s="215"/>
      <c r="D4" s="26"/>
      <c r="E4" s="25"/>
      <c r="F4" s="41" t="s">
        <v>2</v>
      </c>
    </row>
    <row r="5" spans="1:6" ht="27" customHeight="1">
      <c r="A5" s="176" t="s">
        <v>189</v>
      </c>
      <c r="B5" s="176" t="s">
        <v>190</v>
      </c>
      <c r="C5" s="176" t="s">
        <v>191</v>
      </c>
      <c r="D5" s="176"/>
      <c r="E5" s="216"/>
      <c r="F5" s="176" t="s">
        <v>192</v>
      </c>
    </row>
    <row r="6" spans="1:6" ht="28.5" customHeight="1">
      <c r="A6" s="177"/>
      <c r="B6" s="217"/>
      <c r="C6" s="23" t="s">
        <v>58</v>
      </c>
      <c r="D6" s="23" t="s">
        <v>193</v>
      </c>
      <c r="E6" s="23" t="s">
        <v>194</v>
      </c>
      <c r="F6" s="218"/>
    </row>
    <row r="7" spans="1:6" ht="17.25" customHeight="1">
      <c r="A7" s="32" t="s">
        <v>82</v>
      </c>
      <c r="B7" s="32" t="s">
        <v>83</v>
      </c>
      <c r="C7" s="32" t="s">
        <v>84</v>
      </c>
      <c r="D7" s="32" t="s">
        <v>85</v>
      </c>
      <c r="E7" s="32" t="s">
        <v>86</v>
      </c>
      <c r="F7" s="32" t="s">
        <v>87</v>
      </c>
    </row>
    <row r="8" spans="1:6" ht="17.25" customHeight="1">
      <c r="A8" s="51"/>
      <c r="B8" s="51"/>
      <c r="C8" s="51"/>
      <c r="D8" s="51"/>
      <c r="E8" s="51"/>
      <c r="F8" s="51"/>
    </row>
    <row r="9" spans="1:6" ht="14.25" customHeight="1">
      <c r="A9" s="139" t="s">
        <v>195</v>
      </c>
    </row>
  </sheetData>
  <mergeCells count="6">
    <mergeCell ref="A3:F3"/>
    <mergeCell ref="A4:B4"/>
    <mergeCell ref="C5:E5"/>
    <mergeCell ref="A5:A6"/>
    <mergeCell ref="B5:B6"/>
    <mergeCell ref="F5:F6"/>
  </mergeCells>
  <phoneticPr fontId="45" type="noConversion"/>
  <pageMargins left="0.67" right="0.67" top="0.72" bottom="0.72" header="0.28000000000000003" footer="0.28000000000000003"/>
  <pageSetup paperSize="9" fitToWidth="0" fitToHeight="0" orientation="portrait"/>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50"/>
  <sheetViews>
    <sheetView showZeros="0" workbookViewId="0">
      <pane ySplit="1" topLeftCell="A2" activePane="bottomLeft" state="frozen"/>
      <selection pane="bottomLeft" activeCell="D30" sqref="D30"/>
    </sheetView>
  </sheetViews>
  <sheetFormatPr defaultColWidth="9" defaultRowHeight="14.25" customHeight="1"/>
  <cols>
    <col min="1" max="2" width="32.875" customWidth="1"/>
    <col min="3" max="3" width="26.875" customWidth="1"/>
    <col min="4" max="4" width="31.25" customWidth="1"/>
    <col min="5" max="5" width="10.125" customWidth="1"/>
    <col min="6" max="6" width="17.625" customWidth="1"/>
    <col min="7" max="7" width="10.25" customWidth="1"/>
    <col min="8" max="8" width="23" customWidth="1"/>
    <col min="9" max="24" width="18.75" customWidth="1"/>
  </cols>
  <sheetData>
    <row r="1" spans="1:24" ht="14.25" customHeight="1">
      <c r="A1" s="52"/>
      <c r="B1" s="52"/>
      <c r="C1" s="52"/>
      <c r="D1" s="52"/>
      <c r="E1" s="52"/>
      <c r="F1" s="52"/>
      <c r="G1" s="52"/>
      <c r="H1" s="52"/>
      <c r="I1" s="52"/>
      <c r="J1" s="52"/>
      <c r="K1" s="52"/>
      <c r="L1" s="52"/>
      <c r="M1" s="52"/>
      <c r="N1" s="52"/>
      <c r="O1" s="52"/>
      <c r="P1" s="52"/>
      <c r="Q1" s="52"/>
      <c r="R1" s="52"/>
      <c r="S1" s="52"/>
      <c r="T1" s="52"/>
      <c r="U1" s="52"/>
      <c r="V1" s="52"/>
      <c r="W1" s="52"/>
      <c r="X1" s="52"/>
    </row>
    <row r="2" spans="1:24" ht="13.5" customHeight="1">
      <c r="B2" s="90"/>
      <c r="C2" s="115"/>
      <c r="E2" s="116"/>
      <c r="F2" s="116"/>
      <c r="G2" s="116"/>
      <c r="H2" s="116"/>
      <c r="I2" s="54"/>
      <c r="J2" s="54"/>
      <c r="K2" s="54"/>
      <c r="L2" s="54"/>
      <c r="M2" s="54"/>
      <c r="N2" s="54"/>
      <c r="R2" s="54"/>
      <c r="V2" s="115"/>
      <c r="X2" s="76" t="s">
        <v>196</v>
      </c>
    </row>
    <row r="3" spans="1:24" ht="45.75" customHeight="1">
      <c r="A3" s="230" t="str">
        <f>"2025"&amp;"年部门基本支出预算表"</f>
        <v>2025年部门基本支出预算表</v>
      </c>
      <c r="B3" s="231"/>
      <c r="C3" s="230"/>
      <c r="D3" s="230"/>
      <c r="E3" s="230"/>
      <c r="F3" s="230"/>
      <c r="G3" s="230"/>
      <c r="H3" s="230"/>
      <c r="I3" s="230"/>
      <c r="J3" s="230"/>
      <c r="K3" s="230"/>
      <c r="L3" s="230"/>
      <c r="M3" s="230"/>
      <c r="N3" s="230"/>
      <c r="O3" s="231"/>
      <c r="P3" s="231"/>
      <c r="Q3" s="231"/>
      <c r="R3" s="230"/>
      <c r="S3" s="230"/>
      <c r="T3" s="230"/>
      <c r="U3" s="230"/>
      <c r="V3" s="230"/>
      <c r="W3" s="230"/>
      <c r="X3" s="230"/>
    </row>
    <row r="4" spans="1:24" ht="18.75" customHeight="1">
      <c r="A4" s="232" t="s">
        <v>1</v>
      </c>
      <c r="B4" s="233"/>
      <c r="C4" s="234"/>
      <c r="D4" s="234"/>
      <c r="E4" s="234"/>
      <c r="F4" s="234"/>
      <c r="G4" s="234"/>
      <c r="H4" s="234"/>
      <c r="I4" s="55"/>
      <c r="J4" s="55"/>
      <c r="K4" s="55"/>
      <c r="L4" s="55"/>
      <c r="M4" s="55"/>
      <c r="N4" s="55"/>
      <c r="O4" s="68"/>
      <c r="P4" s="68"/>
      <c r="Q4" s="68"/>
      <c r="R4" s="55"/>
      <c r="V4" s="115"/>
      <c r="X4" s="76" t="s">
        <v>2</v>
      </c>
    </row>
    <row r="5" spans="1:24" ht="18" customHeight="1">
      <c r="A5" s="219" t="s">
        <v>197</v>
      </c>
      <c r="B5" s="219" t="s">
        <v>198</v>
      </c>
      <c r="C5" s="219" t="s">
        <v>199</v>
      </c>
      <c r="D5" s="219" t="s">
        <v>200</v>
      </c>
      <c r="E5" s="219" t="s">
        <v>201</v>
      </c>
      <c r="F5" s="219" t="s">
        <v>202</v>
      </c>
      <c r="G5" s="219" t="s">
        <v>203</v>
      </c>
      <c r="H5" s="219" t="s">
        <v>204</v>
      </c>
      <c r="I5" s="235" t="s">
        <v>205</v>
      </c>
      <c r="J5" s="236" t="s">
        <v>205</v>
      </c>
      <c r="K5" s="236"/>
      <c r="L5" s="236"/>
      <c r="M5" s="236"/>
      <c r="N5" s="236"/>
      <c r="O5" s="237"/>
      <c r="P5" s="237"/>
      <c r="Q5" s="237"/>
      <c r="R5" s="238" t="s">
        <v>62</v>
      </c>
      <c r="S5" s="236" t="s">
        <v>63</v>
      </c>
      <c r="T5" s="236"/>
      <c r="U5" s="236"/>
      <c r="V5" s="236"/>
      <c r="W5" s="236"/>
      <c r="X5" s="239"/>
    </row>
    <row r="6" spans="1:24" ht="18" customHeight="1">
      <c r="A6" s="225"/>
      <c r="B6" s="226"/>
      <c r="C6" s="229"/>
      <c r="D6" s="225"/>
      <c r="E6" s="225"/>
      <c r="F6" s="225"/>
      <c r="G6" s="225"/>
      <c r="H6" s="225"/>
      <c r="I6" s="243" t="s">
        <v>206</v>
      </c>
      <c r="J6" s="235" t="s">
        <v>59</v>
      </c>
      <c r="K6" s="236"/>
      <c r="L6" s="236"/>
      <c r="M6" s="236"/>
      <c r="N6" s="239"/>
      <c r="O6" s="240" t="s">
        <v>207</v>
      </c>
      <c r="P6" s="237"/>
      <c r="Q6" s="241"/>
      <c r="R6" s="219" t="s">
        <v>62</v>
      </c>
      <c r="S6" s="235" t="s">
        <v>63</v>
      </c>
      <c r="T6" s="238" t="s">
        <v>65</v>
      </c>
      <c r="U6" s="236" t="s">
        <v>63</v>
      </c>
      <c r="V6" s="238" t="s">
        <v>67</v>
      </c>
      <c r="W6" s="238" t="s">
        <v>68</v>
      </c>
      <c r="X6" s="242" t="s">
        <v>69</v>
      </c>
    </row>
    <row r="7" spans="1:24" ht="19.5" customHeight="1">
      <c r="A7" s="226"/>
      <c r="B7" s="226"/>
      <c r="C7" s="226"/>
      <c r="D7" s="226"/>
      <c r="E7" s="226"/>
      <c r="F7" s="226"/>
      <c r="G7" s="226"/>
      <c r="H7" s="226"/>
      <c r="I7" s="226"/>
      <c r="J7" s="244" t="s">
        <v>208</v>
      </c>
      <c r="K7" s="219" t="s">
        <v>209</v>
      </c>
      <c r="L7" s="219" t="s">
        <v>210</v>
      </c>
      <c r="M7" s="219" t="s">
        <v>211</v>
      </c>
      <c r="N7" s="219" t="s">
        <v>212</v>
      </c>
      <c r="O7" s="219" t="s">
        <v>59</v>
      </c>
      <c r="P7" s="219" t="s">
        <v>60</v>
      </c>
      <c r="Q7" s="219" t="s">
        <v>61</v>
      </c>
      <c r="R7" s="226"/>
      <c r="S7" s="219" t="s">
        <v>58</v>
      </c>
      <c r="T7" s="219" t="s">
        <v>65</v>
      </c>
      <c r="U7" s="219" t="s">
        <v>213</v>
      </c>
      <c r="V7" s="219" t="s">
        <v>67</v>
      </c>
      <c r="W7" s="219" t="s">
        <v>68</v>
      </c>
      <c r="X7" s="219" t="s">
        <v>69</v>
      </c>
    </row>
    <row r="8" spans="1:24" ht="37.5" customHeight="1">
      <c r="A8" s="227"/>
      <c r="B8" s="228"/>
      <c r="C8" s="227"/>
      <c r="D8" s="227"/>
      <c r="E8" s="227"/>
      <c r="F8" s="227"/>
      <c r="G8" s="227"/>
      <c r="H8" s="227"/>
      <c r="I8" s="227"/>
      <c r="J8" s="245" t="s">
        <v>58</v>
      </c>
      <c r="K8" s="220" t="s">
        <v>214</v>
      </c>
      <c r="L8" s="220" t="s">
        <v>210</v>
      </c>
      <c r="M8" s="220" t="s">
        <v>211</v>
      </c>
      <c r="N8" s="220" t="s">
        <v>212</v>
      </c>
      <c r="O8" s="220" t="s">
        <v>210</v>
      </c>
      <c r="P8" s="220" t="s">
        <v>211</v>
      </c>
      <c r="Q8" s="220" t="s">
        <v>212</v>
      </c>
      <c r="R8" s="220" t="s">
        <v>62</v>
      </c>
      <c r="S8" s="220" t="s">
        <v>58</v>
      </c>
      <c r="T8" s="220" t="s">
        <v>65</v>
      </c>
      <c r="U8" s="220" t="s">
        <v>213</v>
      </c>
      <c r="V8" s="220" t="s">
        <v>67</v>
      </c>
      <c r="W8" s="220" t="s">
        <v>68</v>
      </c>
      <c r="X8" s="220" t="s">
        <v>69</v>
      </c>
    </row>
    <row r="9" spans="1:24" ht="19.5" customHeight="1">
      <c r="A9" s="112">
        <v>1</v>
      </c>
      <c r="B9" s="112">
        <v>2</v>
      </c>
      <c r="C9" s="112">
        <v>3</v>
      </c>
      <c r="D9" s="112">
        <v>4</v>
      </c>
      <c r="E9" s="112">
        <v>5</v>
      </c>
      <c r="F9" s="112">
        <v>6</v>
      </c>
      <c r="G9" s="112">
        <v>7</v>
      </c>
      <c r="H9" s="112">
        <v>8</v>
      </c>
      <c r="I9" s="112">
        <v>9</v>
      </c>
      <c r="J9" s="112">
        <v>10</v>
      </c>
      <c r="K9" s="112">
        <v>11</v>
      </c>
      <c r="L9" s="112">
        <v>12</v>
      </c>
      <c r="M9" s="112">
        <v>13</v>
      </c>
      <c r="N9" s="112">
        <v>14</v>
      </c>
      <c r="O9" s="112">
        <v>15</v>
      </c>
      <c r="P9" s="112">
        <v>16</v>
      </c>
      <c r="Q9" s="112">
        <v>17</v>
      </c>
      <c r="R9" s="112">
        <v>18</v>
      </c>
      <c r="S9" s="112">
        <v>19</v>
      </c>
      <c r="T9" s="112">
        <v>20</v>
      </c>
      <c r="U9" s="112">
        <v>21</v>
      </c>
      <c r="V9" s="112">
        <v>22</v>
      </c>
      <c r="W9" s="112">
        <v>23</v>
      </c>
      <c r="X9" s="112">
        <v>24</v>
      </c>
    </row>
    <row r="10" spans="1:24" s="114" customFormat="1" ht="19.5" customHeight="1">
      <c r="A10" s="114" t="s">
        <v>215</v>
      </c>
      <c r="B10" s="114" t="s">
        <v>70</v>
      </c>
      <c r="C10" s="117" t="s">
        <v>216</v>
      </c>
      <c r="D10" s="114" t="s">
        <v>148</v>
      </c>
      <c r="E10" s="114" t="s">
        <v>147</v>
      </c>
      <c r="F10" s="114" t="s">
        <v>148</v>
      </c>
      <c r="G10" s="114" t="s">
        <v>217</v>
      </c>
      <c r="H10" s="114" t="s">
        <v>148</v>
      </c>
      <c r="I10" s="114">
        <v>4118604</v>
      </c>
      <c r="J10" s="114">
        <v>4118604</v>
      </c>
      <c r="M10" s="114">
        <v>4118604</v>
      </c>
    </row>
    <row r="11" spans="1:24" s="114" customFormat="1" ht="19.5" customHeight="1">
      <c r="A11" s="114" t="s">
        <v>215</v>
      </c>
      <c r="B11" s="114" t="s">
        <v>70</v>
      </c>
      <c r="C11" s="118" t="s">
        <v>218</v>
      </c>
      <c r="D11" s="114" t="s">
        <v>219</v>
      </c>
      <c r="E11" s="114" t="s">
        <v>127</v>
      </c>
      <c r="F11" s="114" t="s">
        <v>128</v>
      </c>
      <c r="G11" s="114" t="s">
        <v>220</v>
      </c>
      <c r="H11" s="114" t="s">
        <v>221</v>
      </c>
      <c r="I11" s="114">
        <v>930000</v>
      </c>
      <c r="J11" s="114">
        <v>930000</v>
      </c>
      <c r="M11" s="114">
        <v>930000</v>
      </c>
    </row>
    <row r="12" spans="1:24" s="114" customFormat="1" ht="19.5" customHeight="1">
      <c r="A12" s="114" t="s">
        <v>215</v>
      </c>
      <c r="B12" s="114" t="s">
        <v>70</v>
      </c>
      <c r="C12" s="119" t="s">
        <v>218</v>
      </c>
      <c r="D12" s="114" t="s">
        <v>219</v>
      </c>
      <c r="E12" s="114" t="s">
        <v>127</v>
      </c>
      <c r="F12" s="114" t="s">
        <v>128</v>
      </c>
      <c r="G12" s="114" t="s">
        <v>220</v>
      </c>
      <c r="H12" s="114" t="s">
        <v>221</v>
      </c>
      <c r="I12" s="114">
        <v>2232000</v>
      </c>
      <c r="J12" s="114">
        <v>2232000</v>
      </c>
      <c r="M12" s="114">
        <v>2232000</v>
      </c>
    </row>
    <row r="13" spans="1:24" s="114" customFormat="1" ht="19.5" customHeight="1">
      <c r="A13" s="114" t="s">
        <v>215</v>
      </c>
      <c r="B13" s="114" t="s">
        <v>70</v>
      </c>
      <c r="C13" s="120" t="s">
        <v>222</v>
      </c>
      <c r="D13" s="114" t="s">
        <v>223</v>
      </c>
      <c r="E13" s="114" t="s">
        <v>107</v>
      </c>
      <c r="F13" s="114" t="s">
        <v>108</v>
      </c>
      <c r="G13" s="114" t="s">
        <v>224</v>
      </c>
      <c r="H13" s="114" t="s">
        <v>225</v>
      </c>
      <c r="I13" s="114">
        <v>22000</v>
      </c>
      <c r="J13" s="114">
        <v>22000</v>
      </c>
      <c r="M13" s="114">
        <v>22000</v>
      </c>
    </row>
    <row r="14" spans="1:24" s="114" customFormat="1" ht="19.5" customHeight="1">
      <c r="A14" s="114" t="s">
        <v>215</v>
      </c>
      <c r="B14" s="114" t="s">
        <v>70</v>
      </c>
      <c r="C14" s="121" t="s">
        <v>222</v>
      </c>
      <c r="D14" s="114" t="s">
        <v>223</v>
      </c>
      <c r="E14" s="114" t="s">
        <v>107</v>
      </c>
      <c r="F14" s="114" t="s">
        <v>108</v>
      </c>
      <c r="G14" s="114" t="s">
        <v>226</v>
      </c>
      <c r="H14" s="114" t="s">
        <v>227</v>
      </c>
      <c r="I14" s="114">
        <v>465839.04</v>
      </c>
      <c r="J14" s="114">
        <v>465839.04</v>
      </c>
      <c r="M14" s="114">
        <v>465839.04</v>
      </c>
    </row>
    <row r="15" spans="1:24" s="114" customFormat="1" ht="19.5" customHeight="1">
      <c r="A15" s="114" t="s">
        <v>215</v>
      </c>
      <c r="B15" s="114" t="s">
        <v>70</v>
      </c>
      <c r="C15" s="122" t="s">
        <v>222</v>
      </c>
      <c r="D15" s="114" t="s">
        <v>223</v>
      </c>
      <c r="E15" s="114" t="s">
        <v>107</v>
      </c>
      <c r="F15" s="114" t="s">
        <v>108</v>
      </c>
      <c r="G15" s="114" t="s">
        <v>228</v>
      </c>
      <c r="H15" s="114" t="s">
        <v>229</v>
      </c>
      <c r="I15" s="114">
        <v>696000</v>
      </c>
      <c r="J15" s="114">
        <v>696000</v>
      </c>
      <c r="M15" s="114">
        <v>696000</v>
      </c>
    </row>
    <row r="16" spans="1:24" s="114" customFormat="1" ht="19.5" customHeight="1">
      <c r="A16" s="114" t="s">
        <v>215</v>
      </c>
      <c r="B16" s="114" t="s">
        <v>70</v>
      </c>
      <c r="C16" s="123" t="s">
        <v>230</v>
      </c>
      <c r="D16" s="114" t="s">
        <v>231</v>
      </c>
      <c r="E16" s="114" t="s">
        <v>107</v>
      </c>
      <c r="F16" s="114" t="s">
        <v>108</v>
      </c>
      <c r="G16" s="114" t="s">
        <v>228</v>
      </c>
      <c r="H16" s="114" t="s">
        <v>229</v>
      </c>
      <c r="I16" s="114">
        <v>405600</v>
      </c>
      <c r="J16" s="114">
        <v>405600</v>
      </c>
      <c r="M16" s="114">
        <v>405600</v>
      </c>
    </row>
    <row r="17" spans="1:13" s="114" customFormat="1" ht="19.5" customHeight="1">
      <c r="A17" s="114" t="s">
        <v>215</v>
      </c>
      <c r="B17" s="114" t="s">
        <v>70</v>
      </c>
      <c r="C17" s="124" t="s">
        <v>232</v>
      </c>
      <c r="D17" s="114" t="s">
        <v>233</v>
      </c>
      <c r="E17" s="114" t="s">
        <v>107</v>
      </c>
      <c r="F17" s="114" t="s">
        <v>108</v>
      </c>
      <c r="G17" s="114" t="s">
        <v>234</v>
      </c>
      <c r="H17" s="114" t="s">
        <v>235</v>
      </c>
      <c r="I17" s="114">
        <v>286262.77</v>
      </c>
      <c r="J17" s="114">
        <v>286262.77</v>
      </c>
      <c r="M17" s="114">
        <v>286262.77</v>
      </c>
    </row>
    <row r="18" spans="1:13" s="114" customFormat="1" ht="19.5" customHeight="1">
      <c r="A18" s="114" t="s">
        <v>215</v>
      </c>
      <c r="B18" s="114" t="s">
        <v>70</v>
      </c>
      <c r="C18" s="125" t="s">
        <v>236</v>
      </c>
      <c r="D18" s="114" t="s">
        <v>237</v>
      </c>
      <c r="E18" s="114" t="s">
        <v>131</v>
      </c>
      <c r="F18" s="114" t="s">
        <v>132</v>
      </c>
      <c r="G18" s="114" t="s">
        <v>220</v>
      </c>
      <c r="H18" s="114" t="s">
        <v>221</v>
      </c>
      <c r="I18" s="114">
        <v>11356.8</v>
      </c>
      <c r="J18" s="114">
        <v>11356.8</v>
      </c>
      <c r="M18" s="114">
        <v>11356.8</v>
      </c>
    </row>
    <row r="19" spans="1:13" s="114" customFormat="1" ht="19.5" customHeight="1">
      <c r="A19" s="114" t="s">
        <v>215</v>
      </c>
      <c r="B19" s="114" t="s">
        <v>70</v>
      </c>
      <c r="C19" s="126" t="s">
        <v>238</v>
      </c>
      <c r="D19" s="114" t="s">
        <v>239</v>
      </c>
      <c r="E19" s="114" t="s">
        <v>107</v>
      </c>
      <c r="F19" s="114" t="s">
        <v>108</v>
      </c>
      <c r="G19" s="114" t="s">
        <v>224</v>
      </c>
      <c r="H19" s="114" t="s">
        <v>225</v>
      </c>
      <c r="I19" s="114">
        <v>93000</v>
      </c>
      <c r="J19" s="114">
        <v>93000</v>
      </c>
      <c r="M19" s="114">
        <v>93000</v>
      </c>
    </row>
    <row r="20" spans="1:13" s="114" customFormat="1" ht="19.5" customHeight="1">
      <c r="A20" s="114" t="s">
        <v>215</v>
      </c>
      <c r="B20" s="114" t="s">
        <v>70</v>
      </c>
      <c r="C20" s="127" t="s">
        <v>240</v>
      </c>
      <c r="D20" s="114" t="s">
        <v>241</v>
      </c>
      <c r="E20" s="114" t="s">
        <v>125</v>
      </c>
      <c r="F20" s="114" t="s">
        <v>126</v>
      </c>
      <c r="G20" s="114" t="s">
        <v>242</v>
      </c>
      <c r="H20" s="114" t="s">
        <v>243</v>
      </c>
      <c r="I20" s="114">
        <v>4371576</v>
      </c>
      <c r="J20" s="114">
        <v>4371576</v>
      </c>
      <c r="M20" s="114">
        <v>4371576</v>
      </c>
    </row>
    <row r="21" spans="1:13" s="114" customFormat="1" ht="19.5" customHeight="1">
      <c r="A21" s="114" t="s">
        <v>215</v>
      </c>
      <c r="B21" s="114" t="s">
        <v>70</v>
      </c>
      <c r="C21" s="128" t="s">
        <v>240</v>
      </c>
      <c r="D21" s="114" t="s">
        <v>241</v>
      </c>
      <c r="E21" s="114" t="s">
        <v>137</v>
      </c>
      <c r="F21" s="114" t="s">
        <v>138</v>
      </c>
      <c r="G21" s="114" t="s">
        <v>244</v>
      </c>
      <c r="H21" s="114" t="s">
        <v>245</v>
      </c>
      <c r="I21" s="114">
        <v>2001696</v>
      </c>
      <c r="J21" s="114">
        <v>2001696</v>
      </c>
      <c r="M21" s="114">
        <v>2001696</v>
      </c>
    </row>
    <row r="22" spans="1:13" s="114" customFormat="1" ht="19.5" customHeight="1">
      <c r="A22" s="114" t="s">
        <v>215</v>
      </c>
      <c r="B22" s="114" t="s">
        <v>70</v>
      </c>
      <c r="C22" s="127" t="s">
        <v>240</v>
      </c>
      <c r="D22" s="114" t="s">
        <v>241</v>
      </c>
      <c r="E22" s="114" t="s">
        <v>139</v>
      </c>
      <c r="F22" s="114" t="s">
        <v>140</v>
      </c>
      <c r="G22" s="114" t="s">
        <v>246</v>
      </c>
      <c r="H22" s="114" t="s">
        <v>247</v>
      </c>
      <c r="I22" s="114">
        <v>1762785</v>
      </c>
      <c r="J22" s="114">
        <v>1762785</v>
      </c>
      <c r="M22" s="114">
        <v>1762785</v>
      </c>
    </row>
    <row r="23" spans="1:13" s="114" customFormat="1" ht="19.5" customHeight="1">
      <c r="A23" s="114" t="s">
        <v>215</v>
      </c>
      <c r="B23" s="114" t="s">
        <v>70</v>
      </c>
      <c r="C23" s="128" t="s">
        <v>240</v>
      </c>
      <c r="D23" s="114" t="s">
        <v>241</v>
      </c>
      <c r="E23" s="114" t="s">
        <v>139</v>
      </c>
      <c r="F23" s="114" t="s">
        <v>140</v>
      </c>
      <c r="G23" s="114" t="s">
        <v>246</v>
      </c>
      <c r="H23" s="114" t="s">
        <v>247</v>
      </c>
      <c r="I23" s="114">
        <v>63770</v>
      </c>
      <c r="J23" s="114">
        <v>63770</v>
      </c>
      <c r="M23" s="114">
        <v>63770</v>
      </c>
    </row>
    <row r="24" spans="1:13" s="114" customFormat="1" ht="19.5" customHeight="1">
      <c r="A24" s="114" t="s">
        <v>215</v>
      </c>
      <c r="B24" s="114" t="s">
        <v>70</v>
      </c>
      <c r="C24" s="127" t="s">
        <v>240</v>
      </c>
      <c r="D24" s="114" t="s">
        <v>241</v>
      </c>
      <c r="E24" s="114" t="s">
        <v>107</v>
      </c>
      <c r="F24" s="114" t="s">
        <v>108</v>
      </c>
      <c r="G24" s="114" t="s">
        <v>248</v>
      </c>
      <c r="H24" s="114" t="s">
        <v>249</v>
      </c>
      <c r="I24" s="114">
        <v>122411.76</v>
      </c>
      <c r="J24" s="114">
        <v>122411.76</v>
      </c>
      <c r="M24" s="114">
        <v>122411.76</v>
      </c>
    </row>
    <row r="25" spans="1:13" s="114" customFormat="1" ht="19.5" customHeight="1">
      <c r="A25" s="114" t="s">
        <v>215</v>
      </c>
      <c r="B25" s="114" t="s">
        <v>70</v>
      </c>
      <c r="C25" s="128" t="s">
        <v>240</v>
      </c>
      <c r="D25" s="114" t="s">
        <v>241</v>
      </c>
      <c r="E25" s="114" t="s">
        <v>141</v>
      </c>
      <c r="F25" s="114" t="s">
        <v>142</v>
      </c>
      <c r="G25" s="114" t="s">
        <v>248</v>
      </c>
      <c r="H25" s="114" t="s">
        <v>249</v>
      </c>
      <c r="I25" s="114">
        <v>116080.44</v>
      </c>
      <c r="J25" s="114">
        <v>116080.44</v>
      </c>
      <c r="M25" s="114">
        <v>116080.44</v>
      </c>
    </row>
    <row r="26" spans="1:13" s="114" customFormat="1" ht="19.5" customHeight="1">
      <c r="A26" s="114" t="s">
        <v>215</v>
      </c>
      <c r="B26" s="114" t="s">
        <v>70</v>
      </c>
      <c r="C26" s="127" t="s">
        <v>240</v>
      </c>
      <c r="D26" s="114" t="s">
        <v>241</v>
      </c>
      <c r="E26" s="114" t="s">
        <v>141</v>
      </c>
      <c r="F26" s="114" t="s">
        <v>142</v>
      </c>
      <c r="G26" s="114" t="s">
        <v>248</v>
      </c>
      <c r="H26" s="114" t="s">
        <v>249</v>
      </c>
      <c r="I26" s="114">
        <v>184599</v>
      </c>
      <c r="J26" s="114">
        <v>184599</v>
      </c>
      <c r="M26" s="114">
        <v>184599</v>
      </c>
    </row>
    <row r="27" spans="1:13" s="114" customFormat="1" ht="19.5" customHeight="1">
      <c r="A27" s="114" t="s">
        <v>215</v>
      </c>
      <c r="B27" s="114" t="s">
        <v>70</v>
      </c>
      <c r="C27" s="128" t="s">
        <v>240</v>
      </c>
      <c r="D27" s="114" t="s">
        <v>241</v>
      </c>
      <c r="E27" s="114" t="s">
        <v>141</v>
      </c>
      <c r="F27" s="114" t="s">
        <v>142</v>
      </c>
      <c r="G27" s="114" t="s">
        <v>248</v>
      </c>
      <c r="H27" s="114" t="s">
        <v>249</v>
      </c>
      <c r="I27" s="114">
        <v>6678</v>
      </c>
      <c r="J27" s="114">
        <v>6678</v>
      </c>
      <c r="M27" s="114">
        <v>6678</v>
      </c>
    </row>
    <row r="28" spans="1:13" s="114" customFormat="1" ht="19.5" customHeight="1">
      <c r="A28" s="114" t="s">
        <v>215</v>
      </c>
      <c r="B28" s="114" t="s">
        <v>70</v>
      </c>
      <c r="C28" s="129" t="s">
        <v>250</v>
      </c>
      <c r="D28" s="114" t="s">
        <v>251</v>
      </c>
      <c r="E28" s="114" t="s">
        <v>107</v>
      </c>
      <c r="F28" s="114" t="s">
        <v>108</v>
      </c>
      <c r="G28" s="114" t="s">
        <v>252</v>
      </c>
      <c r="H28" s="114" t="s">
        <v>251</v>
      </c>
      <c r="I28" s="114">
        <v>245221.44</v>
      </c>
      <c r="J28" s="114">
        <v>245221.44</v>
      </c>
      <c r="M28" s="114">
        <v>245221.44</v>
      </c>
    </row>
    <row r="29" spans="1:13" s="114" customFormat="1" ht="19.5" customHeight="1">
      <c r="A29" s="114" t="s">
        <v>215</v>
      </c>
      <c r="B29" s="114" t="s">
        <v>70</v>
      </c>
      <c r="C29" s="130" t="s">
        <v>253</v>
      </c>
      <c r="D29" s="114" t="s">
        <v>254</v>
      </c>
      <c r="E29" s="114" t="s">
        <v>107</v>
      </c>
      <c r="F29" s="114" t="s">
        <v>108</v>
      </c>
      <c r="G29" s="114" t="s">
        <v>255</v>
      </c>
      <c r="H29" s="114" t="s">
        <v>256</v>
      </c>
      <c r="I29" s="114">
        <v>8120000</v>
      </c>
      <c r="J29" s="114">
        <v>8120000</v>
      </c>
      <c r="M29" s="114">
        <v>8120000</v>
      </c>
    </row>
    <row r="30" spans="1:13" s="114" customFormat="1" ht="19.5" customHeight="1">
      <c r="A30" s="114" t="s">
        <v>215</v>
      </c>
      <c r="B30" s="114" t="s">
        <v>70</v>
      </c>
      <c r="C30" s="131" t="s">
        <v>253</v>
      </c>
      <c r="D30" s="114" t="s">
        <v>254</v>
      </c>
      <c r="E30" s="114" t="s">
        <v>107</v>
      </c>
      <c r="F30" s="114" t="s">
        <v>108</v>
      </c>
      <c r="G30" s="114" t="s">
        <v>257</v>
      </c>
      <c r="H30" s="114" t="s">
        <v>258</v>
      </c>
      <c r="I30" s="114">
        <v>4176000</v>
      </c>
      <c r="J30" s="114">
        <v>4176000</v>
      </c>
      <c r="M30" s="114">
        <v>4176000</v>
      </c>
    </row>
    <row r="31" spans="1:13" s="114" customFormat="1" ht="19.5" customHeight="1">
      <c r="A31" s="114" t="s">
        <v>215</v>
      </c>
      <c r="B31" s="114" t="s">
        <v>70</v>
      </c>
      <c r="C31" s="132" t="s">
        <v>259</v>
      </c>
      <c r="D31" s="114" t="s">
        <v>260</v>
      </c>
      <c r="E31" s="114" t="s">
        <v>107</v>
      </c>
      <c r="F31" s="114" t="s">
        <v>108</v>
      </c>
      <c r="G31" s="114" t="s">
        <v>224</v>
      </c>
      <c r="H31" s="114" t="s">
        <v>225</v>
      </c>
      <c r="I31" s="114">
        <v>377327.2</v>
      </c>
      <c r="J31" s="114">
        <v>377327.2</v>
      </c>
      <c r="M31" s="114">
        <v>377327.2</v>
      </c>
    </row>
    <row r="32" spans="1:13" s="114" customFormat="1" ht="19.5" customHeight="1">
      <c r="A32" s="114" t="s">
        <v>215</v>
      </c>
      <c r="B32" s="114" t="s">
        <v>70</v>
      </c>
      <c r="C32" s="133" t="s">
        <v>259</v>
      </c>
      <c r="D32" s="114" t="s">
        <v>260</v>
      </c>
      <c r="E32" s="114" t="s">
        <v>109</v>
      </c>
      <c r="F32" s="114" t="s">
        <v>110</v>
      </c>
      <c r="G32" s="114" t="s">
        <v>224</v>
      </c>
      <c r="H32" s="114" t="s">
        <v>225</v>
      </c>
      <c r="I32" s="114">
        <v>51925.46</v>
      </c>
      <c r="J32" s="114">
        <v>51925.46</v>
      </c>
      <c r="M32" s="114">
        <v>51925.46</v>
      </c>
    </row>
    <row r="33" spans="1:24" s="114" customFormat="1" ht="19.5" customHeight="1">
      <c r="A33" s="114" t="s">
        <v>215</v>
      </c>
      <c r="B33" s="114" t="s">
        <v>70</v>
      </c>
      <c r="C33" s="132" t="s">
        <v>259</v>
      </c>
      <c r="D33" s="114" t="s">
        <v>260</v>
      </c>
      <c r="E33" s="114" t="s">
        <v>113</v>
      </c>
      <c r="F33" s="114" t="s">
        <v>114</v>
      </c>
      <c r="G33" s="114" t="s">
        <v>224</v>
      </c>
      <c r="H33" s="114" t="s">
        <v>225</v>
      </c>
      <c r="I33" s="114">
        <v>13208.4</v>
      </c>
      <c r="J33" s="114">
        <v>13208.4</v>
      </c>
      <c r="M33" s="114">
        <v>13208.4</v>
      </c>
    </row>
    <row r="34" spans="1:24" s="114" customFormat="1" ht="19.5" customHeight="1">
      <c r="A34" s="114" t="s">
        <v>215</v>
      </c>
      <c r="B34" s="114" t="s">
        <v>70</v>
      </c>
      <c r="C34" s="133" t="s">
        <v>259</v>
      </c>
      <c r="D34" s="114" t="s">
        <v>260</v>
      </c>
      <c r="E34" s="114" t="s">
        <v>109</v>
      </c>
      <c r="F34" s="114" t="s">
        <v>110</v>
      </c>
      <c r="G34" s="114" t="s">
        <v>261</v>
      </c>
      <c r="H34" s="114" t="s">
        <v>262</v>
      </c>
      <c r="I34" s="114">
        <v>100000</v>
      </c>
      <c r="J34" s="114">
        <v>100000</v>
      </c>
      <c r="M34" s="114">
        <v>100000</v>
      </c>
    </row>
    <row r="35" spans="1:24" s="114" customFormat="1" ht="19.5" customHeight="1">
      <c r="A35" s="114" t="s">
        <v>215</v>
      </c>
      <c r="B35" s="114" t="s">
        <v>70</v>
      </c>
      <c r="C35" s="132" t="s">
        <v>259</v>
      </c>
      <c r="D35" s="114" t="s">
        <v>260</v>
      </c>
      <c r="E35" s="114" t="s">
        <v>107</v>
      </c>
      <c r="F35" s="114" t="s">
        <v>108</v>
      </c>
      <c r="G35" s="114" t="s">
        <v>263</v>
      </c>
      <c r="H35" s="114" t="s">
        <v>264</v>
      </c>
      <c r="I35" s="114">
        <v>100000</v>
      </c>
      <c r="J35" s="114">
        <v>100000</v>
      </c>
      <c r="M35" s="114">
        <v>100000</v>
      </c>
    </row>
    <row r="36" spans="1:24" s="114" customFormat="1" ht="19.5" customHeight="1">
      <c r="A36" s="114" t="s">
        <v>215</v>
      </c>
      <c r="B36" s="114" t="s">
        <v>70</v>
      </c>
      <c r="C36" s="133" t="s">
        <v>259</v>
      </c>
      <c r="D36" s="114" t="s">
        <v>260</v>
      </c>
      <c r="E36" s="114" t="s">
        <v>107</v>
      </c>
      <c r="F36" s="114" t="s">
        <v>108</v>
      </c>
      <c r="G36" s="114" t="s">
        <v>265</v>
      </c>
      <c r="H36" s="114" t="s">
        <v>266</v>
      </c>
      <c r="I36" s="114">
        <v>7000</v>
      </c>
      <c r="J36" s="114">
        <v>7000</v>
      </c>
      <c r="M36" s="114">
        <v>7000</v>
      </c>
    </row>
    <row r="37" spans="1:24" s="114" customFormat="1" ht="19.5" customHeight="1">
      <c r="A37" s="114" t="s">
        <v>215</v>
      </c>
      <c r="B37" s="114" t="s">
        <v>70</v>
      </c>
      <c r="C37" s="132" t="s">
        <v>259</v>
      </c>
      <c r="D37" s="114" t="s">
        <v>260</v>
      </c>
      <c r="E37" s="114" t="s">
        <v>109</v>
      </c>
      <c r="F37" s="114" t="s">
        <v>110</v>
      </c>
      <c r="G37" s="114" t="s">
        <v>267</v>
      </c>
      <c r="H37" s="114" t="s">
        <v>268</v>
      </c>
      <c r="I37" s="114">
        <v>1529923.44</v>
      </c>
      <c r="J37" s="114">
        <v>1529923.44</v>
      </c>
      <c r="M37" s="114">
        <v>1529923.44</v>
      </c>
    </row>
    <row r="38" spans="1:24" s="114" customFormat="1" ht="19.5" customHeight="1">
      <c r="A38" s="114" t="s">
        <v>215</v>
      </c>
      <c r="B38" s="114" t="s">
        <v>70</v>
      </c>
      <c r="C38" s="133" t="s">
        <v>259</v>
      </c>
      <c r="D38" s="114" t="s">
        <v>260</v>
      </c>
      <c r="E38" s="114" t="s">
        <v>107</v>
      </c>
      <c r="F38" s="114" t="s">
        <v>108</v>
      </c>
      <c r="G38" s="114" t="s">
        <v>226</v>
      </c>
      <c r="H38" s="114" t="s">
        <v>227</v>
      </c>
      <c r="I38" s="114">
        <v>135480.79999999999</v>
      </c>
      <c r="J38" s="114">
        <v>135480.79999999999</v>
      </c>
      <c r="M38" s="114">
        <v>135480.79999999999</v>
      </c>
    </row>
    <row r="39" spans="1:24" s="114" customFormat="1" ht="19.5" customHeight="1">
      <c r="A39" s="114" t="s">
        <v>215</v>
      </c>
      <c r="B39" s="114" t="s">
        <v>70</v>
      </c>
      <c r="C39" s="132" t="s">
        <v>259</v>
      </c>
      <c r="D39" s="114" t="s">
        <v>260</v>
      </c>
      <c r="E39" s="114" t="s">
        <v>109</v>
      </c>
      <c r="F39" s="114" t="s">
        <v>110</v>
      </c>
      <c r="G39" s="114" t="s">
        <v>226</v>
      </c>
      <c r="H39" s="114" t="s">
        <v>227</v>
      </c>
      <c r="I39" s="114">
        <v>186872.1</v>
      </c>
      <c r="J39" s="114">
        <v>186872.1</v>
      </c>
      <c r="M39" s="114">
        <v>186872.1</v>
      </c>
    </row>
    <row r="40" spans="1:24" s="114" customFormat="1" ht="19.5" customHeight="1">
      <c r="A40" s="114" t="s">
        <v>215</v>
      </c>
      <c r="B40" s="114" t="s">
        <v>70</v>
      </c>
      <c r="C40" s="133" t="s">
        <v>259</v>
      </c>
      <c r="D40" s="114" t="s">
        <v>260</v>
      </c>
      <c r="E40" s="114" t="s">
        <v>113</v>
      </c>
      <c r="F40" s="114" t="s">
        <v>114</v>
      </c>
      <c r="G40" s="114" t="s">
        <v>226</v>
      </c>
      <c r="H40" s="114" t="s">
        <v>227</v>
      </c>
      <c r="I40" s="114">
        <v>1467.6</v>
      </c>
      <c r="J40" s="114">
        <v>1467.6</v>
      </c>
      <c r="M40" s="114">
        <v>1467.6</v>
      </c>
    </row>
    <row r="41" spans="1:24" s="114" customFormat="1" ht="19.5" customHeight="1">
      <c r="A41" s="114" t="s">
        <v>215</v>
      </c>
      <c r="B41" s="114" t="s">
        <v>70</v>
      </c>
      <c r="C41" s="132" t="s">
        <v>259</v>
      </c>
      <c r="D41" s="114" t="s">
        <v>260</v>
      </c>
      <c r="E41" s="114" t="s">
        <v>107</v>
      </c>
      <c r="F41" s="114" t="s">
        <v>108</v>
      </c>
      <c r="G41" s="114" t="s">
        <v>269</v>
      </c>
      <c r="H41" s="114" t="s">
        <v>270</v>
      </c>
      <c r="I41" s="114">
        <v>350000</v>
      </c>
      <c r="J41" s="114">
        <v>350000</v>
      </c>
      <c r="M41" s="114">
        <v>350000</v>
      </c>
    </row>
    <row r="42" spans="1:24" s="114" customFormat="1" ht="19.5" customHeight="1">
      <c r="A42" s="114" t="s">
        <v>215</v>
      </c>
      <c r="B42" s="114" t="s">
        <v>70</v>
      </c>
      <c r="C42" s="133" t="s">
        <v>259</v>
      </c>
      <c r="D42" s="114" t="s">
        <v>260</v>
      </c>
      <c r="E42" s="114" t="s">
        <v>107</v>
      </c>
      <c r="F42" s="114" t="s">
        <v>108</v>
      </c>
      <c r="G42" s="114" t="s">
        <v>271</v>
      </c>
      <c r="H42" s="114" t="s">
        <v>272</v>
      </c>
      <c r="I42" s="114">
        <v>385000</v>
      </c>
      <c r="J42" s="114">
        <v>385000</v>
      </c>
      <c r="M42" s="114">
        <v>385000</v>
      </c>
    </row>
    <row r="43" spans="1:24" ht="19.5" customHeight="1">
      <c r="A43" s="134" t="s">
        <v>215</v>
      </c>
      <c r="B43" s="135" t="s">
        <v>70</v>
      </c>
      <c r="C43" s="136" t="s">
        <v>273</v>
      </c>
      <c r="D43" s="135" t="s">
        <v>274</v>
      </c>
      <c r="E43" s="135" t="s">
        <v>107</v>
      </c>
      <c r="F43" s="135" t="s">
        <v>108</v>
      </c>
      <c r="G43" s="135" t="s">
        <v>275</v>
      </c>
      <c r="H43" s="135" t="s">
        <v>276</v>
      </c>
      <c r="I43" s="114">
        <v>12261072</v>
      </c>
      <c r="J43" s="114">
        <v>12261072</v>
      </c>
      <c r="K43" s="112"/>
      <c r="L43" s="112"/>
      <c r="M43" s="114">
        <v>12261072</v>
      </c>
      <c r="N43" s="112"/>
      <c r="O43" s="112"/>
      <c r="P43" s="112"/>
      <c r="Q43" s="112"/>
      <c r="R43" s="112"/>
      <c r="S43" s="112"/>
      <c r="T43" s="112"/>
      <c r="U43" s="112"/>
      <c r="V43" s="112"/>
      <c r="W43" s="112"/>
      <c r="X43" s="112"/>
    </row>
    <row r="44" spans="1:24" ht="19.5" customHeight="1">
      <c r="A44" s="134" t="s">
        <v>215</v>
      </c>
      <c r="B44" s="135" t="s">
        <v>70</v>
      </c>
      <c r="C44" s="137" t="s">
        <v>273</v>
      </c>
      <c r="D44" s="135" t="s">
        <v>274</v>
      </c>
      <c r="E44" s="135" t="s">
        <v>107</v>
      </c>
      <c r="F44" s="135" t="s">
        <v>108</v>
      </c>
      <c r="G44" s="135" t="s">
        <v>277</v>
      </c>
      <c r="H44" s="135" t="s">
        <v>278</v>
      </c>
      <c r="I44" s="114">
        <v>4748484</v>
      </c>
      <c r="J44" s="114">
        <v>4748484</v>
      </c>
      <c r="K44" s="112"/>
      <c r="L44" s="112"/>
      <c r="M44" s="114">
        <v>4748484</v>
      </c>
      <c r="N44" s="112"/>
      <c r="O44" s="112"/>
      <c r="P44" s="112"/>
      <c r="Q44" s="112"/>
      <c r="R44" s="112"/>
      <c r="S44" s="112"/>
      <c r="T44" s="112"/>
      <c r="U44" s="112"/>
      <c r="V44" s="112"/>
      <c r="W44" s="112"/>
      <c r="X44" s="112"/>
    </row>
    <row r="45" spans="1:24" ht="19.5" customHeight="1">
      <c r="A45" s="134" t="s">
        <v>215</v>
      </c>
      <c r="B45" s="135" t="s">
        <v>70</v>
      </c>
      <c r="C45" s="136" t="s">
        <v>273</v>
      </c>
      <c r="D45" s="135" t="s">
        <v>274</v>
      </c>
      <c r="E45" s="135" t="s">
        <v>107</v>
      </c>
      <c r="F45" s="135" t="s">
        <v>108</v>
      </c>
      <c r="G45" s="135" t="s">
        <v>255</v>
      </c>
      <c r="H45" s="135" t="s">
        <v>256</v>
      </c>
      <c r="I45" s="114">
        <v>1021756</v>
      </c>
      <c r="J45" s="114">
        <v>1021756</v>
      </c>
      <c r="K45" s="112"/>
      <c r="L45" s="112"/>
      <c r="M45" s="114">
        <v>1021756</v>
      </c>
      <c r="N45" s="112"/>
      <c r="O45" s="112"/>
      <c r="P45" s="112"/>
      <c r="Q45" s="112"/>
      <c r="R45" s="112"/>
      <c r="S45" s="112"/>
      <c r="T45" s="112"/>
      <c r="U45" s="112"/>
      <c r="V45" s="112"/>
      <c r="W45" s="112"/>
      <c r="X45" s="112"/>
    </row>
    <row r="46" spans="1:24" ht="19.5" customHeight="1">
      <c r="A46" s="134" t="s">
        <v>215</v>
      </c>
      <c r="B46" s="135" t="s">
        <v>70</v>
      </c>
      <c r="C46" s="137" t="s">
        <v>273</v>
      </c>
      <c r="D46" s="135" t="s">
        <v>274</v>
      </c>
      <c r="E46" s="135" t="s">
        <v>107</v>
      </c>
      <c r="F46" s="135" t="s">
        <v>108</v>
      </c>
      <c r="G46" s="135" t="s">
        <v>257</v>
      </c>
      <c r="H46" s="135" t="s">
        <v>258</v>
      </c>
      <c r="I46" s="114">
        <v>4435020</v>
      </c>
      <c r="J46" s="114">
        <v>4435020</v>
      </c>
      <c r="K46" s="112"/>
      <c r="L46" s="112"/>
      <c r="M46" s="114">
        <v>4435020</v>
      </c>
      <c r="N46" s="112"/>
      <c r="O46" s="112"/>
      <c r="P46" s="112"/>
      <c r="Q46" s="112"/>
      <c r="R46" s="112"/>
      <c r="S46" s="112"/>
      <c r="T46" s="112"/>
      <c r="U46" s="112"/>
      <c r="V46" s="112"/>
      <c r="W46" s="112"/>
      <c r="X46" s="112"/>
    </row>
    <row r="47" spans="1:24" ht="19.5" customHeight="1">
      <c r="A47" s="134" t="s">
        <v>215</v>
      </c>
      <c r="B47" s="135" t="s">
        <v>70</v>
      </c>
      <c r="C47" s="136" t="s">
        <v>273</v>
      </c>
      <c r="D47" s="135" t="s">
        <v>274</v>
      </c>
      <c r="E47" s="135" t="s">
        <v>107</v>
      </c>
      <c r="F47" s="135" t="s">
        <v>108</v>
      </c>
      <c r="G47" s="135" t="s">
        <v>257</v>
      </c>
      <c r="H47" s="135" t="s">
        <v>258</v>
      </c>
      <c r="I47" s="114">
        <v>2419860</v>
      </c>
      <c r="J47" s="114">
        <v>2419860</v>
      </c>
      <c r="K47" s="112"/>
      <c r="L47" s="112"/>
      <c r="M47" s="114">
        <v>2419860</v>
      </c>
      <c r="N47" s="112"/>
      <c r="O47" s="112"/>
      <c r="P47" s="112"/>
      <c r="Q47" s="112"/>
      <c r="R47" s="112"/>
      <c r="S47" s="112"/>
      <c r="T47" s="112"/>
      <c r="U47" s="112"/>
      <c r="V47" s="112"/>
      <c r="W47" s="112"/>
      <c r="X47" s="112"/>
    </row>
    <row r="48" spans="1:24" ht="19.5" customHeight="1">
      <c r="A48" s="134" t="s">
        <v>215</v>
      </c>
      <c r="B48" s="135" t="s">
        <v>70</v>
      </c>
      <c r="C48" s="137" t="s">
        <v>273</v>
      </c>
      <c r="D48" s="135" t="s">
        <v>279</v>
      </c>
      <c r="E48" s="135" t="s">
        <v>107</v>
      </c>
      <c r="F48" s="135" t="s">
        <v>108</v>
      </c>
      <c r="G48" s="135" t="s">
        <v>280</v>
      </c>
      <c r="H48" s="135" t="s">
        <v>281</v>
      </c>
      <c r="I48" s="114">
        <v>530064</v>
      </c>
      <c r="J48" s="114">
        <v>530064</v>
      </c>
      <c r="K48" s="112"/>
      <c r="L48" s="112"/>
      <c r="M48" s="114">
        <v>530064</v>
      </c>
      <c r="N48" s="112"/>
      <c r="O48" s="112"/>
      <c r="P48" s="112"/>
      <c r="Q48" s="112"/>
      <c r="R48" s="112"/>
      <c r="S48" s="112"/>
      <c r="T48" s="112"/>
      <c r="U48" s="112"/>
      <c r="V48" s="112"/>
      <c r="W48" s="112"/>
      <c r="X48" s="112"/>
    </row>
    <row r="49" spans="1:24" ht="19.5" customHeight="1">
      <c r="A49" s="134" t="s">
        <v>215</v>
      </c>
      <c r="B49" s="135" t="s">
        <v>70</v>
      </c>
      <c r="C49" s="136" t="s">
        <v>273</v>
      </c>
      <c r="D49" s="135" t="s">
        <v>279</v>
      </c>
      <c r="E49" s="135" t="s">
        <v>107</v>
      </c>
      <c r="F49" s="135" t="s">
        <v>108</v>
      </c>
      <c r="G49" s="135" t="s">
        <v>280</v>
      </c>
      <c r="H49" s="135" t="s">
        <v>281</v>
      </c>
      <c r="I49" s="114">
        <v>2169936</v>
      </c>
      <c r="J49" s="114">
        <v>2169936</v>
      </c>
      <c r="K49" s="112"/>
      <c r="L49" s="112"/>
      <c r="M49" s="114">
        <v>2169936</v>
      </c>
      <c r="N49" s="112"/>
      <c r="O49" s="112"/>
      <c r="P49" s="112"/>
      <c r="Q49" s="112"/>
      <c r="R49" s="112"/>
      <c r="S49" s="112"/>
      <c r="T49" s="112"/>
      <c r="U49" s="112"/>
      <c r="V49" s="112"/>
      <c r="W49" s="112"/>
      <c r="X49" s="112"/>
    </row>
    <row r="50" spans="1:24" ht="19.5" customHeight="1">
      <c r="A50" s="221" t="s">
        <v>187</v>
      </c>
      <c r="B50" s="222"/>
      <c r="C50" s="223"/>
      <c r="D50" s="223"/>
      <c r="E50" s="223"/>
      <c r="F50" s="223"/>
      <c r="G50" s="223"/>
      <c r="H50" s="224"/>
      <c r="I50" s="114">
        <v>61255877.25</v>
      </c>
      <c r="J50" s="114">
        <v>61255877.25</v>
      </c>
      <c r="K50" s="65"/>
      <c r="L50" s="65"/>
      <c r="M50" s="114">
        <v>61255877.25</v>
      </c>
      <c r="N50" s="65"/>
      <c r="O50" s="65"/>
      <c r="P50" s="65"/>
      <c r="Q50" s="65"/>
      <c r="R50" s="65"/>
      <c r="S50" s="65"/>
      <c r="T50" s="65"/>
      <c r="U50" s="65"/>
      <c r="V50" s="65"/>
      <c r="W50" s="65"/>
      <c r="X50" s="65"/>
    </row>
  </sheetData>
  <mergeCells count="31">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 ref="A50:H50"/>
    <mergeCell ref="A5:A8"/>
    <mergeCell ref="B5:B8"/>
    <mergeCell ref="C5:C8"/>
    <mergeCell ref="D5:D8"/>
    <mergeCell ref="E5:E8"/>
    <mergeCell ref="F5:F8"/>
    <mergeCell ref="G5:G8"/>
    <mergeCell ref="H5:H8"/>
    <mergeCell ref="X7:X8"/>
    <mergeCell ref="S7:S8"/>
    <mergeCell ref="T7:T8"/>
    <mergeCell ref="U7:U8"/>
    <mergeCell ref="V7:V8"/>
    <mergeCell ref="W7:W8"/>
  </mergeCells>
  <phoneticPr fontId="45" type="noConversion"/>
  <printOptions horizontalCentered="1"/>
  <pageMargins left="0.37" right="0.37" top="0.56000000000000005" bottom="0.56000000000000005" header="0.48" footer="0.48"/>
  <pageSetup paperSize="9" scale="56" orientation="landscape"/>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28"/>
  <sheetViews>
    <sheetView showZeros="0" workbookViewId="0">
      <pane ySplit="1" topLeftCell="A3" activePane="bottomLeft" state="frozen"/>
      <selection pane="bottomLeft" activeCell="I28" sqref="I28"/>
    </sheetView>
  </sheetViews>
  <sheetFormatPr defaultColWidth="9" defaultRowHeight="14.25" customHeight="1"/>
  <cols>
    <col min="1" max="1" width="10.25" customWidth="1"/>
    <col min="2" max="2" width="25.8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52"/>
      <c r="B1" s="52"/>
      <c r="C1" s="52"/>
      <c r="D1" s="52"/>
      <c r="E1" s="52"/>
      <c r="F1" s="52"/>
      <c r="G1" s="52"/>
      <c r="H1" s="52"/>
      <c r="I1" s="52"/>
      <c r="J1" s="52"/>
      <c r="K1" s="52"/>
      <c r="L1" s="52"/>
      <c r="M1" s="52"/>
      <c r="N1" s="52"/>
      <c r="O1" s="52"/>
      <c r="P1" s="52"/>
      <c r="Q1" s="52"/>
      <c r="R1" s="52"/>
      <c r="S1" s="52"/>
      <c r="T1" s="52"/>
      <c r="U1" s="52"/>
      <c r="V1" s="52"/>
      <c r="W1" s="52"/>
    </row>
    <row r="2" spans="1:23" ht="13.5" customHeight="1">
      <c r="B2" s="90"/>
      <c r="E2" s="91"/>
      <c r="F2" s="91"/>
      <c r="G2" s="91"/>
      <c r="H2" s="91"/>
      <c r="U2" s="90"/>
      <c r="W2" s="113" t="s">
        <v>282</v>
      </c>
    </row>
    <row r="3" spans="1:23" ht="46.5" customHeight="1">
      <c r="A3" s="231" t="str">
        <f>"2025"&amp;"年部门项目支出预算表"</f>
        <v>2025年部门项目支出预算表</v>
      </c>
      <c r="B3" s="231"/>
      <c r="C3" s="231"/>
      <c r="D3" s="231"/>
      <c r="E3" s="231"/>
      <c r="F3" s="231"/>
      <c r="G3" s="231"/>
      <c r="H3" s="231"/>
      <c r="I3" s="231"/>
      <c r="J3" s="231"/>
      <c r="K3" s="231"/>
      <c r="L3" s="231"/>
      <c r="M3" s="231"/>
      <c r="N3" s="231"/>
      <c r="O3" s="231"/>
      <c r="P3" s="231"/>
      <c r="Q3" s="231"/>
      <c r="R3" s="231"/>
      <c r="S3" s="231"/>
      <c r="T3" s="231"/>
      <c r="U3" s="231"/>
      <c r="V3" s="231"/>
      <c r="W3" s="231"/>
    </row>
    <row r="4" spans="1:23" ht="13.5" customHeight="1">
      <c r="A4" s="232" t="s">
        <v>1</v>
      </c>
      <c r="B4" s="233"/>
      <c r="C4" s="233"/>
      <c r="D4" s="233"/>
      <c r="E4" s="233"/>
      <c r="F4" s="233"/>
      <c r="G4" s="233"/>
      <c r="H4" s="233"/>
      <c r="I4" s="68"/>
      <c r="J4" s="68"/>
      <c r="K4" s="68"/>
      <c r="L4" s="68"/>
      <c r="M4" s="68"/>
      <c r="N4" s="68"/>
      <c r="O4" s="68"/>
      <c r="P4" s="68"/>
      <c r="Q4" s="68"/>
      <c r="U4" s="90"/>
      <c r="W4" s="78" t="s">
        <v>2</v>
      </c>
    </row>
    <row r="5" spans="1:23" ht="21.75" customHeight="1">
      <c r="A5" s="219" t="s">
        <v>283</v>
      </c>
      <c r="B5" s="246" t="s">
        <v>199</v>
      </c>
      <c r="C5" s="219" t="s">
        <v>200</v>
      </c>
      <c r="D5" s="219" t="s">
        <v>284</v>
      </c>
      <c r="E5" s="246" t="s">
        <v>201</v>
      </c>
      <c r="F5" s="246" t="s">
        <v>202</v>
      </c>
      <c r="G5" s="246" t="s">
        <v>285</v>
      </c>
      <c r="H5" s="246" t="s">
        <v>286</v>
      </c>
      <c r="I5" s="254" t="s">
        <v>56</v>
      </c>
      <c r="J5" s="240" t="s">
        <v>287</v>
      </c>
      <c r="K5" s="237"/>
      <c r="L5" s="237"/>
      <c r="M5" s="241"/>
      <c r="N5" s="240" t="s">
        <v>207</v>
      </c>
      <c r="O5" s="237"/>
      <c r="P5" s="241"/>
      <c r="Q5" s="246" t="s">
        <v>62</v>
      </c>
      <c r="R5" s="240" t="s">
        <v>63</v>
      </c>
      <c r="S5" s="237"/>
      <c r="T5" s="237"/>
      <c r="U5" s="237"/>
      <c r="V5" s="237"/>
      <c r="W5" s="241"/>
    </row>
    <row r="6" spans="1:23" ht="21.75" customHeight="1">
      <c r="A6" s="225"/>
      <c r="B6" s="226"/>
      <c r="C6" s="225"/>
      <c r="D6" s="225"/>
      <c r="E6" s="253"/>
      <c r="F6" s="253"/>
      <c r="G6" s="253"/>
      <c r="H6" s="253"/>
      <c r="I6" s="226"/>
      <c r="J6" s="248" t="s">
        <v>59</v>
      </c>
      <c r="K6" s="249"/>
      <c r="L6" s="246" t="s">
        <v>60</v>
      </c>
      <c r="M6" s="246" t="s">
        <v>61</v>
      </c>
      <c r="N6" s="246" t="s">
        <v>59</v>
      </c>
      <c r="O6" s="246" t="s">
        <v>60</v>
      </c>
      <c r="P6" s="246" t="s">
        <v>61</v>
      </c>
      <c r="Q6" s="253"/>
      <c r="R6" s="246" t="s">
        <v>58</v>
      </c>
      <c r="S6" s="246" t="s">
        <v>65</v>
      </c>
      <c r="T6" s="246" t="s">
        <v>213</v>
      </c>
      <c r="U6" s="246" t="s">
        <v>67</v>
      </c>
      <c r="V6" s="246" t="s">
        <v>68</v>
      </c>
      <c r="W6" s="246" t="s">
        <v>69</v>
      </c>
    </row>
    <row r="7" spans="1:23" ht="21" customHeight="1">
      <c r="A7" s="226"/>
      <c r="B7" s="226"/>
      <c r="C7" s="226"/>
      <c r="D7" s="226"/>
      <c r="E7" s="226"/>
      <c r="F7" s="226"/>
      <c r="G7" s="226"/>
      <c r="H7" s="226"/>
      <c r="I7" s="226"/>
      <c r="J7" s="250" t="s">
        <v>58</v>
      </c>
      <c r="K7" s="251"/>
      <c r="L7" s="226"/>
      <c r="M7" s="226"/>
      <c r="N7" s="226"/>
      <c r="O7" s="226"/>
      <c r="P7" s="226"/>
      <c r="Q7" s="226"/>
      <c r="R7" s="226"/>
      <c r="S7" s="226"/>
      <c r="T7" s="226"/>
      <c r="U7" s="226"/>
      <c r="V7" s="226"/>
      <c r="W7" s="226"/>
    </row>
    <row r="8" spans="1:23" ht="39.75" customHeight="1">
      <c r="A8" s="220"/>
      <c r="B8" s="228"/>
      <c r="C8" s="220"/>
      <c r="D8" s="220"/>
      <c r="E8" s="247"/>
      <c r="F8" s="247"/>
      <c r="G8" s="247"/>
      <c r="H8" s="247"/>
      <c r="I8" s="228"/>
      <c r="J8" s="111" t="s">
        <v>58</v>
      </c>
      <c r="K8" s="111" t="s">
        <v>288</v>
      </c>
      <c r="L8" s="247"/>
      <c r="M8" s="247"/>
      <c r="N8" s="247"/>
      <c r="O8" s="247"/>
      <c r="P8" s="247"/>
      <c r="Q8" s="247"/>
      <c r="R8" s="247"/>
      <c r="S8" s="247"/>
      <c r="T8" s="247"/>
      <c r="U8" s="228"/>
      <c r="V8" s="247"/>
      <c r="W8" s="247"/>
    </row>
    <row r="9" spans="1:23" ht="15" customHeight="1">
      <c r="A9" s="92">
        <v>1</v>
      </c>
      <c r="B9" s="92">
        <v>2</v>
      </c>
      <c r="C9" s="92">
        <v>3</v>
      </c>
      <c r="D9" s="92">
        <v>4</v>
      </c>
      <c r="E9" s="92">
        <v>5</v>
      </c>
      <c r="F9" s="92">
        <v>6</v>
      </c>
      <c r="G9" s="92">
        <v>7</v>
      </c>
      <c r="H9" s="92">
        <v>8</v>
      </c>
      <c r="I9" s="92">
        <v>9</v>
      </c>
      <c r="J9" s="92">
        <v>10</v>
      </c>
      <c r="K9" s="92">
        <v>11</v>
      </c>
      <c r="L9" s="112">
        <v>12</v>
      </c>
      <c r="M9" s="112">
        <v>13</v>
      </c>
      <c r="N9" s="112">
        <v>14</v>
      </c>
      <c r="O9" s="112">
        <v>15</v>
      </c>
      <c r="P9" s="112">
        <v>16</v>
      </c>
      <c r="Q9" s="112">
        <v>17</v>
      </c>
      <c r="R9" s="112">
        <v>18</v>
      </c>
      <c r="S9" s="112">
        <v>19</v>
      </c>
      <c r="T9" s="112">
        <v>20</v>
      </c>
      <c r="U9" s="92">
        <v>21</v>
      </c>
      <c r="V9" s="112">
        <v>22</v>
      </c>
      <c r="W9" s="92">
        <v>23</v>
      </c>
    </row>
    <row r="10" spans="1:23" ht="20.100000000000001" customHeight="1">
      <c r="A10" s="14" t="s">
        <v>289</v>
      </c>
      <c r="B10" s="93" t="s">
        <v>290</v>
      </c>
      <c r="C10" s="15" t="s">
        <v>291</v>
      </c>
      <c r="D10" s="15" t="s">
        <v>70</v>
      </c>
      <c r="E10" s="14" t="s">
        <v>107</v>
      </c>
      <c r="F10" s="14" t="s">
        <v>108</v>
      </c>
      <c r="G10" s="14" t="s">
        <v>292</v>
      </c>
      <c r="H10" s="14" t="s">
        <v>293</v>
      </c>
      <c r="I10" s="75">
        <v>248500</v>
      </c>
      <c r="J10" s="75">
        <v>248500</v>
      </c>
      <c r="K10" s="75">
        <v>248500</v>
      </c>
      <c r="L10" s="112"/>
      <c r="M10" s="112"/>
      <c r="N10" s="112"/>
      <c r="O10" s="112"/>
      <c r="P10" s="112"/>
      <c r="Q10" s="75"/>
      <c r="R10" s="75"/>
      <c r="S10" s="75"/>
      <c r="T10" s="75"/>
      <c r="U10" s="75"/>
      <c r="V10" s="75"/>
      <c r="W10" s="75"/>
    </row>
    <row r="11" spans="1:23" ht="20.100000000000001" customHeight="1">
      <c r="A11" s="14" t="s">
        <v>289</v>
      </c>
      <c r="B11" s="94" t="s">
        <v>290</v>
      </c>
      <c r="C11" s="15" t="s">
        <v>291</v>
      </c>
      <c r="D11" s="15" t="s">
        <v>70</v>
      </c>
      <c r="E11" s="14" t="s">
        <v>107</v>
      </c>
      <c r="F11" s="14" t="s">
        <v>108</v>
      </c>
      <c r="G11" s="14" t="s">
        <v>226</v>
      </c>
      <c r="H11" s="14" t="s">
        <v>227</v>
      </c>
      <c r="I11" s="75">
        <v>11030.24</v>
      </c>
      <c r="J11" s="75">
        <v>11030.24</v>
      </c>
      <c r="K11" s="75">
        <v>11030.24</v>
      </c>
      <c r="L11" s="112"/>
      <c r="M11" s="112"/>
      <c r="N11" s="112"/>
      <c r="O11" s="112"/>
      <c r="P11" s="112"/>
      <c r="Q11" s="75"/>
      <c r="R11" s="75"/>
      <c r="S11" s="75"/>
      <c r="T11" s="75"/>
      <c r="U11" s="75"/>
      <c r="V11" s="75"/>
      <c r="W11" s="75"/>
    </row>
    <row r="12" spans="1:23" ht="20.100000000000001" customHeight="1">
      <c r="A12" s="14" t="s">
        <v>294</v>
      </c>
      <c r="B12" s="95" t="s">
        <v>295</v>
      </c>
      <c r="C12" s="15" t="s">
        <v>296</v>
      </c>
      <c r="D12" s="15" t="s">
        <v>70</v>
      </c>
      <c r="E12" s="14" t="s">
        <v>119</v>
      </c>
      <c r="F12" s="14" t="s">
        <v>120</v>
      </c>
      <c r="G12" s="14" t="s">
        <v>271</v>
      </c>
      <c r="H12" s="14" t="s">
        <v>272</v>
      </c>
      <c r="I12" s="75">
        <v>826200</v>
      </c>
      <c r="J12" s="75">
        <v>826200</v>
      </c>
      <c r="K12" s="75">
        <v>826200</v>
      </c>
      <c r="L12" s="112"/>
      <c r="M12" s="112"/>
      <c r="N12" s="112"/>
      <c r="O12" s="112"/>
      <c r="P12" s="112"/>
      <c r="Q12" s="75"/>
      <c r="R12" s="75"/>
      <c r="S12" s="75"/>
      <c r="T12" s="75"/>
      <c r="U12" s="75"/>
      <c r="V12" s="75"/>
      <c r="W12" s="75"/>
    </row>
    <row r="13" spans="1:23" ht="20.100000000000001" customHeight="1">
      <c r="A13" s="14" t="s">
        <v>289</v>
      </c>
      <c r="B13" s="96" t="s">
        <v>297</v>
      </c>
      <c r="C13" s="15" t="s">
        <v>298</v>
      </c>
      <c r="D13" s="15" t="s">
        <v>70</v>
      </c>
      <c r="E13" s="14" t="s">
        <v>109</v>
      </c>
      <c r="F13" s="14" t="s">
        <v>110</v>
      </c>
      <c r="G13" s="14" t="s">
        <v>299</v>
      </c>
      <c r="H13" s="14" t="s">
        <v>300</v>
      </c>
      <c r="I13" s="75">
        <v>69401.600000000006</v>
      </c>
      <c r="J13" s="75">
        <v>69401.600000000006</v>
      </c>
      <c r="K13" s="75">
        <v>69401.600000000006</v>
      </c>
      <c r="L13" s="112"/>
      <c r="M13" s="112"/>
      <c r="N13" s="112"/>
      <c r="O13" s="112"/>
      <c r="P13" s="112"/>
      <c r="Q13" s="75"/>
      <c r="R13" s="75"/>
      <c r="S13" s="75"/>
      <c r="T13" s="75"/>
      <c r="U13" s="75"/>
      <c r="V13" s="75"/>
      <c r="W13" s="75"/>
    </row>
    <row r="14" spans="1:23" ht="20.100000000000001" customHeight="1">
      <c r="A14" s="14" t="s">
        <v>289</v>
      </c>
      <c r="B14" s="97" t="s">
        <v>301</v>
      </c>
      <c r="C14" s="15" t="s">
        <v>302</v>
      </c>
      <c r="D14" s="15" t="s">
        <v>70</v>
      </c>
      <c r="E14" s="14" t="s">
        <v>109</v>
      </c>
      <c r="F14" s="14" t="s">
        <v>110</v>
      </c>
      <c r="G14" s="14" t="s">
        <v>299</v>
      </c>
      <c r="H14" s="14" t="s">
        <v>300</v>
      </c>
      <c r="I14" s="75">
        <v>7536.64</v>
      </c>
      <c r="J14" s="75">
        <v>7536.64</v>
      </c>
      <c r="K14" s="75">
        <v>7536.64</v>
      </c>
      <c r="L14" s="112"/>
      <c r="M14" s="112"/>
      <c r="N14" s="112"/>
      <c r="O14" s="112"/>
      <c r="P14" s="112"/>
      <c r="Q14" s="75"/>
      <c r="R14" s="75"/>
      <c r="S14" s="75"/>
      <c r="T14" s="75"/>
      <c r="U14" s="75"/>
      <c r="V14" s="75"/>
      <c r="W14" s="75"/>
    </row>
    <row r="15" spans="1:23" ht="20.100000000000001" customHeight="1">
      <c r="A15" s="14" t="s">
        <v>289</v>
      </c>
      <c r="B15" s="98" t="s">
        <v>303</v>
      </c>
      <c r="C15" s="15" t="s">
        <v>304</v>
      </c>
      <c r="D15" s="15" t="s">
        <v>70</v>
      </c>
      <c r="E15" s="14" t="s">
        <v>113</v>
      </c>
      <c r="F15" s="14" t="s">
        <v>114</v>
      </c>
      <c r="G15" s="14" t="s">
        <v>224</v>
      </c>
      <c r="H15" s="14" t="s">
        <v>225</v>
      </c>
      <c r="I15" s="75">
        <v>8294.4</v>
      </c>
      <c r="J15" s="75">
        <v>8294.4</v>
      </c>
      <c r="K15" s="75">
        <v>8294.4</v>
      </c>
      <c r="L15" s="112"/>
      <c r="M15" s="112"/>
      <c r="N15" s="112"/>
      <c r="O15" s="112"/>
      <c r="P15" s="112"/>
      <c r="Q15" s="75"/>
      <c r="R15" s="75"/>
      <c r="S15" s="75"/>
      <c r="T15" s="75"/>
      <c r="U15" s="75"/>
      <c r="V15" s="75"/>
      <c r="W15" s="75"/>
    </row>
    <row r="16" spans="1:23" ht="20.100000000000001" customHeight="1">
      <c r="A16" s="14" t="s">
        <v>289</v>
      </c>
      <c r="B16" s="99" t="s">
        <v>303</v>
      </c>
      <c r="C16" s="15" t="s">
        <v>304</v>
      </c>
      <c r="D16" s="15" t="s">
        <v>70</v>
      </c>
      <c r="E16" s="14" t="s">
        <v>113</v>
      </c>
      <c r="F16" s="14" t="s">
        <v>114</v>
      </c>
      <c r="G16" s="14" t="s">
        <v>226</v>
      </c>
      <c r="H16" s="14" t="s">
        <v>227</v>
      </c>
      <c r="I16" s="75">
        <v>921.6</v>
      </c>
      <c r="J16" s="75">
        <v>921.6</v>
      </c>
      <c r="K16" s="75">
        <v>921.6</v>
      </c>
      <c r="L16" s="112"/>
      <c r="M16" s="112"/>
      <c r="N16" s="112"/>
      <c r="O16" s="112"/>
      <c r="P16" s="112"/>
      <c r="Q16" s="75"/>
      <c r="R16" s="75"/>
      <c r="S16" s="75"/>
      <c r="T16" s="75"/>
      <c r="U16" s="75"/>
      <c r="V16" s="75"/>
      <c r="W16" s="75"/>
    </row>
    <row r="17" spans="1:23" ht="20.100000000000001" customHeight="1">
      <c r="A17" s="14" t="s">
        <v>289</v>
      </c>
      <c r="B17" s="100" t="s">
        <v>305</v>
      </c>
      <c r="C17" s="15" t="s">
        <v>306</v>
      </c>
      <c r="D17" s="15" t="s">
        <v>70</v>
      </c>
      <c r="E17" s="14" t="s">
        <v>109</v>
      </c>
      <c r="F17" s="14" t="s">
        <v>110</v>
      </c>
      <c r="G17" s="14" t="s">
        <v>299</v>
      </c>
      <c r="H17" s="14" t="s">
        <v>300</v>
      </c>
      <c r="I17" s="75">
        <v>20800</v>
      </c>
      <c r="J17" s="75">
        <v>20800</v>
      </c>
      <c r="K17" s="75">
        <v>20800</v>
      </c>
      <c r="L17" s="112"/>
      <c r="M17" s="112"/>
      <c r="N17" s="112"/>
      <c r="O17" s="112"/>
      <c r="P17" s="112"/>
      <c r="Q17" s="75"/>
      <c r="R17" s="75"/>
      <c r="S17" s="75"/>
      <c r="T17" s="75"/>
      <c r="U17" s="75"/>
      <c r="V17" s="75"/>
      <c r="W17" s="75"/>
    </row>
    <row r="18" spans="1:23" ht="20.100000000000001" customHeight="1">
      <c r="A18" s="14" t="s">
        <v>289</v>
      </c>
      <c r="B18" s="101" t="s">
        <v>307</v>
      </c>
      <c r="C18" s="15" t="s">
        <v>308</v>
      </c>
      <c r="D18" s="15" t="s">
        <v>70</v>
      </c>
      <c r="E18" s="14" t="s">
        <v>107</v>
      </c>
      <c r="F18" s="14" t="s">
        <v>108</v>
      </c>
      <c r="G18" s="14" t="s">
        <v>299</v>
      </c>
      <c r="H18" s="14" t="s">
        <v>300</v>
      </c>
      <c r="I18" s="75">
        <v>37440</v>
      </c>
      <c r="J18" s="75">
        <v>37440</v>
      </c>
      <c r="K18" s="75">
        <v>37440</v>
      </c>
      <c r="L18" s="112"/>
      <c r="M18" s="112"/>
      <c r="N18" s="112"/>
      <c r="O18" s="112"/>
      <c r="P18" s="112"/>
      <c r="Q18" s="75"/>
      <c r="R18" s="75"/>
      <c r="S18" s="75"/>
      <c r="T18" s="75"/>
      <c r="U18" s="75"/>
      <c r="V18" s="75"/>
      <c r="W18" s="75"/>
    </row>
    <row r="19" spans="1:23" ht="20.100000000000001" customHeight="1">
      <c r="A19" s="14" t="s">
        <v>309</v>
      </c>
      <c r="B19" s="102" t="s">
        <v>310</v>
      </c>
      <c r="C19" s="15" t="s">
        <v>311</v>
      </c>
      <c r="D19" s="15" t="s">
        <v>70</v>
      </c>
      <c r="E19" s="14" t="s">
        <v>119</v>
      </c>
      <c r="F19" s="14" t="s">
        <v>120</v>
      </c>
      <c r="G19" s="14" t="s">
        <v>226</v>
      </c>
      <c r="H19" s="14" t="s">
        <v>227</v>
      </c>
      <c r="I19" s="75">
        <v>100000</v>
      </c>
      <c r="J19" s="75">
        <v>100000</v>
      </c>
      <c r="K19" s="75">
        <v>100000</v>
      </c>
      <c r="L19" s="112"/>
      <c r="M19" s="112"/>
      <c r="N19" s="112"/>
      <c r="O19" s="112"/>
      <c r="P19" s="112"/>
      <c r="Q19" s="75"/>
      <c r="R19" s="75"/>
      <c r="S19" s="75"/>
      <c r="T19" s="75"/>
      <c r="U19" s="75"/>
      <c r="V19" s="75"/>
      <c r="W19" s="75"/>
    </row>
    <row r="20" spans="1:23" ht="20.100000000000001" customHeight="1">
      <c r="A20" s="14" t="s">
        <v>294</v>
      </c>
      <c r="B20" s="103" t="s">
        <v>312</v>
      </c>
      <c r="C20" s="15" t="s">
        <v>313</v>
      </c>
      <c r="D20" s="15" t="s">
        <v>70</v>
      </c>
      <c r="E20" s="14" t="s">
        <v>119</v>
      </c>
      <c r="F20" s="14" t="s">
        <v>120</v>
      </c>
      <c r="G20" s="14" t="s">
        <v>314</v>
      </c>
      <c r="H20" s="14" t="s">
        <v>315</v>
      </c>
      <c r="I20" s="75">
        <v>66860</v>
      </c>
      <c r="J20" s="75">
        <v>66860</v>
      </c>
      <c r="K20" s="75">
        <v>66860</v>
      </c>
      <c r="L20" s="112"/>
      <c r="M20" s="112"/>
      <c r="N20" s="112"/>
      <c r="O20" s="112"/>
      <c r="P20" s="112"/>
      <c r="Q20" s="75"/>
      <c r="R20" s="75"/>
      <c r="S20" s="75"/>
      <c r="T20" s="75"/>
      <c r="U20" s="75"/>
      <c r="V20" s="75"/>
      <c r="W20" s="75"/>
    </row>
    <row r="21" spans="1:23" ht="20.100000000000001" customHeight="1">
      <c r="A21" s="14" t="s">
        <v>294</v>
      </c>
      <c r="B21" s="104" t="s">
        <v>312</v>
      </c>
      <c r="C21" s="15" t="s">
        <v>313</v>
      </c>
      <c r="D21" s="15" t="s">
        <v>70</v>
      </c>
      <c r="E21" s="14" t="s">
        <v>119</v>
      </c>
      <c r="F21" s="14" t="s">
        <v>120</v>
      </c>
      <c r="G21" s="14" t="s">
        <v>269</v>
      </c>
      <c r="H21" s="14" t="s">
        <v>270</v>
      </c>
      <c r="I21" s="75">
        <v>240000</v>
      </c>
      <c r="J21" s="75">
        <v>240000</v>
      </c>
      <c r="K21" s="75">
        <v>240000</v>
      </c>
      <c r="L21" s="112"/>
      <c r="M21" s="112"/>
      <c r="N21" s="112"/>
      <c r="O21" s="112"/>
      <c r="P21" s="112"/>
      <c r="Q21" s="75"/>
      <c r="R21" s="75"/>
      <c r="S21" s="75"/>
      <c r="T21" s="75"/>
      <c r="U21" s="75"/>
      <c r="V21" s="75"/>
      <c r="W21" s="75"/>
    </row>
    <row r="22" spans="1:23" ht="20.100000000000001" customHeight="1">
      <c r="A22" s="14" t="s">
        <v>294</v>
      </c>
      <c r="B22" s="105" t="s">
        <v>316</v>
      </c>
      <c r="C22" s="15" t="s">
        <v>317</v>
      </c>
      <c r="D22" s="15" t="s">
        <v>70</v>
      </c>
      <c r="E22" s="14" t="s">
        <v>109</v>
      </c>
      <c r="F22" s="14" t="s">
        <v>110</v>
      </c>
      <c r="G22" s="14" t="s">
        <v>224</v>
      </c>
      <c r="H22" s="14" t="s">
        <v>225</v>
      </c>
      <c r="I22" s="75">
        <v>1300000</v>
      </c>
      <c r="J22" s="75"/>
      <c r="K22" s="75"/>
      <c r="L22" s="112"/>
      <c r="M22" s="112"/>
      <c r="N22" s="112"/>
      <c r="O22" s="112"/>
      <c r="P22" s="112"/>
      <c r="Q22" s="75">
        <v>1300000</v>
      </c>
      <c r="R22" s="75"/>
      <c r="S22" s="75"/>
      <c r="T22" s="75"/>
      <c r="U22" s="75"/>
      <c r="V22" s="75"/>
      <c r="W22" s="75"/>
    </row>
    <row r="23" spans="1:23" ht="20.100000000000001" customHeight="1">
      <c r="A23" s="14" t="s">
        <v>294</v>
      </c>
      <c r="B23" s="106" t="s">
        <v>316</v>
      </c>
      <c r="C23" s="15" t="s">
        <v>317</v>
      </c>
      <c r="D23" s="15" t="s">
        <v>70</v>
      </c>
      <c r="E23" s="14" t="s">
        <v>109</v>
      </c>
      <c r="F23" s="14" t="s">
        <v>110</v>
      </c>
      <c r="G23" s="14" t="s">
        <v>269</v>
      </c>
      <c r="H23" s="14" t="s">
        <v>270</v>
      </c>
      <c r="I23" s="75">
        <v>1200000</v>
      </c>
      <c r="J23" s="75"/>
      <c r="K23" s="75"/>
      <c r="L23" s="112"/>
      <c r="M23" s="112"/>
      <c r="N23" s="112"/>
      <c r="O23" s="112"/>
      <c r="P23" s="112"/>
      <c r="Q23" s="75">
        <v>1200000</v>
      </c>
      <c r="R23" s="75"/>
      <c r="S23" s="75"/>
      <c r="T23" s="75"/>
      <c r="U23" s="75"/>
      <c r="V23" s="75"/>
      <c r="W23" s="75"/>
    </row>
    <row r="24" spans="1:23" ht="20.100000000000001" customHeight="1">
      <c r="A24" s="14" t="s">
        <v>294</v>
      </c>
      <c r="B24" s="107" t="s">
        <v>318</v>
      </c>
      <c r="C24" s="15" t="s">
        <v>319</v>
      </c>
      <c r="D24" s="15" t="s">
        <v>70</v>
      </c>
      <c r="E24" s="14" t="s">
        <v>107</v>
      </c>
      <c r="F24" s="14" t="s">
        <v>108</v>
      </c>
      <c r="G24" s="14" t="s">
        <v>269</v>
      </c>
      <c r="H24" s="14" t="s">
        <v>270</v>
      </c>
      <c r="I24" s="75">
        <v>1488800</v>
      </c>
      <c r="J24" s="75"/>
      <c r="K24" s="75"/>
      <c r="L24" s="112"/>
      <c r="M24" s="112"/>
      <c r="N24" s="112"/>
      <c r="O24" s="112"/>
      <c r="P24" s="112"/>
      <c r="Q24" s="75"/>
      <c r="R24" s="75">
        <v>1488800</v>
      </c>
      <c r="S24" s="75"/>
      <c r="T24" s="75"/>
      <c r="U24" s="75"/>
      <c r="V24" s="75"/>
      <c r="W24" s="75">
        <v>1488800</v>
      </c>
    </row>
    <row r="25" spans="1:23" ht="20.100000000000001" customHeight="1">
      <c r="A25" s="14" t="s">
        <v>294</v>
      </c>
      <c r="B25" s="108" t="s">
        <v>320</v>
      </c>
      <c r="C25" s="15" t="s">
        <v>321</v>
      </c>
      <c r="D25" s="15" t="s">
        <v>70</v>
      </c>
      <c r="E25" s="14" t="s">
        <v>117</v>
      </c>
      <c r="F25" s="14" t="s">
        <v>118</v>
      </c>
      <c r="G25" s="14" t="s">
        <v>322</v>
      </c>
      <c r="H25" s="14" t="s">
        <v>323</v>
      </c>
      <c r="I25" s="75">
        <v>1800000</v>
      </c>
      <c r="J25" s="75">
        <v>1800000</v>
      </c>
      <c r="K25" s="75">
        <v>1800000</v>
      </c>
      <c r="L25" s="112"/>
      <c r="M25" s="112"/>
      <c r="N25" s="112"/>
      <c r="O25" s="112"/>
      <c r="P25" s="112"/>
      <c r="Q25" s="75"/>
      <c r="R25" s="75"/>
      <c r="S25" s="75"/>
      <c r="T25" s="75"/>
      <c r="U25" s="75"/>
      <c r="V25" s="75"/>
      <c r="W25" s="75"/>
    </row>
    <row r="26" spans="1:23" ht="20.100000000000001" customHeight="1">
      <c r="A26" s="14" t="s">
        <v>309</v>
      </c>
      <c r="B26" s="109" t="s">
        <v>324</v>
      </c>
      <c r="C26" s="15" t="s">
        <v>325</v>
      </c>
      <c r="D26" s="15" t="s">
        <v>70</v>
      </c>
      <c r="E26" s="14" t="s">
        <v>101</v>
      </c>
      <c r="F26" s="14" t="s">
        <v>102</v>
      </c>
      <c r="G26" s="14" t="s">
        <v>299</v>
      </c>
      <c r="H26" s="14" t="s">
        <v>300</v>
      </c>
      <c r="I26" s="75">
        <v>132000</v>
      </c>
      <c r="J26" s="75">
        <v>132000</v>
      </c>
      <c r="K26" s="75">
        <v>132000</v>
      </c>
      <c r="L26" s="112"/>
      <c r="M26" s="112"/>
      <c r="N26" s="112"/>
      <c r="O26" s="112"/>
      <c r="P26" s="112"/>
      <c r="Q26" s="75"/>
      <c r="R26" s="75"/>
      <c r="S26" s="75"/>
      <c r="T26" s="75"/>
      <c r="U26" s="75"/>
      <c r="V26" s="75"/>
      <c r="W26" s="75"/>
    </row>
    <row r="27" spans="1:23" ht="20.100000000000001" customHeight="1">
      <c r="A27" s="14" t="s">
        <v>309</v>
      </c>
      <c r="B27" s="110" t="s">
        <v>326</v>
      </c>
      <c r="C27" s="15" t="s">
        <v>327</v>
      </c>
      <c r="D27" s="15" t="s">
        <v>70</v>
      </c>
      <c r="E27" s="14" t="s">
        <v>107</v>
      </c>
      <c r="F27" s="14" t="s">
        <v>108</v>
      </c>
      <c r="G27" s="14" t="s">
        <v>299</v>
      </c>
      <c r="H27" s="14" t="s">
        <v>300</v>
      </c>
      <c r="I27" s="75">
        <v>100000</v>
      </c>
      <c r="J27" s="75"/>
      <c r="K27" s="75"/>
      <c r="L27" s="112"/>
      <c r="M27" s="112"/>
      <c r="N27" s="112"/>
      <c r="O27" s="112"/>
      <c r="P27" s="112"/>
      <c r="Q27" s="75"/>
      <c r="R27" s="75">
        <v>100000</v>
      </c>
      <c r="S27" s="75"/>
      <c r="T27" s="75"/>
      <c r="U27" s="75"/>
      <c r="V27" s="75"/>
      <c r="W27" s="75">
        <v>100000</v>
      </c>
    </row>
    <row r="28" spans="1:23" ht="18.75" customHeight="1">
      <c r="A28" s="221" t="s">
        <v>187</v>
      </c>
      <c r="B28" s="222"/>
      <c r="C28" s="222"/>
      <c r="D28" s="222"/>
      <c r="E28" s="222"/>
      <c r="F28" s="222"/>
      <c r="G28" s="222"/>
      <c r="H28" s="252"/>
      <c r="I28" s="75">
        <v>7657784.4800000004</v>
      </c>
      <c r="J28" s="75">
        <v>3568984.48</v>
      </c>
      <c r="K28" s="75">
        <v>3568984.48</v>
      </c>
      <c r="L28" s="65"/>
      <c r="M28" s="65"/>
      <c r="N28" s="65"/>
      <c r="O28" s="65"/>
      <c r="P28" s="65"/>
      <c r="Q28" s="75">
        <v>2500000</v>
      </c>
      <c r="R28" s="75">
        <v>1588800</v>
      </c>
      <c r="S28" s="75"/>
      <c r="T28" s="75"/>
      <c r="U28" s="75"/>
      <c r="V28" s="75"/>
      <c r="W28" s="75">
        <v>1588800</v>
      </c>
    </row>
  </sheetData>
  <mergeCells count="2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 ref="V6:V8"/>
    <mergeCell ref="W6:W8"/>
    <mergeCell ref="J6:K7"/>
    <mergeCell ref="A28:H28"/>
    <mergeCell ref="A5:A8"/>
    <mergeCell ref="B5:B8"/>
    <mergeCell ref="C5:C8"/>
    <mergeCell ref="D5:D8"/>
    <mergeCell ref="E5:E8"/>
    <mergeCell ref="F5:F8"/>
    <mergeCell ref="G5:G8"/>
    <mergeCell ref="H5:H8"/>
  </mergeCells>
  <phoneticPr fontId="45" type="noConversion"/>
  <printOptions horizontalCentered="1"/>
  <pageMargins left="0.37" right="0.37" top="0.56000000000000005" bottom="0.56000000000000005" header="0.48" footer="0.48"/>
  <pageSetup paperSize="9" scale="56" orientation="landscape"/>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119"/>
  <sheetViews>
    <sheetView showZeros="0" tabSelected="1" workbookViewId="0">
      <pane ySplit="1" topLeftCell="A2" activePane="bottomLeft" state="frozen"/>
      <selection pane="bottomLeft" activeCell="G12" sqref="G12"/>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spans="1:10" ht="12" customHeight="1">
      <c r="A1" s="2"/>
      <c r="B1" s="2"/>
      <c r="C1" s="2"/>
      <c r="D1" s="2"/>
      <c r="E1" s="2"/>
      <c r="F1" s="2"/>
      <c r="G1" s="2"/>
      <c r="H1" s="2"/>
      <c r="I1" s="2"/>
      <c r="J1" s="2"/>
    </row>
    <row r="2" spans="1:10" ht="18" customHeight="1">
      <c r="J2" s="4" t="s">
        <v>328</v>
      </c>
    </row>
    <row r="3" spans="1:10" ht="39.75" customHeight="1">
      <c r="A3" s="261" t="str">
        <f>"2025"&amp;"年部门项目支出绩效目标表"</f>
        <v>2025年部门项目支出绩效目标表</v>
      </c>
      <c r="B3" s="262"/>
      <c r="C3" s="262"/>
      <c r="D3" s="262"/>
      <c r="E3" s="262"/>
      <c r="F3" s="263"/>
      <c r="G3" s="262"/>
      <c r="H3" s="263"/>
      <c r="I3" s="263"/>
      <c r="J3" s="262"/>
    </row>
    <row r="4" spans="1:10" ht="17.25" customHeight="1">
      <c r="A4" s="264" t="s">
        <v>1</v>
      </c>
      <c r="B4" s="165"/>
      <c r="C4" s="165"/>
      <c r="D4" s="165"/>
      <c r="E4" s="165"/>
      <c r="F4" s="165"/>
      <c r="G4" s="165"/>
      <c r="H4" s="165"/>
    </row>
    <row r="5" spans="1:10" ht="44.25" customHeight="1">
      <c r="A5" s="42" t="s">
        <v>200</v>
      </c>
      <c r="B5" s="42" t="s">
        <v>329</v>
      </c>
      <c r="C5" s="42" t="s">
        <v>330</v>
      </c>
      <c r="D5" s="42" t="s">
        <v>331</v>
      </c>
      <c r="E5" s="42" t="s">
        <v>332</v>
      </c>
      <c r="F5" s="43" t="s">
        <v>333</v>
      </c>
      <c r="G5" s="42" t="s">
        <v>334</v>
      </c>
      <c r="H5" s="43" t="s">
        <v>335</v>
      </c>
      <c r="I5" s="43" t="s">
        <v>336</v>
      </c>
      <c r="J5" s="42" t="s">
        <v>337</v>
      </c>
    </row>
    <row r="6" spans="1:10" ht="13.5">
      <c r="A6" s="85">
        <v>1</v>
      </c>
      <c r="B6" s="85">
        <v>2</v>
      </c>
      <c r="C6" s="85">
        <v>3</v>
      </c>
      <c r="D6" s="85">
        <v>4</v>
      </c>
      <c r="E6" s="85">
        <v>5</v>
      </c>
      <c r="F6" s="86">
        <v>6</v>
      </c>
      <c r="G6" s="85">
        <v>7</v>
      </c>
      <c r="H6" s="86">
        <v>8</v>
      </c>
      <c r="I6" s="86">
        <v>9</v>
      </c>
      <c r="J6" s="85">
        <v>10</v>
      </c>
    </row>
    <row r="7" spans="1:10" ht="13.5">
      <c r="A7" s="71" t="s">
        <v>70</v>
      </c>
      <c r="B7" s="87"/>
      <c r="C7" s="87"/>
      <c r="D7" s="87"/>
      <c r="E7" s="88"/>
      <c r="F7" s="89"/>
      <c r="G7" s="88"/>
      <c r="H7" s="89"/>
      <c r="I7" s="89"/>
      <c r="J7" s="88"/>
    </row>
    <row r="8" spans="1:10" ht="22.5">
      <c r="A8" s="255" t="s">
        <v>311</v>
      </c>
      <c r="B8" s="258" t="s">
        <v>338</v>
      </c>
      <c r="C8" s="16" t="s">
        <v>339</v>
      </c>
      <c r="D8" s="16" t="s">
        <v>340</v>
      </c>
      <c r="E8" s="16" t="s">
        <v>341</v>
      </c>
      <c r="F8" s="16" t="s">
        <v>342</v>
      </c>
      <c r="G8" s="16" t="s">
        <v>83</v>
      </c>
      <c r="H8" s="16" t="s">
        <v>343</v>
      </c>
      <c r="I8" s="16" t="s">
        <v>344</v>
      </c>
      <c r="J8" s="16" t="s">
        <v>345</v>
      </c>
    </row>
    <row r="9" spans="1:10" ht="22.5">
      <c r="A9" s="256"/>
      <c r="B9" s="259"/>
      <c r="C9" s="16" t="s">
        <v>339</v>
      </c>
      <c r="D9" s="16" t="s">
        <v>346</v>
      </c>
      <c r="E9" s="16" t="s">
        <v>347</v>
      </c>
      <c r="F9" s="16" t="s">
        <v>342</v>
      </c>
      <c r="G9" s="16" t="s">
        <v>348</v>
      </c>
      <c r="H9" s="16" t="s">
        <v>349</v>
      </c>
      <c r="I9" s="16" t="s">
        <v>350</v>
      </c>
      <c r="J9" s="16" t="s">
        <v>347</v>
      </c>
    </row>
    <row r="10" spans="1:10" ht="13.5">
      <c r="A10" s="256"/>
      <c r="B10" s="259"/>
      <c r="C10" s="16" t="s">
        <v>339</v>
      </c>
      <c r="D10" s="16" t="s">
        <v>351</v>
      </c>
      <c r="E10" s="16" t="s">
        <v>352</v>
      </c>
      <c r="F10" s="16" t="s">
        <v>353</v>
      </c>
      <c r="G10" s="16" t="s">
        <v>354</v>
      </c>
      <c r="H10" s="16" t="s">
        <v>355</v>
      </c>
      <c r="I10" s="16" t="s">
        <v>344</v>
      </c>
      <c r="J10" s="16" t="s">
        <v>352</v>
      </c>
    </row>
    <row r="11" spans="1:10" ht="13.5">
      <c r="A11" s="256"/>
      <c r="B11" s="259"/>
      <c r="C11" s="16" t="s">
        <v>339</v>
      </c>
      <c r="D11" s="16" t="s">
        <v>340</v>
      </c>
      <c r="E11" s="16" t="s">
        <v>356</v>
      </c>
      <c r="F11" s="16" t="s">
        <v>342</v>
      </c>
      <c r="G11" s="163" t="s">
        <v>624</v>
      </c>
      <c r="H11" s="163" t="s">
        <v>625</v>
      </c>
      <c r="I11" s="16" t="s">
        <v>344</v>
      </c>
      <c r="J11" s="16" t="s">
        <v>357</v>
      </c>
    </row>
    <row r="12" spans="1:10" ht="22.5">
      <c r="A12" s="256"/>
      <c r="B12" s="259"/>
      <c r="C12" s="16" t="s">
        <v>358</v>
      </c>
      <c r="D12" s="16" t="s">
        <v>359</v>
      </c>
      <c r="E12" s="16" t="s">
        <v>360</v>
      </c>
      <c r="F12" s="16" t="s">
        <v>353</v>
      </c>
      <c r="G12" s="16" t="s">
        <v>361</v>
      </c>
      <c r="H12" s="16" t="s">
        <v>349</v>
      </c>
      <c r="I12" s="16" t="s">
        <v>350</v>
      </c>
      <c r="J12" s="16" t="s">
        <v>362</v>
      </c>
    </row>
    <row r="13" spans="1:10" ht="22.5">
      <c r="A13" s="257"/>
      <c r="B13" s="260"/>
      <c r="C13" s="16" t="s">
        <v>363</v>
      </c>
      <c r="D13" s="16" t="s">
        <v>364</v>
      </c>
      <c r="E13" s="16" t="s">
        <v>365</v>
      </c>
      <c r="F13" s="16" t="s">
        <v>342</v>
      </c>
      <c r="G13" s="16" t="s">
        <v>348</v>
      </c>
      <c r="H13" s="16" t="s">
        <v>349</v>
      </c>
      <c r="I13" s="16" t="s">
        <v>350</v>
      </c>
      <c r="J13" s="16" t="s">
        <v>366</v>
      </c>
    </row>
    <row r="14" spans="1:10" ht="56.25">
      <c r="A14" s="255" t="s">
        <v>327</v>
      </c>
      <c r="B14" s="258" t="s">
        <v>327</v>
      </c>
      <c r="C14" s="16" t="s">
        <v>339</v>
      </c>
      <c r="D14" s="16" t="s">
        <v>340</v>
      </c>
      <c r="E14" s="16" t="s">
        <v>367</v>
      </c>
      <c r="F14" s="16" t="s">
        <v>353</v>
      </c>
      <c r="G14" s="16" t="s">
        <v>83</v>
      </c>
      <c r="H14" s="16" t="s">
        <v>368</v>
      </c>
      <c r="I14" s="16" t="s">
        <v>344</v>
      </c>
      <c r="J14" s="16" t="s">
        <v>369</v>
      </c>
    </row>
    <row r="15" spans="1:10" ht="56.25">
      <c r="A15" s="256"/>
      <c r="B15" s="259"/>
      <c r="C15" s="16" t="s">
        <v>339</v>
      </c>
      <c r="D15" s="16" t="s">
        <v>346</v>
      </c>
      <c r="E15" s="16" t="s">
        <v>370</v>
      </c>
      <c r="F15" s="16" t="s">
        <v>342</v>
      </c>
      <c r="G15" s="16" t="s">
        <v>361</v>
      </c>
      <c r="H15" s="16" t="s">
        <v>349</v>
      </c>
      <c r="I15" s="16" t="s">
        <v>344</v>
      </c>
      <c r="J15" s="16" t="s">
        <v>371</v>
      </c>
    </row>
    <row r="16" spans="1:10" ht="33.75">
      <c r="A16" s="256"/>
      <c r="B16" s="259"/>
      <c r="C16" s="16" t="s">
        <v>339</v>
      </c>
      <c r="D16" s="16" t="s">
        <v>346</v>
      </c>
      <c r="E16" s="16" t="s">
        <v>372</v>
      </c>
      <c r="F16" s="16" t="s">
        <v>353</v>
      </c>
      <c r="G16" s="16" t="s">
        <v>361</v>
      </c>
      <c r="H16" s="16" t="s">
        <v>349</v>
      </c>
      <c r="I16" s="16" t="s">
        <v>344</v>
      </c>
      <c r="J16" s="16" t="s">
        <v>373</v>
      </c>
    </row>
    <row r="17" spans="1:10" ht="45">
      <c r="A17" s="256"/>
      <c r="B17" s="259"/>
      <c r="C17" s="16" t="s">
        <v>339</v>
      </c>
      <c r="D17" s="16" t="s">
        <v>351</v>
      </c>
      <c r="E17" s="16" t="s">
        <v>374</v>
      </c>
      <c r="F17" s="16" t="s">
        <v>342</v>
      </c>
      <c r="G17" s="16" t="s">
        <v>361</v>
      </c>
      <c r="H17" s="16" t="s">
        <v>349</v>
      </c>
      <c r="I17" s="16" t="s">
        <v>344</v>
      </c>
      <c r="J17" s="16" t="s">
        <v>375</v>
      </c>
    </row>
    <row r="18" spans="1:10" ht="56.25">
      <c r="A18" s="256"/>
      <c r="B18" s="259"/>
      <c r="C18" s="16" t="s">
        <v>358</v>
      </c>
      <c r="D18" s="16" t="s">
        <v>359</v>
      </c>
      <c r="E18" s="16" t="s">
        <v>376</v>
      </c>
      <c r="F18" s="16" t="s">
        <v>353</v>
      </c>
      <c r="G18" s="16" t="s">
        <v>361</v>
      </c>
      <c r="H18" s="16" t="s">
        <v>349</v>
      </c>
      <c r="I18" s="16" t="s">
        <v>344</v>
      </c>
      <c r="J18" s="16" t="s">
        <v>377</v>
      </c>
    </row>
    <row r="19" spans="1:10" ht="22.5">
      <c r="A19" s="257"/>
      <c r="B19" s="260"/>
      <c r="C19" s="16" t="s">
        <v>363</v>
      </c>
      <c r="D19" s="16" t="s">
        <v>364</v>
      </c>
      <c r="E19" s="16" t="s">
        <v>378</v>
      </c>
      <c r="F19" s="16" t="s">
        <v>353</v>
      </c>
      <c r="G19" s="16" t="s">
        <v>361</v>
      </c>
      <c r="H19" s="16" t="s">
        <v>349</v>
      </c>
      <c r="I19" s="16" t="s">
        <v>344</v>
      </c>
      <c r="J19" s="16" t="s">
        <v>366</v>
      </c>
    </row>
    <row r="20" spans="1:10" ht="56.25">
      <c r="A20" s="255" t="s">
        <v>302</v>
      </c>
      <c r="B20" s="258" t="s">
        <v>379</v>
      </c>
      <c r="C20" s="16" t="s">
        <v>339</v>
      </c>
      <c r="D20" s="16" t="s">
        <v>340</v>
      </c>
      <c r="E20" s="16" t="s">
        <v>380</v>
      </c>
      <c r="F20" s="16" t="s">
        <v>381</v>
      </c>
      <c r="G20" s="16" t="s">
        <v>382</v>
      </c>
      <c r="H20" s="16" t="s">
        <v>383</v>
      </c>
      <c r="I20" s="16" t="s">
        <v>344</v>
      </c>
      <c r="J20" s="16" t="s">
        <v>384</v>
      </c>
    </row>
    <row r="21" spans="1:10" ht="56.25">
      <c r="A21" s="256"/>
      <c r="B21" s="259"/>
      <c r="C21" s="16" t="s">
        <v>339</v>
      </c>
      <c r="D21" s="16" t="s">
        <v>346</v>
      </c>
      <c r="E21" s="16" t="s">
        <v>385</v>
      </c>
      <c r="F21" s="16" t="s">
        <v>342</v>
      </c>
      <c r="G21" s="16" t="s">
        <v>361</v>
      </c>
      <c r="H21" s="16" t="s">
        <v>349</v>
      </c>
      <c r="I21" s="16" t="s">
        <v>344</v>
      </c>
      <c r="J21" s="16" t="s">
        <v>384</v>
      </c>
    </row>
    <row r="22" spans="1:10" ht="13.5">
      <c r="A22" s="256"/>
      <c r="B22" s="259"/>
      <c r="C22" s="16" t="s">
        <v>339</v>
      </c>
      <c r="D22" s="16" t="s">
        <v>351</v>
      </c>
      <c r="E22" s="16" t="s">
        <v>386</v>
      </c>
      <c r="F22" s="16" t="s">
        <v>342</v>
      </c>
      <c r="G22" s="16" t="s">
        <v>361</v>
      </c>
      <c r="H22" s="16" t="s">
        <v>349</v>
      </c>
      <c r="I22" s="16" t="s">
        <v>344</v>
      </c>
      <c r="J22" s="16" t="s">
        <v>387</v>
      </c>
    </row>
    <row r="23" spans="1:10" ht="13.5">
      <c r="A23" s="256"/>
      <c r="B23" s="259"/>
      <c r="C23" s="16" t="s">
        <v>339</v>
      </c>
      <c r="D23" s="16" t="s">
        <v>340</v>
      </c>
      <c r="E23" s="16" t="s">
        <v>356</v>
      </c>
      <c r="F23" s="16" t="s">
        <v>342</v>
      </c>
      <c r="G23" s="16" t="s">
        <v>388</v>
      </c>
      <c r="H23" s="16" t="s">
        <v>389</v>
      </c>
      <c r="I23" s="16" t="s">
        <v>344</v>
      </c>
      <c r="J23" s="16" t="s">
        <v>390</v>
      </c>
    </row>
    <row r="24" spans="1:10" ht="22.5">
      <c r="A24" s="256"/>
      <c r="B24" s="259"/>
      <c r="C24" s="16" t="s">
        <v>358</v>
      </c>
      <c r="D24" s="16" t="s">
        <v>359</v>
      </c>
      <c r="E24" s="16" t="s">
        <v>376</v>
      </c>
      <c r="F24" s="16" t="s">
        <v>353</v>
      </c>
      <c r="G24" s="16" t="s">
        <v>361</v>
      </c>
      <c r="H24" s="16" t="s">
        <v>349</v>
      </c>
      <c r="I24" s="16" t="s">
        <v>344</v>
      </c>
      <c r="J24" s="16" t="s">
        <v>391</v>
      </c>
    </row>
    <row r="25" spans="1:10" ht="22.5">
      <c r="A25" s="257"/>
      <c r="B25" s="260"/>
      <c r="C25" s="16" t="s">
        <v>363</v>
      </c>
      <c r="D25" s="16" t="s">
        <v>364</v>
      </c>
      <c r="E25" s="16" t="s">
        <v>392</v>
      </c>
      <c r="F25" s="16" t="s">
        <v>353</v>
      </c>
      <c r="G25" s="16" t="s">
        <v>348</v>
      </c>
      <c r="H25" s="16" t="s">
        <v>349</v>
      </c>
      <c r="I25" s="16" t="s">
        <v>344</v>
      </c>
      <c r="J25" s="16" t="s">
        <v>391</v>
      </c>
    </row>
    <row r="26" spans="1:10" ht="33.75">
      <c r="A26" s="255" t="s">
        <v>317</v>
      </c>
      <c r="B26" s="258" t="s">
        <v>317</v>
      </c>
      <c r="C26" s="16" t="s">
        <v>339</v>
      </c>
      <c r="D26" s="16" t="s">
        <v>340</v>
      </c>
      <c r="E26" s="16" t="s">
        <v>393</v>
      </c>
      <c r="F26" s="16" t="s">
        <v>342</v>
      </c>
      <c r="G26" s="16" t="s">
        <v>394</v>
      </c>
      <c r="H26" s="16" t="s">
        <v>383</v>
      </c>
      <c r="I26" s="16" t="s">
        <v>344</v>
      </c>
      <c r="J26" s="16" t="s">
        <v>395</v>
      </c>
    </row>
    <row r="27" spans="1:10" ht="56.25">
      <c r="A27" s="256"/>
      <c r="B27" s="259"/>
      <c r="C27" s="16" t="s">
        <v>339</v>
      </c>
      <c r="D27" s="16" t="s">
        <v>346</v>
      </c>
      <c r="E27" s="16" t="s">
        <v>370</v>
      </c>
      <c r="F27" s="16" t="s">
        <v>342</v>
      </c>
      <c r="G27" s="16" t="s">
        <v>361</v>
      </c>
      <c r="H27" s="16" t="s">
        <v>349</v>
      </c>
      <c r="I27" s="16" t="s">
        <v>344</v>
      </c>
      <c r="J27" s="16" t="s">
        <v>371</v>
      </c>
    </row>
    <row r="28" spans="1:10" ht="45">
      <c r="A28" s="256"/>
      <c r="B28" s="259"/>
      <c r="C28" s="16" t="s">
        <v>339</v>
      </c>
      <c r="D28" s="16" t="s">
        <v>351</v>
      </c>
      <c r="E28" s="16" t="s">
        <v>374</v>
      </c>
      <c r="F28" s="16" t="s">
        <v>342</v>
      </c>
      <c r="G28" s="16" t="s">
        <v>361</v>
      </c>
      <c r="H28" s="16" t="s">
        <v>349</v>
      </c>
      <c r="I28" s="16" t="s">
        <v>344</v>
      </c>
      <c r="J28" s="16" t="s">
        <v>375</v>
      </c>
    </row>
    <row r="29" spans="1:10" ht="56.25">
      <c r="A29" s="256"/>
      <c r="B29" s="259"/>
      <c r="C29" s="16" t="s">
        <v>358</v>
      </c>
      <c r="D29" s="16" t="s">
        <v>359</v>
      </c>
      <c r="E29" s="16" t="s">
        <v>376</v>
      </c>
      <c r="F29" s="16" t="s">
        <v>353</v>
      </c>
      <c r="G29" s="16" t="s">
        <v>361</v>
      </c>
      <c r="H29" s="16" t="s">
        <v>349</v>
      </c>
      <c r="I29" s="16" t="s">
        <v>344</v>
      </c>
      <c r="J29" s="16" t="s">
        <v>377</v>
      </c>
    </row>
    <row r="30" spans="1:10" ht="22.5">
      <c r="A30" s="257"/>
      <c r="B30" s="260"/>
      <c r="C30" s="16" t="s">
        <v>363</v>
      </c>
      <c r="D30" s="16" t="s">
        <v>364</v>
      </c>
      <c r="E30" s="16" t="s">
        <v>378</v>
      </c>
      <c r="F30" s="16" t="s">
        <v>353</v>
      </c>
      <c r="G30" s="16" t="s">
        <v>348</v>
      </c>
      <c r="H30" s="16" t="s">
        <v>349</v>
      </c>
      <c r="I30" s="16" t="s">
        <v>344</v>
      </c>
      <c r="J30" s="16" t="s">
        <v>366</v>
      </c>
    </row>
    <row r="31" spans="1:10" ht="56.25">
      <c r="A31" s="255" t="s">
        <v>325</v>
      </c>
      <c r="B31" s="258" t="s">
        <v>325</v>
      </c>
      <c r="C31" s="16" t="s">
        <v>339</v>
      </c>
      <c r="D31" s="16" t="s">
        <v>340</v>
      </c>
      <c r="E31" s="16" t="s">
        <v>396</v>
      </c>
      <c r="F31" s="16" t="s">
        <v>342</v>
      </c>
      <c r="G31" s="16" t="s">
        <v>397</v>
      </c>
      <c r="H31" s="16" t="s">
        <v>398</v>
      </c>
      <c r="I31" s="16" t="s">
        <v>344</v>
      </c>
      <c r="J31" s="16" t="s">
        <v>384</v>
      </c>
    </row>
    <row r="32" spans="1:10" ht="67.5">
      <c r="A32" s="256"/>
      <c r="B32" s="259"/>
      <c r="C32" s="16" t="s">
        <v>339</v>
      </c>
      <c r="D32" s="16" t="s">
        <v>346</v>
      </c>
      <c r="E32" s="16" t="s">
        <v>399</v>
      </c>
      <c r="F32" s="16" t="s">
        <v>342</v>
      </c>
      <c r="G32" s="16" t="s">
        <v>361</v>
      </c>
      <c r="H32" s="16" t="s">
        <v>349</v>
      </c>
      <c r="I32" s="16" t="s">
        <v>344</v>
      </c>
      <c r="J32" s="16" t="s">
        <v>400</v>
      </c>
    </row>
    <row r="33" spans="1:10" ht="22.5">
      <c r="A33" s="256"/>
      <c r="B33" s="259"/>
      <c r="C33" s="16" t="s">
        <v>339</v>
      </c>
      <c r="D33" s="16" t="s">
        <v>346</v>
      </c>
      <c r="E33" s="16" t="s">
        <v>401</v>
      </c>
      <c r="F33" s="16" t="s">
        <v>342</v>
      </c>
      <c r="G33" s="16" t="s">
        <v>361</v>
      </c>
      <c r="H33" s="16" t="s">
        <v>349</v>
      </c>
      <c r="I33" s="16" t="s">
        <v>344</v>
      </c>
      <c r="J33" s="16" t="s">
        <v>402</v>
      </c>
    </row>
    <row r="34" spans="1:10" ht="13.5">
      <c r="A34" s="256"/>
      <c r="B34" s="259"/>
      <c r="C34" s="16" t="s">
        <v>339</v>
      </c>
      <c r="D34" s="16" t="s">
        <v>351</v>
      </c>
      <c r="E34" s="16" t="s">
        <v>374</v>
      </c>
      <c r="F34" s="16" t="s">
        <v>342</v>
      </c>
      <c r="G34" s="16" t="s">
        <v>361</v>
      </c>
      <c r="H34" s="16" t="s">
        <v>349</v>
      </c>
      <c r="I34" s="16" t="s">
        <v>344</v>
      </c>
      <c r="J34" s="16" t="s">
        <v>387</v>
      </c>
    </row>
    <row r="35" spans="1:10" ht="13.5">
      <c r="A35" s="256"/>
      <c r="B35" s="259"/>
      <c r="C35" s="16" t="s">
        <v>339</v>
      </c>
      <c r="D35" s="16" t="s">
        <v>403</v>
      </c>
      <c r="E35" s="16" t="s">
        <v>356</v>
      </c>
      <c r="F35" s="16" t="s">
        <v>342</v>
      </c>
      <c r="G35" s="16" t="s">
        <v>404</v>
      </c>
      <c r="H35" s="16" t="s">
        <v>405</v>
      </c>
      <c r="I35" s="16" t="s">
        <v>344</v>
      </c>
      <c r="J35" s="16" t="s">
        <v>390</v>
      </c>
    </row>
    <row r="36" spans="1:10" ht="22.5">
      <c r="A36" s="256"/>
      <c r="B36" s="259"/>
      <c r="C36" s="16" t="s">
        <v>358</v>
      </c>
      <c r="D36" s="16" t="s">
        <v>359</v>
      </c>
      <c r="E36" s="16" t="s">
        <v>376</v>
      </c>
      <c r="F36" s="16" t="s">
        <v>353</v>
      </c>
      <c r="G36" s="16" t="s">
        <v>361</v>
      </c>
      <c r="H36" s="16" t="s">
        <v>349</v>
      </c>
      <c r="I36" s="16" t="s">
        <v>344</v>
      </c>
      <c r="J36" s="16" t="s">
        <v>391</v>
      </c>
    </row>
    <row r="37" spans="1:10" ht="33.75">
      <c r="A37" s="257"/>
      <c r="B37" s="260"/>
      <c r="C37" s="16" t="s">
        <v>363</v>
      </c>
      <c r="D37" s="16" t="s">
        <v>364</v>
      </c>
      <c r="E37" s="16" t="s">
        <v>392</v>
      </c>
      <c r="F37" s="16" t="s">
        <v>353</v>
      </c>
      <c r="G37" s="16" t="s">
        <v>406</v>
      </c>
      <c r="H37" s="16" t="s">
        <v>349</v>
      </c>
      <c r="I37" s="16" t="s">
        <v>344</v>
      </c>
      <c r="J37" s="16" t="s">
        <v>407</v>
      </c>
    </row>
    <row r="38" spans="1:10" ht="56.25">
      <c r="A38" s="255" t="s">
        <v>291</v>
      </c>
      <c r="B38" s="258" t="s">
        <v>408</v>
      </c>
      <c r="C38" s="16" t="s">
        <v>339</v>
      </c>
      <c r="D38" s="16" t="s">
        <v>340</v>
      </c>
      <c r="E38" s="16" t="s">
        <v>409</v>
      </c>
      <c r="F38" s="16" t="s">
        <v>342</v>
      </c>
      <c r="G38" s="16" t="s">
        <v>410</v>
      </c>
      <c r="H38" s="16" t="s">
        <v>398</v>
      </c>
      <c r="I38" s="16" t="s">
        <v>344</v>
      </c>
      <c r="J38" s="16" t="s">
        <v>411</v>
      </c>
    </row>
    <row r="39" spans="1:10" ht="13.5">
      <c r="A39" s="256"/>
      <c r="B39" s="259"/>
      <c r="C39" s="16" t="s">
        <v>339</v>
      </c>
      <c r="D39" s="16" t="s">
        <v>340</v>
      </c>
      <c r="E39" s="16" t="s">
        <v>412</v>
      </c>
      <c r="F39" s="16" t="s">
        <v>342</v>
      </c>
      <c r="G39" s="16" t="s">
        <v>361</v>
      </c>
      <c r="H39" s="16" t="s">
        <v>349</v>
      </c>
      <c r="I39" s="16" t="s">
        <v>344</v>
      </c>
      <c r="J39" s="16" t="s">
        <v>413</v>
      </c>
    </row>
    <row r="40" spans="1:10" ht="22.5">
      <c r="A40" s="256"/>
      <c r="B40" s="259"/>
      <c r="C40" s="16" t="s">
        <v>339</v>
      </c>
      <c r="D40" s="16" t="s">
        <v>346</v>
      </c>
      <c r="E40" s="16" t="s">
        <v>414</v>
      </c>
      <c r="F40" s="16" t="s">
        <v>342</v>
      </c>
      <c r="G40" s="16" t="s">
        <v>91</v>
      </c>
      <c r="H40" s="16" t="s">
        <v>349</v>
      </c>
      <c r="I40" s="16" t="s">
        <v>344</v>
      </c>
      <c r="J40" s="16" t="s">
        <v>414</v>
      </c>
    </row>
    <row r="41" spans="1:10" ht="33.75">
      <c r="A41" s="256"/>
      <c r="B41" s="259"/>
      <c r="C41" s="16" t="s">
        <v>339</v>
      </c>
      <c r="D41" s="16" t="s">
        <v>346</v>
      </c>
      <c r="E41" s="16" t="s">
        <v>415</v>
      </c>
      <c r="F41" s="16" t="s">
        <v>342</v>
      </c>
      <c r="G41" s="16" t="s">
        <v>361</v>
      </c>
      <c r="H41" s="16" t="s">
        <v>349</v>
      </c>
      <c r="I41" s="16" t="s">
        <v>344</v>
      </c>
      <c r="J41" s="16" t="s">
        <v>416</v>
      </c>
    </row>
    <row r="42" spans="1:10" ht="13.5">
      <c r="A42" s="256"/>
      <c r="B42" s="259"/>
      <c r="C42" s="16" t="s">
        <v>339</v>
      </c>
      <c r="D42" s="16" t="s">
        <v>351</v>
      </c>
      <c r="E42" s="16" t="s">
        <v>417</v>
      </c>
      <c r="F42" s="16" t="s">
        <v>342</v>
      </c>
      <c r="G42" s="16" t="s">
        <v>361</v>
      </c>
      <c r="H42" s="16" t="s">
        <v>349</v>
      </c>
      <c r="I42" s="16" t="s">
        <v>344</v>
      </c>
      <c r="J42" s="16" t="s">
        <v>418</v>
      </c>
    </row>
    <row r="43" spans="1:10" ht="33.75">
      <c r="A43" s="256"/>
      <c r="B43" s="259"/>
      <c r="C43" s="16" t="s">
        <v>339</v>
      </c>
      <c r="D43" s="16" t="s">
        <v>351</v>
      </c>
      <c r="E43" s="16" t="s">
        <v>419</v>
      </c>
      <c r="F43" s="16" t="s">
        <v>342</v>
      </c>
      <c r="G43" s="16" t="s">
        <v>420</v>
      </c>
      <c r="H43" s="16" t="s">
        <v>355</v>
      </c>
      <c r="I43" s="16" t="s">
        <v>344</v>
      </c>
      <c r="J43" s="16" t="s">
        <v>421</v>
      </c>
    </row>
    <row r="44" spans="1:10" ht="56.25">
      <c r="A44" s="256"/>
      <c r="B44" s="259"/>
      <c r="C44" s="16" t="s">
        <v>339</v>
      </c>
      <c r="D44" s="16" t="s">
        <v>403</v>
      </c>
      <c r="E44" s="16" t="s">
        <v>356</v>
      </c>
      <c r="F44" s="16" t="s">
        <v>342</v>
      </c>
      <c r="G44" s="16" t="s">
        <v>422</v>
      </c>
      <c r="H44" s="16" t="s">
        <v>405</v>
      </c>
      <c r="I44" s="16" t="s">
        <v>344</v>
      </c>
      <c r="J44" s="16" t="s">
        <v>411</v>
      </c>
    </row>
    <row r="45" spans="1:10" ht="22.5">
      <c r="A45" s="256"/>
      <c r="B45" s="259"/>
      <c r="C45" s="16" t="s">
        <v>358</v>
      </c>
      <c r="D45" s="16" t="s">
        <v>359</v>
      </c>
      <c r="E45" s="16" t="s">
        <v>423</v>
      </c>
      <c r="F45" s="16" t="s">
        <v>353</v>
      </c>
      <c r="G45" s="16" t="s">
        <v>424</v>
      </c>
      <c r="H45" s="16" t="s">
        <v>349</v>
      </c>
      <c r="I45" s="16" t="s">
        <v>344</v>
      </c>
      <c r="J45" s="16" t="s">
        <v>425</v>
      </c>
    </row>
    <row r="46" spans="1:10" ht="13.5">
      <c r="A46" s="256"/>
      <c r="B46" s="259"/>
      <c r="C46" s="16" t="s">
        <v>358</v>
      </c>
      <c r="D46" s="16" t="s">
        <v>359</v>
      </c>
      <c r="E46" s="16" t="s">
        <v>426</v>
      </c>
      <c r="F46" s="16" t="s">
        <v>342</v>
      </c>
      <c r="G46" s="16" t="s">
        <v>361</v>
      </c>
      <c r="H46" s="16" t="s">
        <v>349</v>
      </c>
      <c r="I46" s="16" t="s">
        <v>344</v>
      </c>
      <c r="J46" s="16" t="s">
        <v>426</v>
      </c>
    </row>
    <row r="47" spans="1:10" ht="22.5">
      <c r="A47" s="256"/>
      <c r="B47" s="259"/>
      <c r="C47" s="16" t="s">
        <v>358</v>
      </c>
      <c r="D47" s="16" t="s">
        <v>427</v>
      </c>
      <c r="E47" s="16" t="s">
        <v>428</v>
      </c>
      <c r="F47" s="16" t="s">
        <v>342</v>
      </c>
      <c r="G47" s="16" t="s">
        <v>429</v>
      </c>
      <c r="H47" s="16" t="s">
        <v>355</v>
      </c>
      <c r="I47" s="16" t="s">
        <v>344</v>
      </c>
      <c r="J47" s="16" t="s">
        <v>428</v>
      </c>
    </row>
    <row r="48" spans="1:10" ht="22.5">
      <c r="A48" s="256"/>
      <c r="B48" s="259"/>
      <c r="C48" s="16" t="s">
        <v>363</v>
      </c>
      <c r="D48" s="16" t="s">
        <v>364</v>
      </c>
      <c r="E48" s="16" t="s">
        <v>430</v>
      </c>
      <c r="F48" s="16" t="s">
        <v>353</v>
      </c>
      <c r="G48" s="16" t="s">
        <v>406</v>
      </c>
      <c r="H48" s="16" t="s">
        <v>349</v>
      </c>
      <c r="I48" s="16" t="s">
        <v>344</v>
      </c>
      <c r="J48" s="16" t="s">
        <v>431</v>
      </c>
    </row>
    <row r="49" spans="1:10" ht="22.5">
      <c r="A49" s="257"/>
      <c r="B49" s="260"/>
      <c r="C49" s="16" t="s">
        <v>363</v>
      </c>
      <c r="D49" s="16" t="s">
        <v>364</v>
      </c>
      <c r="E49" s="16" t="s">
        <v>432</v>
      </c>
      <c r="F49" s="16" t="s">
        <v>353</v>
      </c>
      <c r="G49" s="16" t="s">
        <v>406</v>
      </c>
      <c r="H49" s="16" t="s">
        <v>349</v>
      </c>
      <c r="I49" s="16" t="s">
        <v>344</v>
      </c>
      <c r="J49" s="16" t="s">
        <v>433</v>
      </c>
    </row>
    <row r="50" spans="1:10" ht="13.5">
      <c r="A50" s="255" t="s">
        <v>313</v>
      </c>
      <c r="B50" s="258" t="s">
        <v>434</v>
      </c>
      <c r="C50" s="16" t="s">
        <v>339</v>
      </c>
      <c r="D50" s="16" t="s">
        <v>340</v>
      </c>
      <c r="E50" s="16" t="s">
        <v>435</v>
      </c>
      <c r="F50" s="16" t="s">
        <v>342</v>
      </c>
      <c r="G50" s="16" t="s">
        <v>83</v>
      </c>
      <c r="H50" s="16" t="s">
        <v>398</v>
      </c>
      <c r="I50" s="16" t="s">
        <v>344</v>
      </c>
      <c r="J50" s="16" t="s">
        <v>436</v>
      </c>
    </row>
    <row r="51" spans="1:10" ht="22.5">
      <c r="A51" s="256"/>
      <c r="B51" s="259"/>
      <c r="C51" s="16" t="s">
        <v>339</v>
      </c>
      <c r="D51" s="16" t="s">
        <v>340</v>
      </c>
      <c r="E51" s="16" t="s">
        <v>437</v>
      </c>
      <c r="F51" s="16" t="s">
        <v>342</v>
      </c>
      <c r="G51" s="16" t="s">
        <v>438</v>
      </c>
      <c r="H51" s="16" t="s">
        <v>405</v>
      </c>
      <c r="I51" s="16" t="s">
        <v>344</v>
      </c>
      <c r="J51" s="16" t="s">
        <v>439</v>
      </c>
    </row>
    <row r="52" spans="1:10" ht="13.5">
      <c r="A52" s="256"/>
      <c r="B52" s="259"/>
      <c r="C52" s="16" t="s">
        <v>339</v>
      </c>
      <c r="D52" s="16" t="s">
        <v>340</v>
      </c>
      <c r="E52" s="16" t="s">
        <v>440</v>
      </c>
      <c r="F52" s="16" t="s">
        <v>342</v>
      </c>
      <c r="G52" s="16" t="s">
        <v>441</v>
      </c>
      <c r="H52" s="16" t="s">
        <v>442</v>
      </c>
      <c r="I52" s="16" t="s">
        <v>344</v>
      </c>
      <c r="J52" s="16" t="s">
        <v>443</v>
      </c>
    </row>
    <row r="53" spans="1:10" ht="45">
      <c r="A53" s="256"/>
      <c r="B53" s="259"/>
      <c r="C53" s="16" t="s">
        <v>339</v>
      </c>
      <c r="D53" s="16" t="s">
        <v>346</v>
      </c>
      <c r="E53" s="16" t="s">
        <v>370</v>
      </c>
      <c r="F53" s="16" t="s">
        <v>342</v>
      </c>
      <c r="G53" s="16" t="s">
        <v>361</v>
      </c>
      <c r="H53" s="16" t="s">
        <v>349</v>
      </c>
      <c r="I53" s="16" t="s">
        <v>344</v>
      </c>
      <c r="J53" s="16" t="s">
        <v>444</v>
      </c>
    </row>
    <row r="54" spans="1:10" ht="45">
      <c r="A54" s="256"/>
      <c r="B54" s="259"/>
      <c r="C54" s="16" t="s">
        <v>339</v>
      </c>
      <c r="D54" s="16" t="s">
        <v>351</v>
      </c>
      <c r="E54" s="16" t="s">
        <v>374</v>
      </c>
      <c r="F54" s="16" t="s">
        <v>342</v>
      </c>
      <c r="G54" s="16" t="s">
        <v>361</v>
      </c>
      <c r="H54" s="16" t="s">
        <v>349</v>
      </c>
      <c r="I54" s="16" t="s">
        <v>344</v>
      </c>
      <c r="J54" s="16" t="s">
        <v>445</v>
      </c>
    </row>
    <row r="55" spans="1:10" ht="22.5">
      <c r="A55" s="256"/>
      <c r="B55" s="259"/>
      <c r="C55" s="16" t="s">
        <v>339</v>
      </c>
      <c r="D55" s="16" t="s">
        <v>403</v>
      </c>
      <c r="E55" s="16" t="s">
        <v>356</v>
      </c>
      <c r="F55" s="16" t="s">
        <v>342</v>
      </c>
      <c r="G55" s="16" t="s">
        <v>446</v>
      </c>
      <c r="H55" s="16" t="s">
        <v>442</v>
      </c>
      <c r="I55" s="16" t="s">
        <v>344</v>
      </c>
      <c r="J55" s="16" t="s">
        <v>447</v>
      </c>
    </row>
    <row r="56" spans="1:10" ht="67.5">
      <c r="A56" s="256"/>
      <c r="B56" s="259"/>
      <c r="C56" s="16" t="s">
        <v>358</v>
      </c>
      <c r="D56" s="16" t="s">
        <v>359</v>
      </c>
      <c r="E56" s="16" t="s">
        <v>376</v>
      </c>
      <c r="F56" s="16" t="s">
        <v>353</v>
      </c>
      <c r="G56" s="16" t="s">
        <v>361</v>
      </c>
      <c r="H56" s="16" t="s">
        <v>349</v>
      </c>
      <c r="I56" s="16" t="s">
        <v>344</v>
      </c>
      <c r="J56" s="16" t="s">
        <v>448</v>
      </c>
    </row>
    <row r="57" spans="1:10" ht="22.5">
      <c r="A57" s="257"/>
      <c r="B57" s="260"/>
      <c r="C57" s="16" t="s">
        <v>363</v>
      </c>
      <c r="D57" s="16" t="s">
        <v>364</v>
      </c>
      <c r="E57" s="16" t="s">
        <v>449</v>
      </c>
      <c r="F57" s="16" t="s">
        <v>353</v>
      </c>
      <c r="G57" s="16" t="s">
        <v>406</v>
      </c>
      <c r="H57" s="16" t="s">
        <v>349</v>
      </c>
      <c r="I57" s="16" t="s">
        <v>344</v>
      </c>
      <c r="J57" s="16" t="s">
        <v>366</v>
      </c>
    </row>
    <row r="58" spans="1:10" ht="33.75">
      <c r="A58" s="255" t="s">
        <v>319</v>
      </c>
      <c r="B58" s="258" t="s">
        <v>319</v>
      </c>
      <c r="C58" s="16" t="s">
        <v>339</v>
      </c>
      <c r="D58" s="16" t="s">
        <v>340</v>
      </c>
      <c r="E58" s="16" t="s">
        <v>450</v>
      </c>
      <c r="F58" s="16" t="s">
        <v>342</v>
      </c>
      <c r="G58" s="16" t="s">
        <v>451</v>
      </c>
      <c r="H58" s="16" t="s">
        <v>398</v>
      </c>
      <c r="I58" s="16" t="s">
        <v>344</v>
      </c>
      <c r="J58" s="16" t="s">
        <v>395</v>
      </c>
    </row>
    <row r="59" spans="1:10" ht="56.25">
      <c r="A59" s="256"/>
      <c r="B59" s="259"/>
      <c r="C59" s="16" t="s">
        <v>339</v>
      </c>
      <c r="D59" s="16" t="s">
        <v>346</v>
      </c>
      <c r="E59" s="16" t="s">
        <v>370</v>
      </c>
      <c r="F59" s="16" t="s">
        <v>342</v>
      </c>
      <c r="G59" s="16" t="s">
        <v>361</v>
      </c>
      <c r="H59" s="16" t="s">
        <v>349</v>
      </c>
      <c r="I59" s="16" t="s">
        <v>344</v>
      </c>
      <c r="J59" s="16" t="s">
        <v>371</v>
      </c>
    </row>
    <row r="60" spans="1:10" ht="33.75">
      <c r="A60" s="256"/>
      <c r="B60" s="259"/>
      <c r="C60" s="16" t="s">
        <v>339</v>
      </c>
      <c r="D60" s="16" t="s">
        <v>346</v>
      </c>
      <c r="E60" s="16" t="s">
        <v>372</v>
      </c>
      <c r="F60" s="16" t="s">
        <v>353</v>
      </c>
      <c r="G60" s="16" t="s">
        <v>361</v>
      </c>
      <c r="H60" s="16" t="s">
        <v>349</v>
      </c>
      <c r="I60" s="16" t="s">
        <v>344</v>
      </c>
      <c r="J60" s="16" t="s">
        <v>373</v>
      </c>
    </row>
    <row r="61" spans="1:10" ht="45">
      <c r="A61" s="256"/>
      <c r="B61" s="259"/>
      <c r="C61" s="16" t="s">
        <v>339</v>
      </c>
      <c r="D61" s="16" t="s">
        <v>351</v>
      </c>
      <c r="E61" s="16" t="s">
        <v>374</v>
      </c>
      <c r="F61" s="16" t="s">
        <v>342</v>
      </c>
      <c r="G61" s="16" t="s">
        <v>361</v>
      </c>
      <c r="H61" s="16" t="s">
        <v>349</v>
      </c>
      <c r="I61" s="16" t="s">
        <v>344</v>
      </c>
      <c r="J61" s="16" t="s">
        <v>375</v>
      </c>
    </row>
    <row r="62" spans="1:10" ht="56.25">
      <c r="A62" s="256"/>
      <c r="B62" s="259"/>
      <c r="C62" s="16" t="s">
        <v>358</v>
      </c>
      <c r="D62" s="16" t="s">
        <v>359</v>
      </c>
      <c r="E62" s="16" t="s">
        <v>376</v>
      </c>
      <c r="F62" s="16" t="s">
        <v>353</v>
      </c>
      <c r="G62" s="16" t="s">
        <v>361</v>
      </c>
      <c r="H62" s="16" t="s">
        <v>349</v>
      </c>
      <c r="I62" s="16" t="s">
        <v>344</v>
      </c>
      <c r="J62" s="16" t="s">
        <v>377</v>
      </c>
    </row>
    <row r="63" spans="1:10" ht="22.5">
      <c r="A63" s="256"/>
      <c r="B63" s="259"/>
      <c r="C63" s="16" t="s">
        <v>363</v>
      </c>
      <c r="D63" s="16" t="s">
        <v>364</v>
      </c>
      <c r="E63" s="16" t="s">
        <v>452</v>
      </c>
      <c r="F63" s="16" t="s">
        <v>353</v>
      </c>
      <c r="G63" s="16" t="s">
        <v>348</v>
      </c>
      <c r="H63" s="16" t="s">
        <v>349</v>
      </c>
      <c r="I63" s="16" t="s">
        <v>344</v>
      </c>
      <c r="J63" s="16" t="s">
        <v>366</v>
      </c>
    </row>
    <row r="64" spans="1:10" ht="22.5">
      <c r="A64" s="257"/>
      <c r="B64" s="260"/>
      <c r="C64" s="16" t="s">
        <v>363</v>
      </c>
      <c r="D64" s="16" t="s">
        <v>364</v>
      </c>
      <c r="E64" s="16" t="s">
        <v>453</v>
      </c>
      <c r="F64" s="16" t="s">
        <v>353</v>
      </c>
      <c r="G64" s="16" t="s">
        <v>348</v>
      </c>
      <c r="H64" s="16" t="s">
        <v>349</v>
      </c>
      <c r="I64" s="16" t="s">
        <v>344</v>
      </c>
      <c r="J64" s="16" t="s">
        <v>366</v>
      </c>
    </row>
    <row r="65" spans="1:10" ht="13.5">
      <c r="A65" s="255" t="s">
        <v>296</v>
      </c>
      <c r="B65" s="258" t="s">
        <v>454</v>
      </c>
      <c r="C65" s="16" t="s">
        <v>339</v>
      </c>
      <c r="D65" s="16" t="s">
        <v>340</v>
      </c>
      <c r="E65" s="16" t="s">
        <v>455</v>
      </c>
      <c r="F65" s="16" t="s">
        <v>342</v>
      </c>
      <c r="G65" s="16" t="s">
        <v>456</v>
      </c>
      <c r="H65" s="16" t="s">
        <v>383</v>
      </c>
      <c r="I65" s="16" t="s">
        <v>344</v>
      </c>
      <c r="J65" s="16" t="s">
        <v>457</v>
      </c>
    </row>
    <row r="66" spans="1:10" ht="13.5">
      <c r="A66" s="256"/>
      <c r="B66" s="259"/>
      <c r="C66" s="16" t="s">
        <v>339</v>
      </c>
      <c r="D66" s="16" t="s">
        <v>340</v>
      </c>
      <c r="E66" s="16" t="s">
        <v>412</v>
      </c>
      <c r="F66" s="16" t="s">
        <v>342</v>
      </c>
      <c r="G66" s="16" t="s">
        <v>361</v>
      </c>
      <c r="H66" s="16" t="s">
        <v>349</v>
      </c>
      <c r="I66" s="16" t="s">
        <v>344</v>
      </c>
      <c r="J66" s="16" t="s">
        <v>458</v>
      </c>
    </row>
    <row r="67" spans="1:10" ht="33.75">
      <c r="A67" s="256"/>
      <c r="B67" s="259"/>
      <c r="C67" s="16" t="s">
        <v>339</v>
      </c>
      <c r="D67" s="16" t="s">
        <v>346</v>
      </c>
      <c r="E67" s="16" t="s">
        <v>459</v>
      </c>
      <c r="F67" s="16" t="s">
        <v>342</v>
      </c>
      <c r="G67" s="16" t="s">
        <v>361</v>
      </c>
      <c r="H67" s="16" t="s">
        <v>349</v>
      </c>
      <c r="I67" s="16" t="s">
        <v>344</v>
      </c>
      <c r="J67" s="16" t="s">
        <v>460</v>
      </c>
    </row>
    <row r="68" spans="1:10" ht="45">
      <c r="A68" s="256"/>
      <c r="B68" s="259"/>
      <c r="C68" s="16" t="s">
        <v>339</v>
      </c>
      <c r="D68" s="16" t="s">
        <v>351</v>
      </c>
      <c r="E68" s="16" t="s">
        <v>374</v>
      </c>
      <c r="F68" s="16" t="s">
        <v>342</v>
      </c>
      <c r="G68" s="16" t="s">
        <v>361</v>
      </c>
      <c r="H68" s="16" t="s">
        <v>349</v>
      </c>
      <c r="I68" s="16" t="s">
        <v>344</v>
      </c>
      <c r="J68" s="16" t="s">
        <v>461</v>
      </c>
    </row>
    <row r="69" spans="1:10" ht="22.5">
      <c r="A69" s="256"/>
      <c r="B69" s="259"/>
      <c r="C69" s="16" t="s">
        <v>339</v>
      </c>
      <c r="D69" s="16" t="s">
        <v>351</v>
      </c>
      <c r="E69" s="16" t="s">
        <v>419</v>
      </c>
      <c r="F69" s="16" t="s">
        <v>342</v>
      </c>
      <c r="G69" s="16" t="s">
        <v>462</v>
      </c>
      <c r="H69" s="16" t="s">
        <v>355</v>
      </c>
      <c r="I69" s="16" t="s">
        <v>344</v>
      </c>
      <c r="J69" s="16" t="s">
        <v>463</v>
      </c>
    </row>
    <row r="70" spans="1:10" ht="13.5">
      <c r="A70" s="256"/>
      <c r="B70" s="259"/>
      <c r="C70" s="16" t="s">
        <v>339</v>
      </c>
      <c r="D70" s="16" t="s">
        <v>340</v>
      </c>
      <c r="E70" s="16" t="s">
        <v>356</v>
      </c>
      <c r="F70" s="16" t="s">
        <v>342</v>
      </c>
      <c r="G70" s="16" t="s">
        <v>464</v>
      </c>
      <c r="H70" s="16" t="s">
        <v>442</v>
      </c>
      <c r="I70" s="16" t="s">
        <v>344</v>
      </c>
      <c r="J70" s="16" t="s">
        <v>465</v>
      </c>
    </row>
    <row r="71" spans="1:10" ht="13.5">
      <c r="A71" s="256"/>
      <c r="B71" s="259"/>
      <c r="C71" s="16" t="s">
        <v>358</v>
      </c>
      <c r="D71" s="16" t="s">
        <v>466</v>
      </c>
      <c r="E71" s="16" t="s">
        <v>467</v>
      </c>
      <c r="F71" s="16" t="s">
        <v>342</v>
      </c>
      <c r="G71" s="16" t="s">
        <v>462</v>
      </c>
      <c r="H71" s="16" t="s">
        <v>468</v>
      </c>
      <c r="I71" s="16" t="s">
        <v>344</v>
      </c>
      <c r="J71" s="16" t="s">
        <v>469</v>
      </c>
    </row>
    <row r="72" spans="1:10" ht="13.5">
      <c r="A72" s="256"/>
      <c r="B72" s="259"/>
      <c r="C72" s="16" t="s">
        <v>358</v>
      </c>
      <c r="D72" s="16" t="s">
        <v>466</v>
      </c>
      <c r="E72" s="16" t="s">
        <v>470</v>
      </c>
      <c r="F72" s="16" t="s">
        <v>342</v>
      </c>
      <c r="G72" s="16" t="s">
        <v>471</v>
      </c>
      <c r="H72" s="16" t="s">
        <v>468</v>
      </c>
      <c r="I72" s="16" t="s">
        <v>344</v>
      </c>
      <c r="J72" s="16" t="s">
        <v>469</v>
      </c>
    </row>
    <row r="73" spans="1:10" ht="13.5">
      <c r="A73" s="256"/>
      <c r="B73" s="259"/>
      <c r="C73" s="16" t="s">
        <v>358</v>
      </c>
      <c r="D73" s="16" t="s">
        <v>427</v>
      </c>
      <c r="E73" s="16" t="s">
        <v>472</v>
      </c>
      <c r="F73" s="16" t="s">
        <v>342</v>
      </c>
      <c r="G73" s="16" t="s">
        <v>473</v>
      </c>
      <c r="H73" s="16" t="s">
        <v>355</v>
      </c>
      <c r="I73" s="16" t="s">
        <v>350</v>
      </c>
      <c r="J73" s="16" t="s">
        <v>472</v>
      </c>
    </row>
    <row r="74" spans="1:10" ht="13.5">
      <c r="A74" s="256"/>
      <c r="B74" s="259"/>
      <c r="C74" s="16" t="s">
        <v>358</v>
      </c>
      <c r="D74" s="16" t="s">
        <v>427</v>
      </c>
      <c r="E74" s="16" t="s">
        <v>474</v>
      </c>
      <c r="F74" s="16" t="s">
        <v>342</v>
      </c>
      <c r="G74" s="16" t="s">
        <v>82</v>
      </c>
      <c r="H74" s="16" t="s">
        <v>355</v>
      </c>
      <c r="I74" s="16" t="s">
        <v>344</v>
      </c>
      <c r="J74" s="16" t="s">
        <v>475</v>
      </c>
    </row>
    <row r="75" spans="1:10" ht="22.5">
      <c r="A75" s="256"/>
      <c r="B75" s="259"/>
      <c r="C75" s="16" t="s">
        <v>363</v>
      </c>
      <c r="D75" s="16" t="s">
        <v>364</v>
      </c>
      <c r="E75" s="16" t="s">
        <v>476</v>
      </c>
      <c r="F75" s="16" t="s">
        <v>353</v>
      </c>
      <c r="G75" s="16" t="s">
        <v>406</v>
      </c>
      <c r="H75" s="16" t="s">
        <v>349</v>
      </c>
      <c r="I75" s="16" t="s">
        <v>344</v>
      </c>
      <c r="J75" s="16" t="s">
        <v>477</v>
      </c>
    </row>
    <row r="76" spans="1:10" ht="22.5">
      <c r="A76" s="257"/>
      <c r="B76" s="260"/>
      <c r="C76" s="16" t="s">
        <v>363</v>
      </c>
      <c r="D76" s="16" t="s">
        <v>364</v>
      </c>
      <c r="E76" s="16" t="s">
        <v>478</v>
      </c>
      <c r="F76" s="16" t="s">
        <v>353</v>
      </c>
      <c r="G76" s="16" t="s">
        <v>406</v>
      </c>
      <c r="H76" s="16" t="s">
        <v>349</v>
      </c>
      <c r="I76" s="16" t="s">
        <v>344</v>
      </c>
      <c r="J76" s="16" t="s">
        <v>479</v>
      </c>
    </row>
    <row r="77" spans="1:10" ht="13.5">
      <c r="A77" s="255" t="s">
        <v>304</v>
      </c>
      <c r="B77" s="258" t="s">
        <v>480</v>
      </c>
      <c r="C77" s="16" t="s">
        <v>339</v>
      </c>
      <c r="D77" s="16" t="s">
        <v>340</v>
      </c>
      <c r="E77" s="16" t="s">
        <v>412</v>
      </c>
      <c r="F77" s="16" t="s">
        <v>342</v>
      </c>
      <c r="G77" s="16" t="s">
        <v>361</v>
      </c>
      <c r="H77" s="16" t="s">
        <v>349</v>
      </c>
      <c r="I77" s="16" t="s">
        <v>344</v>
      </c>
      <c r="J77" s="16" t="s">
        <v>412</v>
      </c>
    </row>
    <row r="78" spans="1:10" ht="13.5">
      <c r="A78" s="256"/>
      <c r="B78" s="259"/>
      <c r="C78" s="16" t="s">
        <v>339</v>
      </c>
      <c r="D78" s="16" t="s">
        <v>340</v>
      </c>
      <c r="E78" s="16" t="s">
        <v>481</v>
      </c>
      <c r="F78" s="16" t="s">
        <v>342</v>
      </c>
      <c r="G78" s="16" t="s">
        <v>91</v>
      </c>
      <c r="H78" s="16" t="s">
        <v>383</v>
      </c>
      <c r="I78" s="16" t="s">
        <v>344</v>
      </c>
      <c r="J78" s="16" t="s">
        <v>482</v>
      </c>
    </row>
    <row r="79" spans="1:10" ht="13.5">
      <c r="A79" s="256"/>
      <c r="B79" s="259"/>
      <c r="C79" s="16" t="s">
        <v>339</v>
      </c>
      <c r="D79" s="16" t="s">
        <v>346</v>
      </c>
      <c r="E79" s="16" t="s">
        <v>459</v>
      </c>
      <c r="F79" s="16" t="s">
        <v>342</v>
      </c>
      <c r="G79" s="16" t="s">
        <v>361</v>
      </c>
      <c r="H79" s="16" t="s">
        <v>349</v>
      </c>
      <c r="I79" s="16" t="s">
        <v>344</v>
      </c>
      <c r="J79" s="16" t="s">
        <v>459</v>
      </c>
    </row>
    <row r="80" spans="1:10" ht="13.5">
      <c r="A80" s="256"/>
      <c r="B80" s="259"/>
      <c r="C80" s="16" t="s">
        <v>339</v>
      </c>
      <c r="D80" s="16" t="s">
        <v>351</v>
      </c>
      <c r="E80" s="16" t="s">
        <v>483</v>
      </c>
      <c r="F80" s="16" t="s">
        <v>342</v>
      </c>
      <c r="G80" s="16" t="s">
        <v>361</v>
      </c>
      <c r="H80" s="16" t="s">
        <v>349</v>
      </c>
      <c r="I80" s="16" t="s">
        <v>344</v>
      </c>
      <c r="J80" s="16" t="s">
        <v>483</v>
      </c>
    </row>
    <row r="81" spans="1:10" ht="13.5">
      <c r="A81" s="256"/>
      <c r="B81" s="259"/>
      <c r="C81" s="16" t="s">
        <v>339</v>
      </c>
      <c r="D81" s="16" t="s">
        <v>351</v>
      </c>
      <c r="E81" s="16" t="s">
        <v>419</v>
      </c>
      <c r="F81" s="16" t="s">
        <v>342</v>
      </c>
      <c r="G81" s="16" t="s">
        <v>484</v>
      </c>
      <c r="H81" s="16" t="s">
        <v>485</v>
      </c>
      <c r="I81" s="16" t="s">
        <v>344</v>
      </c>
      <c r="J81" s="16" t="s">
        <v>486</v>
      </c>
    </row>
    <row r="82" spans="1:10" ht="13.5">
      <c r="A82" s="256"/>
      <c r="B82" s="259"/>
      <c r="C82" s="16" t="s">
        <v>339</v>
      </c>
      <c r="D82" s="16" t="s">
        <v>403</v>
      </c>
      <c r="E82" s="16" t="s">
        <v>356</v>
      </c>
      <c r="F82" s="16" t="s">
        <v>342</v>
      </c>
      <c r="G82" s="16" t="s">
        <v>487</v>
      </c>
      <c r="H82" s="16" t="s">
        <v>405</v>
      </c>
      <c r="I82" s="16" t="s">
        <v>344</v>
      </c>
      <c r="J82" s="16" t="s">
        <v>488</v>
      </c>
    </row>
    <row r="83" spans="1:10" ht="13.5">
      <c r="A83" s="256"/>
      <c r="B83" s="259"/>
      <c r="C83" s="16" t="s">
        <v>358</v>
      </c>
      <c r="D83" s="16" t="s">
        <v>359</v>
      </c>
      <c r="E83" s="16" t="s">
        <v>489</v>
      </c>
      <c r="F83" s="16" t="s">
        <v>353</v>
      </c>
      <c r="G83" s="16" t="s">
        <v>348</v>
      </c>
      <c r="H83" s="16" t="s">
        <v>349</v>
      </c>
      <c r="I83" s="16" t="s">
        <v>344</v>
      </c>
      <c r="J83" s="16" t="s">
        <v>489</v>
      </c>
    </row>
    <row r="84" spans="1:10" ht="13.5">
      <c r="A84" s="256"/>
      <c r="B84" s="259"/>
      <c r="C84" s="16" t="s">
        <v>358</v>
      </c>
      <c r="D84" s="16" t="s">
        <v>427</v>
      </c>
      <c r="E84" s="16" t="s">
        <v>490</v>
      </c>
      <c r="F84" s="16" t="s">
        <v>342</v>
      </c>
      <c r="G84" s="16" t="s">
        <v>90</v>
      </c>
      <c r="H84" s="16" t="s">
        <v>355</v>
      </c>
      <c r="I84" s="16" t="s">
        <v>344</v>
      </c>
      <c r="J84" s="16" t="s">
        <v>490</v>
      </c>
    </row>
    <row r="85" spans="1:10" ht="13.5">
      <c r="A85" s="256"/>
      <c r="B85" s="259"/>
      <c r="C85" s="16" t="s">
        <v>363</v>
      </c>
      <c r="D85" s="16" t="s">
        <v>364</v>
      </c>
      <c r="E85" s="16" t="s">
        <v>430</v>
      </c>
      <c r="F85" s="16" t="s">
        <v>353</v>
      </c>
      <c r="G85" s="16" t="s">
        <v>406</v>
      </c>
      <c r="H85" s="16" t="s">
        <v>349</v>
      </c>
      <c r="I85" s="16" t="s">
        <v>344</v>
      </c>
      <c r="J85" s="16" t="s">
        <v>430</v>
      </c>
    </row>
    <row r="86" spans="1:10" ht="13.5">
      <c r="A86" s="257"/>
      <c r="B86" s="260"/>
      <c r="C86" s="16" t="s">
        <v>363</v>
      </c>
      <c r="D86" s="16" t="s">
        <v>364</v>
      </c>
      <c r="E86" s="16" t="s">
        <v>432</v>
      </c>
      <c r="F86" s="16" t="s">
        <v>353</v>
      </c>
      <c r="G86" s="16" t="s">
        <v>406</v>
      </c>
      <c r="H86" s="16" t="s">
        <v>349</v>
      </c>
      <c r="I86" s="16" t="s">
        <v>344</v>
      </c>
      <c r="J86" s="16" t="s">
        <v>432</v>
      </c>
    </row>
    <row r="87" spans="1:10" ht="56.25">
      <c r="A87" s="255" t="s">
        <v>306</v>
      </c>
      <c r="B87" s="258" t="s">
        <v>491</v>
      </c>
      <c r="C87" s="16" t="s">
        <v>339</v>
      </c>
      <c r="D87" s="16" t="s">
        <v>340</v>
      </c>
      <c r="E87" s="16" t="s">
        <v>380</v>
      </c>
      <c r="F87" s="16" t="s">
        <v>342</v>
      </c>
      <c r="G87" s="16" t="s">
        <v>492</v>
      </c>
      <c r="H87" s="16" t="s">
        <v>383</v>
      </c>
      <c r="I87" s="16" t="s">
        <v>344</v>
      </c>
      <c r="J87" s="16" t="s">
        <v>493</v>
      </c>
    </row>
    <row r="88" spans="1:10" ht="56.25">
      <c r="A88" s="256"/>
      <c r="B88" s="259"/>
      <c r="C88" s="16" t="s">
        <v>339</v>
      </c>
      <c r="D88" s="16" t="s">
        <v>346</v>
      </c>
      <c r="E88" s="16" t="s">
        <v>385</v>
      </c>
      <c r="F88" s="16" t="s">
        <v>342</v>
      </c>
      <c r="G88" s="16" t="s">
        <v>361</v>
      </c>
      <c r="H88" s="16" t="s">
        <v>349</v>
      </c>
      <c r="I88" s="16" t="s">
        <v>344</v>
      </c>
      <c r="J88" s="16" t="s">
        <v>493</v>
      </c>
    </row>
    <row r="89" spans="1:10" ht="13.5">
      <c r="A89" s="256"/>
      <c r="B89" s="259"/>
      <c r="C89" s="16" t="s">
        <v>339</v>
      </c>
      <c r="D89" s="16" t="s">
        <v>351</v>
      </c>
      <c r="E89" s="16" t="s">
        <v>494</v>
      </c>
      <c r="F89" s="16" t="s">
        <v>342</v>
      </c>
      <c r="G89" s="16" t="s">
        <v>361</v>
      </c>
      <c r="H89" s="16" t="s">
        <v>349</v>
      </c>
      <c r="I89" s="16" t="s">
        <v>344</v>
      </c>
      <c r="J89" s="16" t="s">
        <v>387</v>
      </c>
    </row>
    <row r="90" spans="1:10" ht="13.5">
      <c r="A90" s="256"/>
      <c r="B90" s="259"/>
      <c r="C90" s="16" t="s">
        <v>339</v>
      </c>
      <c r="D90" s="16" t="s">
        <v>340</v>
      </c>
      <c r="E90" s="16" t="s">
        <v>356</v>
      </c>
      <c r="F90" s="16" t="s">
        <v>342</v>
      </c>
      <c r="G90" s="16" t="s">
        <v>495</v>
      </c>
      <c r="H90" s="16" t="s">
        <v>389</v>
      </c>
      <c r="I90" s="16" t="s">
        <v>344</v>
      </c>
      <c r="J90" s="16" t="s">
        <v>390</v>
      </c>
    </row>
    <row r="91" spans="1:10" ht="22.5">
      <c r="A91" s="256"/>
      <c r="B91" s="259"/>
      <c r="C91" s="16" t="s">
        <v>358</v>
      </c>
      <c r="D91" s="16" t="s">
        <v>359</v>
      </c>
      <c r="E91" s="16" t="s">
        <v>376</v>
      </c>
      <c r="F91" s="16" t="s">
        <v>353</v>
      </c>
      <c r="G91" s="16" t="s">
        <v>361</v>
      </c>
      <c r="H91" s="16" t="s">
        <v>349</v>
      </c>
      <c r="I91" s="16" t="s">
        <v>344</v>
      </c>
      <c r="J91" s="16" t="s">
        <v>391</v>
      </c>
    </row>
    <row r="92" spans="1:10" ht="22.5">
      <c r="A92" s="257"/>
      <c r="B92" s="260"/>
      <c r="C92" s="16" t="s">
        <v>363</v>
      </c>
      <c r="D92" s="16" t="s">
        <v>364</v>
      </c>
      <c r="E92" s="16" t="s">
        <v>392</v>
      </c>
      <c r="F92" s="16" t="s">
        <v>353</v>
      </c>
      <c r="G92" s="16" t="s">
        <v>348</v>
      </c>
      <c r="H92" s="16" t="s">
        <v>349</v>
      </c>
      <c r="I92" s="16" t="s">
        <v>344</v>
      </c>
      <c r="J92" s="16" t="s">
        <v>391</v>
      </c>
    </row>
    <row r="93" spans="1:10" ht="56.25">
      <c r="A93" s="255" t="s">
        <v>298</v>
      </c>
      <c r="B93" s="258" t="s">
        <v>496</v>
      </c>
      <c r="C93" s="16" t="s">
        <v>339</v>
      </c>
      <c r="D93" s="16" t="s">
        <v>340</v>
      </c>
      <c r="E93" s="16" t="s">
        <v>497</v>
      </c>
      <c r="F93" s="16" t="s">
        <v>381</v>
      </c>
      <c r="G93" s="16" t="s">
        <v>498</v>
      </c>
      <c r="H93" s="16" t="s">
        <v>383</v>
      </c>
      <c r="I93" s="16" t="s">
        <v>344</v>
      </c>
      <c r="J93" s="16" t="s">
        <v>384</v>
      </c>
    </row>
    <row r="94" spans="1:10" ht="56.25">
      <c r="A94" s="256"/>
      <c r="B94" s="259"/>
      <c r="C94" s="16" t="s">
        <v>339</v>
      </c>
      <c r="D94" s="16" t="s">
        <v>340</v>
      </c>
      <c r="E94" s="16" t="s">
        <v>499</v>
      </c>
      <c r="F94" s="16" t="s">
        <v>381</v>
      </c>
      <c r="G94" s="16" t="s">
        <v>500</v>
      </c>
      <c r="H94" s="16" t="s">
        <v>383</v>
      </c>
      <c r="I94" s="16" t="s">
        <v>344</v>
      </c>
      <c r="J94" s="16" t="s">
        <v>384</v>
      </c>
    </row>
    <row r="95" spans="1:10" ht="56.25">
      <c r="A95" s="256"/>
      <c r="B95" s="259"/>
      <c r="C95" s="16" t="s">
        <v>339</v>
      </c>
      <c r="D95" s="16" t="s">
        <v>346</v>
      </c>
      <c r="E95" s="16" t="s">
        <v>385</v>
      </c>
      <c r="F95" s="16" t="s">
        <v>342</v>
      </c>
      <c r="G95" s="16" t="s">
        <v>361</v>
      </c>
      <c r="H95" s="16" t="s">
        <v>349</v>
      </c>
      <c r="I95" s="16" t="s">
        <v>344</v>
      </c>
      <c r="J95" s="16" t="s">
        <v>384</v>
      </c>
    </row>
    <row r="96" spans="1:10" ht="13.5">
      <c r="A96" s="256"/>
      <c r="B96" s="259"/>
      <c r="C96" s="16" t="s">
        <v>339</v>
      </c>
      <c r="D96" s="16" t="s">
        <v>351</v>
      </c>
      <c r="E96" s="16" t="s">
        <v>494</v>
      </c>
      <c r="F96" s="16" t="s">
        <v>342</v>
      </c>
      <c r="G96" s="16" t="s">
        <v>361</v>
      </c>
      <c r="H96" s="16" t="s">
        <v>349</v>
      </c>
      <c r="I96" s="16" t="s">
        <v>344</v>
      </c>
      <c r="J96" s="16" t="s">
        <v>501</v>
      </c>
    </row>
    <row r="97" spans="1:10" ht="22.5">
      <c r="A97" s="256"/>
      <c r="B97" s="259"/>
      <c r="C97" s="16" t="s">
        <v>339</v>
      </c>
      <c r="D97" s="16" t="s">
        <v>340</v>
      </c>
      <c r="E97" s="16" t="s">
        <v>356</v>
      </c>
      <c r="F97" s="16" t="s">
        <v>342</v>
      </c>
      <c r="G97" s="16" t="s">
        <v>502</v>
      </c>
      <c r="H97" s="16" t="s">
        <v>389</v>
      </c>
      <c r="I97" s="16" t="s">
        <v>344</v>
      </c>
      <c r="J97" s="16" t="s">
        <v>503</v>
      </c>
    </row>
    <row r="98" spans="1:10" ht="22.5">
      <c r="A98" s="256"/>
      <c r="B98" s="259"/>
      <c r="C98" s="16" t="s">
        <v>358</v>
      </c>
      <c r="D98" s="16" t="s">
        <v>359</v>
      </c>
      <c r="E98" s="16" t="s">
        <v>376</v>
      </c>
      <c r="F98" s="16" t="s">
        <v>353</v>
      </c>
      <c r="G98" s="16" t="s">
        <v>361</v>
      </c>
      <c r="H98" s="16" t="s">
        <v>349</v>
      </c>
      <c r="I98" s="16" t="s">
        <v>344</v>
      </c>
      <c r="J98" s="16" t="s">
        <v>391</v>
      </c>
    </row>
    <row r="99" spans="1:10" ht="22.5">
      <c r="A99" s="257"/>
      <c r="B99" s="260"/>
      <c r="C99" s="16" t="s">
        <v>363</v>
      </c>
      <c r="D99" s="16" t="s">
        <v>364</v>
      </c>
      <c r="E99" s="16" t="s">
        <v>392</v>
      </c>
      <c r="F99" s="16" t="s">
        <v>353</v>
      </c>
      <c r="G99" s="16" t="s">
        <v>348</v>
      </c>
      <c r="H99" s="16" t="s">
        <v>349</v>
      </c>
      <c r="I99" s="16" t="s">
        <v>344</v>
      </c>
      <c r="J99" s="16" t="s">
        <v>391</v>
      </c>
    </row>
    <row r="100" spans="1:10" ht="90">
      <c r="A100" s="255" t="s">
        <v>308</v>
      </c>
      <c r="B100" s="258" t="s">
        <v>504</v>
      </c>
      <c r="C100" s="16" t="s">
        <v>339</v>
      </c>
      <c r="D100" s="16" t="s">
        <v>340</v>
      </c>
      <c r="E100" s="16" t="s">
        <v>505</v>
      </c>
      <c r="F100" s="16" t="s">
        <v>353</v>
      </c>
      <c r="G100" s="16" t="s">
        <v>89</v>
      </c>
      <c r="H100" s="16" t="s">
        <v>383</v>
      </c>
      <c r="I100" s="16" t="s">
        <v>344</v>
      </c>
      <c r="J100" s="16" t="s">
        <v>506</v>
      </c>
    </row>
    <row r="101" spans="1:10" ht="90">
      <c r="A101" s="256"/>
      <c r="B101" s="259"/>
      <c r="C101" s="16" t="s">
        <v>339</v>
      </c>
      <c r="D101" s="16" t="s">
        <v>340</v>
      </c>
      <c r="E101" s="16" t="s">
        <v>507</v>
      </c>
      <c r="F101" s="16" t="s">
        <v>353</v>
      </c>
      <c r="G101" s="16" t="s">
        <v>508</v>
      </c>
      <c r="H101" s="16" t="s">
        <v>383</v>
      </c>
      <c r="I101" s="16" t="s">
        <v>344</v>
      </c>
      <c r="J101" s="16" t="s">
        <v>509</v>
      </c>
    </row>
    <row r="102" spans="1:10" ht="90">
      <c r="A102" s="256"/>
      <c r="B102" s="259"/>
      <c r="C102" s="16" t="s">
        <v>339</v>
      </c>
      <c r="D102" s="16" t="s">
        <v>340</v>
      </c>
      <c r="E102" s="16" t="s">
        <v>510</v>
      </c>
      <c r="F102" s="16" t="s">
        <v>353</v>
      </c>
      <c r="G102" s="16" t="s">
        <v>511</v>
      </c>
      <c r="H102" s="16" t="s">
        <v>383</v>
      </c>
      <c r="I102" s="16" t="s">
        <v>344</v>
      </c>
      <c r="J102" s="16" t="s">
        <v>512</v>
      </c>
    </row>
    <row r="103" spans="1:10" ht="90">
      <c r="A103" s="256"/>
      <c r="B103" s="259"/>
      <c r="C103" s="16" t="s">
        <v>339</v>
      </c>
      <c r="D103" s="16" t="s">
        <v>340</v>
      </c>
      <c r="E103" s="16" t="s">
        <v>513</v>
      </c>
      <c r="F103" s="16" t="s">
        <v>353</v>
      </c>
      <c r="G103" s="16" t="s">
        <v>348</v>
      </c>
      <c r="H103" s="16" t="s">
        <v>383</v>
      </c>
      <c r="I103" s="16" t="s">
        <v>344</v>
      </c>
      <c r="J103" s="16" t="s">
        <v>514</v>
      </c>
    </row>
    <row r="104" spans="1:10" ht="22.5">
      <c r="A104" s="256"/>
      <c r="B104" s="259"/>
      <c r="C104" s="16" t="s">
        <v>339</v>
      </c>
      <c r="D104" s="16" t="s">
        <v>346</v>
      </c>
      <c r="E104" s="16" t="s">
        <v>515</v>
      </c>
      <c r="F104" s="16" t="s">
        <v>342</v>
      </c>
      <c r="G104" s="16" t="s">
        <v>361</v>
      </c>
      <c r="H104" s="16" t="s">
        <v>349</v>
      </c>
      <c r="I104" s="16" t="s">
        <v>344</v>
      </c>
      <c r="J104" s="16" t="s">
        <v>516</v>
      </c>
    </row>
    <row r="105" spans="1:10" ht="22.5">
      <c r="A105" s="256"/>
      <c r="B105" s="259"/>
      <c r="C105" s="16" t="s">
        <v>339</v>
      </c>
      <c r="D105" s="16" t="s">
        <v>351</v>
      </c>
      <c r="E105" s="16" t="s">
        <v>417</v>
      </c>
      <c r="F105" s="16" t="s">
        <v>342</v>
      </c>
      <c r="G105" s="16" t="s">
        <v>361</v>
      </c>
      <c r="H105" s="16" t="s">
        <v>349</v>
      </c>
      <c r="I105" s="16" t="s">
        <v>344</v>
      </c>
      <c r="J105" s="16" t="s">
        <v>517</v>
      </c>
    </row>
    <row r="106" spans="1:10" ht="33.75">
      <c r="A106" s="256"/>
      <c r="B106" s="259"/>
      <c r="C106" s="16" t="s">
        <v>339</v>
      </c>
      <c r="D106" s="16" t="s">
        <v>351</v>
      </c>
      <c r="E106" s="16" t="s">
        <v>518</v>
      </c>
      <c r="F106" s="16" t="s">
        <v>342</v>
      </c>
      <c r="G106" s="16" t="s">
        <v>361</v>
      </c>
      <c r="H106" s="16" t="s">
        <v>349</v>
      </c>
      <c r="I106" s="16" t="s">
        <v>344</v>
      </c>
      <c r="J106" s="16" t="s">
        <v>519</v>
      </c>
    </row>
    <row r="107" spans="1:10" ht="123.75">
      <c r="A107" s="256"/>
      <c r="B107" s="259"/>
      <c r="C107" s="16" t="s">
        <v>339</v>
      </c>
      <c r="D107" s="16" t="s">
        <v>403</v>
      </c>
      <c r="E107" s="16" t="s">
        <v>356</v>
      </c>
      <c r="F107" s="16" t="s">
        <v>342</v>
      </c>
      <c r="G107" s="16" t="s">
        <v>520</v>
      </c>
      <c r="H107" s="16" t="s">
        <v>521</v>
      </c>
      <c r="I107" s="16" t="s">
        <v>344</v>
      </c>
      <c r="J107" s="16" t="s">
        <v>522</v>
      </c>
    </row>
    <row r="108" spans="1:10" ht="22.5">
      <c r="A108" s="256"/>
      <c r="B108" s="259"/>
      <c r="C108" s="16" t="s">
        <v>358</v>
      </c>
      <c r="D108" s="16" t="s">
        <v>359</v>
      </c>
      <c r="E108" s="16" t="s">
        <v>426</v>
      </c>
      <c r="F108" s="16" t="s">
        <v>342</v>
      </c>
      <c r="G108" s="16" t="s">
        <v>361</v>
      </c>
      <c r="H108" s="16" t="s">
        <v>349</v>
      </c>
      <c r="I108" s="16" t="s">
        <v>344</v>
      </c>
      <c r="J108" s="16" t="s">
        <v>523</v>
      </c>
    </row>
    <row r="109" spans="1:10" ht="22.5">
      <c r="A109" s="256"/>
      <c r="B109" s="259"/>
      <c r="C109" s="16" t="s">
        <v>358</v>
      </c>
      <c r="D109" s="16" t="s">
        <v>359</v>
      </c>
      <c r="E109" s="16" t="s">
        <v>524</v>
      </c>
      <c r="F109" s="16" t="s">
        <v>353</v>
      </c>
      <c r="G109" s="16" t="s">
        <v>525</v>
      </c>
      <c r="H109" s="16" t="s">
        <v>349</v>
      </c>
      <c r="I109" s="16" t="s">
        <v>344</v>
      </c>
      <c r="J109" s="16" t="s">
        <v>526</v>
      </c>
    </row>
    <row r="110" spans="1:10" ht="22.5">
      <c r="A110" s="256"/>
      <c r="B110" s="259"/>
      <c r="C110" s="16" t="s">
        <v>363</v>
      </c>
      <c r="D110" s="16" t="s">
        <v>364</v>
      </c>
      <c r="E110" s="16" t="s">
        <v>527</v>
      </c>
      <c r="F110" s="16" t="s">
        <v>353</v>
      </c>
      <c r="G110" s="16" t="s">
        <v>348</v>
      </c>
      <c r="H110" s="16" t="s">
        <v>349</v>
      </c>
      <c r="I110" s="16" t="s">
        <v>344</v>
      </c>
      <c r="J110" s="16" t="s">
        <v>528</v>
      </c>
    </row>
    <row r="111" spans="1:10" ht="22.5">
      <c r="A111" s="257"/>
      <c r="B111" s="260"/>
      <c r="C111" s="16" t="s">
        <v>363</v>
      </c>
      <c r="D111" s="16" t="s">
        <v>364</v>
      </c>
      <c r="E111" s="16" t="s">
        <v>432</v>
      </c>
      <c r="F111" s="16" t="s">
        <v>353</v>
      </c>
      <c r="G111" s="16" t="s">
        <v>348</v>
      </c>
      <c r="H111" s="16" t="s">
        <v>349</v>
      </c>
      <c r="I111" s="16" t="s">
        <v>344</v>
      </c>
      <c r="J111" s="16" t="s">
        <v>529</v>
      </c>
    </row>
    <row r="112" spans="1:10" ht="13.5">
      <c r="A112" s="255" t="s">
        <v>321</v>
      </c>
      <c r="B112" s="258" t="s">
        <v>530</v>
      </c>
      <c r="C112" s="16" t="s">
        <v>339</v>
      </c>
      <c r="D112" s="16" t="s">
        <v>340</v>
      </c>
      <c r="E112" s="16" t="s">
        <v>531</v>
      </c>
      <c r="F112" s="16" t="s">
        <v>342</v>
      </c>
      <c r="G112" s="16" t="s">
        <v>361</v>
      </c>
      <c r="H112" s="16" t="s">
        <v>349</v>
      </c>
      <c r="I112" s="16" t="s">
        <v>344</v>
      </c>
      <c r="J112" s="16" t="s">
        <v>532</v>
      </c>
    </row>
    <row r="113" spans="1:10" ht="22.5">
      <c r="A113" s="256"/>
      <c r="B113" s="259"/>
      <c r="C113" s="16" t="s">
        <v>339</v>
      </c>
      <c r="D113" s="16" t="s">
        <v>346</v>
      </c>
      <c r="E113" s="16" t="s">
        <v>533</v>
      </c>
      <c r="F113" s="16" t="s">
        <v>342</v>
      </c>
      <c r="G113" s="16" t="s">
        <v>361</v>
      </c>
      <c r="H113" s="16" t="s">
        <v>349</v>
      </c>
      <c r="I113" s="16" t="s">
        <v>344</v>
      </c>
      <c r="J113" s="16" t="s">
        <v>534</v>
      </c>
    </row>
    <row r="114" spans="1:10" ht="13.5">
      <c r="A114" s="256"/>
      <c r="B114" s="259"/>
      <c r="C114" s="16" t="s">
        <v>339</v>
      </c>
      <c r="D114" s="16" t="s">
        <v>351</v>
      </c>
      <c r="E114" s="16" t="s">
        <v>535</v>
      </c>
      <c r="F114" s="16" t="s">
        <v>342</v>
      </c>
      <c r="G114" s="16" t="s">
        <v>536</v>
      </c>
      <c r="H114" s="16" t="s">
        <v>349</v>
      </c>
      <c r="I114" s="16" t="s">
        <v>344</v>
      </c>
      <c r="J114" s="16" t="s">
        <v>537</v>
      </c>
    </row>
    <row r="115" spans="1:10" ht="13.5">
      <c r="A115" s="256"/>
      <c r="B115" s="259"/>
      <c r="C115" s="16" t="s">
        <v>339</v>
      </c>
      <c r="D115" s="16" t="s">
        <v>351</v>
      </c>
      <c r="E115" s="16" t="s">
        <v>538</v>
      </c>
      <c r="F115" s="16" t="s">
        <v>342</v>
      </c>
      <c r="G115" s="16" t="s">
        <v>539</v>
      </c>
      <c r="H115" s="16"/>
      <c r="I115" s="16" t="s">
        <v>350</v>
      </c>
      <c r="J115" s="16" t="s">
        <v>540</v>
      </c>
    </row>
    <row r="116" spans="1:10" ht="22.5">
      <c r="A116" s="256"/>
      <c r="B116" s="259"/>
      <c r="C116" s="16" t="s">
        <v>339</v>
      </c>
      <c r="D116" s="16" t="s">
        <v>351</v>
      </c>
      <c r="E116" s="16" t="s">
        <v>419</v>
      </c>
      <c r="F116" s="16" t="s">
        <v>342</v>
      </c>
      <c r="G116" s="16" t="s">
        <v>462</v>
      </c>
      <c r="H116" s="16" t="s">
        <v>355</v>
      </c>
      <c r="I116" s="16" t="s">
        <v>344</v>
      </c>
      <c r="J116" s="16" t="s">
        <v>541</v>
      </c>
    </row>
    <row r="117" spans="1:10" ht="22.5">
      <c r="A117" s="256"/>
      <c r="B117" s="259"/>
      <c r="C117" s="16" t="s">
        <v>339</v>
      </c>
      <c r="D117" s="16" t="s">
        <v>403</v>
      </c>
      <c r="E117" s="16" t="s">
        <v>356</v>
      </c>
      <c r="F117" s="16" t="s">
        <v>342</v>
      </c>
      <c r="G117" s="16" t="s">
        <v>542</v>
      </c>
      <c r="H117" s="16" t="s">
        <v>442</v>
      </c>
      <c r="I117" s="16" t="s">
        <v>344</v>
      </c>
      <c r="J117" s="16" t="s">
        <v>543</v>
      </c>
    </row>
    <row r="118" spans="1:10" ht="13.5">
      <c r="A118" s="256"/>
      <c r="B118" s="259"/>
      <c r="C118" s="16" t="s">
        <v>358</v>
      </c>
      <c r="D118" s="16" t="s">
        <v>359</v>
      </c>
      <c r="E118" s="16" t="s">
        <v>544</v>
      </c>
      <c r="F118" s="16" t="s">
        <v>342</v>
      </c>
      <c r="G118" s="16" t="s">
        <v>545</v>
      </c>
      <c r="H118" s="16" t="s">
        <v>355</v>
      </c>
      <c r="I118" s="16" t="s">
        <v>350</v>
      </c>
      <c r="J118" s="16" t="s">
        <v>546</v>
      </c>
    </row>
    <row r="119" spans="1:10" ht="22.5">
      <c r="A119" s="257"/>
      <c r="B119" s="260"/>
      <c r="C119" s="16" t="s">
        <v>363</v>
      </c>
      <c r="D119" s="16" t="s">
        <v>364</v>
      </c>
      <c r="E119" s="16" t="s">
        <v>547</v>
      </c>
      <c r="F119" s="16" t="s">
        <v>353</v>
      </c>
      <c r="G119" s="16" t="s">
        <v>406</v>
      </c>
      <c r="H119" s="16" t="s">
        <v>349</v>
      </c>
      <c r="I119" s="16" t="s">
        <v>344</v>
      </c>
      <c r="J119" s="16" t="s">
        <v>366</v>
      </c>
    </row>
  </sheetData>
  <autoFilter ref="H1:H119"/>
  <mergeCells count="30">
    <mergeCell ref="A3:J3"/>
    <mergeCell ref="A4:H4"/>
    <mergeCell ref="A8:A13"/>
    <mergeCell ref="A14:A19"/>
    <mergeCell ref="A20:A25"/>
    <mergeCell ref="A77:A86"/>
    <mergeCell ref="A87:A92"/>
    <mergeCell ref="A93:A99"/>
    <mergeCell ref="A100:A111"/>
    <mergeCell ref="A26:A30"/>
    <mergeCell ref="A31:A37"/>
    <mergeCell ref="A38:A49"/>
    <mergeCell ref="A50:A57"/>
    <mergeCell ref="A58:A64"/>
    <mergeCell ref="A112:A119"/>
    <mergeCell ref="B8:B13"/>
    <mergeCell ref="B14:B19"/>
    <mergeCell ref="B20:B25"/>
    <mergeCell ref="B26:B30"/>
    <mergeCell ref="B31:B37"/>
    <mergeCell ref="B38:B49"/>
    <mergeCell ref="B50:B57"/>
    <mergeCell ref="B58:B64"/>
    <mergeCell ref="B65:B76"/>
    <mergeCell ref="B77:B86"/>
    <mergeCell ref="B87:B92"/>
    <mergeCell ref="B93:B99"/>
    <mergeCell ref="B100:B111"/>
    <mergeCell ref="B112:B119"/>
    <mergeCell ref="A65:A76"/>
  </mergeCells>
  <phoneticPr fontId="45" type="noConversion"/>
  <printOptions horizontalCentered="1"/>
  <pageMargins left="0.96" right="0.96" top="0.72" bottom="0.72" header="0" footer="0"/>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2025-02-06T07:09:00Z</dcterms:created>
  <dcterms:modified xsi:type="dcterms:W3CDTF">2025-04-03T02:17:04Z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