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芳草地国际学校2025年预算公开20250403\"/>
    </mc:Choice>
  </mc:AlternateContent>
  <bookViews>
    <workbookView xWindow="0" yWindow="0" windowWidth="27945" windowHeight="12255" tabRatio="894" firstSheet="6"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F6" i="17"/>
  <c r="E6" i="17"/>
  <c r="A4" i="17"/>
  <c r="A3" i="17"/>
  <c r="A4" i="16"/>
  <c r="A3" i="16"/>
  <c r="A4" i="15"/>
  <c r="A3" i="15"/>
  <c r="A4" i="14"/>
  <c r="A3" i="14"/>
  <c r="A4" i="13"/>
  <c r="A3" i="13"/>
  <c r="A4" i="12"/>
  <c r="A3" i="12"/>
  <c r="A4" i="11"/>
  <c r="A3" i="11"/>
  <c r="A4" i="10"/>
  <c r="A3" i="10"/>
  <c r="A4" i="9"/>
  <c r="A3" i="9"/>
  <c r="A4" i="8"/>
  <c r="A3" i="8"/>
  <c r="A4" i="7"/>
  <c r="A3" i="7"/>
  <c r="A4" i="6"/>
  <c r="A3" i="6"/>
  <c r="A4" i="5"/>
  <c r="A3" i="5"/>
  <c r="A4" i="4"/>
  <c r="A3" i="4"/>
  <c r="A4" i="3"/>
  <c r="A3" i="3"/>
  <c r="A4" i="2"/>
  <c r="A3" i="2"/>
  <c r="A4" i="1"/>
  <c r="A3" i="1"/>
</calcChain>
</file>

<file path=xl/sharedStrings.xml><?xml version="1.0" encoding="utf-8"?>
<sst xmlns="http://schemas.openxmlformats.org/spreadsheetml/2006/main" count="1573" uniqueCount="504">
  <si>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</si>
  <si>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</si>
  <si>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</si>
  <si>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</si>
  <si>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</si>
  <si>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</si>
  <si>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</si>
  <si>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</si>
  <si>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</si>
  <si>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</si>
  <si>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</si>
  <si>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</si>
  <si>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</si>
  <si>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</si>
  <si>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</si>
  <si>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</si>
  <si>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</si>
  <si>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</si>
  <si>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</si>
  <si>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</si>
  <si>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</si>
  <si>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</si>
  <si>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</si>
  <si>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</si>
  <si>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</si>
  <si>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</si>
  <si>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</si>
  <si>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</si>
  <si>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</si>
  <si>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</si>
  <si>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</si>
  <si>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</si>
  <si>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</si>
  <si>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</si>
  <si>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</si>
  <si>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</si>
  <si>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</si>
  <si>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</si>
  <si>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</si>
  <si>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</si>
  <si>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</si>
  <si>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</si>
  <si>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</si>
  <si>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</si>
  <si>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</si>
  <si>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</si>
  <si>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</si>
  <si>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</si>
  <si>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</si>
  <si>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</si>
  <si>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</si>
  <si>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</si>
  <si>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</si>
  <si>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</si>
  <si>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</si>
  <si>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</si>
  <si>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</si>
  <si>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</si>
  <si>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</si>
  <si>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</si>
  <si>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</si>
  <si>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</si>
  <si>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</si>
  <si>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</si>
  <si>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</si>
  <si>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</si>
  <si>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</si>
  <si>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</si>
  <si>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</si>
  <si>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105038</t>
  </si>
  <si>
    <t>昆明市西山区芳草地国际学校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</si>
  <si>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</si>
  <si>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</si>
  <si>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</si>
  <si>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</si>
  <si>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</si>
  <si>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</si>
  <si>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</si>
  <si>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</si>
  <si>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</si>
  <si>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</si>
  <si>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</si>
  <si>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</si>
  <si>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</si>
  <si>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</si>
  <si>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</si>
  <si>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</si>
  <si>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</si>
  <si>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</si>
  <si>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</si>
  <si>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</si>
  <si>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</si>
  <si>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</si>
  <si>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</si>
  <si>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</si>
  <si>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</si>
  <si>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</si>
  <si>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</si>
  <si>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</si>
  <si>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</si>
  <si>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</si>
  <si>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</si>
  <si>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</si>
  <si>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</si>
  <si>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</si>
  <si>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</si>
  <si>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</si>
  <si>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</si>
  <si>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</si>
  <si>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</si>
  <si>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</si>
  <si>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</si>
  <si>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</si>
  <si>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</si>
  <si>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</si>
  <si>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</si>
  <si>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</si>
  <si>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</si>
  <si>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</si>
  <si>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</si>
  <si>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</si>
  <si>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</si>
  <si>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</si>
  <si>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</si>
  <si>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</si>
  <si>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</si>
  <si>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</si>
  <si>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</si>
  <si>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</si>
  <si>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</si>
  <si>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</si>
  <si>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</si>
  <si>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</si>
  <si>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</si>
  <si>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</si>
  <si>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</si>
  <si>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</si>
  <si>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</si>
  <si>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</si>
  <si>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</si>
  <si>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</si>
  <si>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</si>
  <si>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</si>
  <si>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</si>
  <si>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</si>
  <si>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</si>
  <si>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</si>
  <si>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</si>
  <si>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</si>
  <si>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</si>
  <si>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</si>
  <si>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</si>
  <si>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</si>
  <si>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</si>
  <si>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</si>
  <si>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</si>
  <si>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</si>
  <si>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</si>
  <si>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</si>
  <si>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</si>
  <si>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</si>
  <si>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</si>
  <si>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</si>
  <si>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</si>
  <si>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</si>
  <si>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</si>
  <si>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</si>
  <si>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</si>
  <si>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</si>
  <si>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</si>
  <si>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</si>
  <si>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</si>
  <si>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</si>
  <si>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</si>
  <si>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</si>
  <si>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</si>
  <si>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</si>
  <si>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</si>
  <si>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</si>
  <si>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</si>
  <si>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</si>
  <si>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注：昆明市西山区芳草地国际学校2025年无一般公共预算“三公”经费支出预算。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</si>
  <si>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</si>
  <si>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</si>
  <si>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</si>
  <si>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</si>
  <si>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</si>
  <si>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</si>
  <si>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</si>
  <si>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</si>
  <si>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</si>
  <si>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</si>
  <si>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</si>
  <si>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</si>
  <si>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</si>
  <si>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</si>
  <si>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</si>
  <si>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</si>
  <si>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</si>
  <si>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</si>
  <si>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</si>
  <si>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</si>
  <si>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530112241100002261165</t>
  </si>
  <si>
    <t>学校学生生均公用经费</t>
  </si>
  <si>
    <t>30201</t>
  </si>
  <si>
    <t>办公费</t>
  </si>
  <si>
    <t>530112231100001306086</t>
  </si>
  <si>
    <t>30202</t>
  </si>
  <si>
    <t>印刷费</t>
  </si>
  <si>
    <t>30205</t>
  </si>
  <si>
    <t>水费</t>
  </si>
  <si>
    <t>30206</t>
  </si>
  <si>
    <t>电费</t>
  </si>
  <si>
    <t>30211</t>
  </si>
  <si>
    <t>差旅费</t>
  </si>
  <si>
    <t>30213</t>
  </si>
  <si>
    <t>维修（护）费</t>
  </si>
  <si>
    <t>30216</t>
  </si>
  <si>
    <t>培训费</t>
  </si>
  <si>
    <t>30226</t>
  </si>
  <si>
    <t>劳务费</t>
  </si>
  <si>
    <t>30227</t>
  </si>
  <si>
    <t>委托业务费</t>
  </si>
  <si>
    <t>530112210000000002033</t>
  </si>
  <si>
    <t>一般公用经费支出</t>
  </si>
  <si>
    <t>30229</t>
  </si>
  <si>
    <t>福利费</t>
  </si>
  <si>
    <t>530112210000000002028</t>
  </si>
  <si>
    <t>30113</t>
  </si>
  <si>
    <t>530112241100002261174</t>
  </si>
  <si>
    <t>编外聘用人员支出</t>
  </si>
  <si>
    <t>30199</t>
  </si>
  <si>
    <t>其他工资福利支出</t>
  </si>
  <si>
    <t>530112210000000002027</t>
  </si>
  <si>
    <t>社会保障缴费</t>
  </si>
  <si>
    <t>30108</t>
  </si>
  <si>
    <t>机关事业单位基本养老保险缴费</t>
  </si>
  <si>
    <t>30110</t>
  </si>
  <si>
    <t>职工基本医疗保险缴费</t>
  </si>
  <si>
    <t>30111</t>
  </si>
  <si>
    <t>公务员医疗补助缴费</t>
  </si>
  <si>
    <t>30112</t>
  </si>
  <si>
    <t>其他社会保障缴费</t>
  </si>
  <si>
    <t>530112210000000002031</t>
  </si>
  <si>
    <t>工会经费</t>
  </si>
  <si>
    <t>30228</t>
  </si>
  <si>
    <t>530112210000000002032</t>
  </si>
  <si>
    <t>其他公用经费支出</t>
  </si>
  <si>
    <t>530112231100001428660</t>
  </si>
  <si>
    <t>离退休人员福利费</t>
  </si>
  <si>
    <t>530112251100003698318</t>
  </si>
  <si>
    <t>残疾人保障金</t>
  </si>
  <si>
    <t>30299</t>
  </si>
  <si>
    <t>其他商品和服务支出</t>
  </si>
  <si>
    <t>530112231100001428640</t>
  </si>
  <si>
    <t>事业人员绩效奖励</t>
  </si>
  <si>
    <t>30103</t>
  </si>
  <si>
    <t>奖金</t>
  </si>
  <si>
    <t>30107</t>
  </si>
  <si>
    <t>绩效工资</t>
  </si>
  <si>
    <t>530112231100001224996</t>
  </si>
  <si>
    <t>离退休人员支出</t>
  </si>
  <si>
    <t>30305</t>
  </si>
  <si>
    <t>生活补助</t>
  </si>
  <si>
    <t>530112210000000002026</t>
  </si>
  <si>
    <t>事业人员工资支出</t>
  </si>
  <si>
    <t>30101</t>
  </si>
  <si>
    <t>基本工资</t>
  </si>
  <si>
    <t>30102</t>
  </si>
  <si>
    <t>津贴补贴</t>
  </si>
  <si>
    <t>预算05-1表</t>
  </si>
  <si>
    <t>项目分类</t>
  </si>
  <si>
    <t>项目单位</t>
  </si>
  <si>
    <t>经济科目编码</t>
  </si>
  <si>
    <t>经济科目名称</t>
  </si>
  <si>
    <t>本年拨款</t>
  </si>
  <si>
    <t>其中：本次下达</t>
  </si>
  <si>
    <t>事业发展类</t>
  </si>
  <si>
    <t>530112241100002262081</t>
  </si>
  <si>
    <t>京昆合作办学经费</t>
  </si>
  <si>
    <t>530112241100002280837</t>
  </si>
  <si>
    <t>中小学课后服务项目资金</t>
  </si>
  <si>
    <t>专项业务类</t>
  </si>
  <si>
    <t>530112241100002461060</t>
  </si>
  <si>
    <t>西山区教育系统人防建设项目补助经费</t>
  </si>
  <si>
    <t>民生类</t>
  </si>
  <si>
    <t>530112241100002461421</t>
  </si>
  <si>
    <t>特殊教育补助经费</t>
  </si>
  <si>
    <t>530112241100002461435</t>
  </si>
  <si>
    <t>城乡小学生均公用经费</t>
  </si>
  <si>
    <t>30207</t>
  </si>
  <si>
    <t>邮电费</t>
  </si>
  <si>
    <t>530112241100002464215</t>
  </si>
  <si>
    <t>义务教育家庭经济困难学生生活补助经费</t>
  </si>
  <si>
    <t>30308</t>
  </si>
  <si>
    <t>助学金</t>
  </si>
  <si>
    <t>530112251100003850758</t>
  </si>
  <si>
    <t>西山区中小学校招收外国学生办学补助经费</t>
  </si>
  <si>
    <t>530112251100003940948</t>
  </si>
  <si>
    <t>银龄教师补助资金</t>
  </si>
  <si>
    <t>预算05-2表</t>
  </si>
  <si>
    <t>项目年度绩效目标</t>
  </si>
  <si>
    <t>一级指标</t>
  </si>
  <si>
    <t>二级指标</t>
  </si>
  <si>
    <t>三级指标</t>
  </si>
  <si>
    <t>指标性质</t>
  </si>
  <si>
    <t>指标值</t>
  </si>
  <si>
    <t>度量单位</t>
  </si>
  <si>
    <t>指标属性</t>
  </si>
  <si>
    <t>指标内容</t>
  </si>
  <si>
    <t>实现城乡义务教育在更高层次的均衡发展，促进教育公平、提高教育质量，促进基本公共服务均等化，构建社会主义和谐社会，建设人力资源强国。</t>
  </si>
  <si>
    <t>产出指标</t>
  </si>
  <si>
    <t>数量指标</t>
  </si>
  <si>
    <t>义务教育阶段学校补助覆盖率</t>
  </si>
  <si>
    <t>=</t>
  </si>
  <si>
    <t>1900</t>
  </si>
  <si>
    <t>人</t>
  </si>
  <si>
    <t>定量指标</t>
  </si>
  <si>
    <t>义务教育补助受助人数覆盖率</t>
  </si>
  <si>
    <t>质量指标</t>
  </si>
  <si>
    <t>补助范围占在校学生数比例</t>
  </si>
  <si>
    <t>100</t>
  </si>
  <si>
    <t>%</t>
  </si>
  <si>
    <t>时效指标</t>
  </si>
  <si>
    <t>项目完成时间</t>
  </si>
  <si>
    <t>2025年内</t>
  </si>
  <si>
    <t>年</t>
  </si>
  <si>
    <t>成本指标</t>
  </si>
  <si>
    <t>经济成本指标</t>
  </si>
  <si>
    <t>720元每人，寄宿制300每人人</t>
  </si>
  <si>
    <t>元/人</t>
  </si>
  <si>
    <t>效益指标</t>
  </si>
  <si>
    <t>社会效益</t>
  </si>
  <si>
    <t>九年义务教育巩固率</t>
  </si>
  <si>
    <t>&gt;=</t>
  </si>
  <si>
    <t>93</t>
  </si>
  <si>
    <t>可持续影响</t>
  </si>
  <si>
    <t>义务教育免费年限</t>
  </si>
  <si>
    <t>满意度指标</t>
  </si>
  <si>
    <t>服务对象满意度</t>
  </si>
  <si>
    <t>学生满意度</t>
  </si>
  <si>
    <t>95</t>
  </si>
  <si>
    <t>家长满意度</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</si>
  <si>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</si>
  <si>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补助人数覆盖率</t>
  </si>
  <si>
    <t>1.00</t>
  </si>
  <si>
    <t>义务教育阶段特殊教育学校和随班就读人数</t>
  </si>
  <si>
    <t>补助人数</t>
  </si>
  <si>
    <t>补助人数*6000*12.8%</t>
  </si>
  <si>
    <t>补助标准达标率</t>
  </si>
  <si>
    <t>补助随班就读人数</t>
  </si>
  <si>
    <t>补助资金到位率</t>
  </si>
  <si>
    <t>残疾儿童入学率</t>
  </si>
  <si>
    <t>残疾儿童义务教育年限</t>
  </si>
  <si>
    <t>90</t>
  </si>
  <si>
    <t>根据《昆明市西山区人民政府、北京市朝阳区芳草地国际学校、北京芳草地教育科学研究院教育合作协议书》及补充协议的精神，该项预算用于保障京昆人员交流培训以及往来费用，同时开展学校特色课程建设，完善西山芳草课程体系。为学校师生打造心理健康、特色体育、创客科技、特色戏剧等课程，同时依托学习强国平台为我校打造具有特色的校园学习文化和思政德育品牌。</t>
  </si>
  <si>
    <t>专家聘请人数</t>
  </si>
  <si>
    <t>反应专家聘请数量</t>
  </si>
  <si>
    <t>日常保障性工作完成率</t>
  </si>
  <si>
    <t>反应日常工作完成情况</t>
  </si>
  <si>
    <t>专家职称合规性</t>
  </si>
  <si>
    <t>合规</t>
  </si>
  <si>
    <t>是/否</t>
  </si>
  <si>
    <t>定性指标</t>
  </si>
  <si>
    <t>反应聘请专家的职称是否符合要求</t>
  </si>
  <si>
    <t>工作考核达标率</t>
  </si>
  <si>
    <t>反应项目实施的成果质量情况，是否达到要求</t>
  </si>
  <si>
    <t>各项工作开展及时性</t>
  </si>
  <si>
    <t>及时</t>
  </si>
  <si>
    <t>反应各项工作开展的及时情况</t>
  </si>
  <si>
    <t>&lt;=</t>
  </si>
  <si>
    <t>300</t>
  </si>
  <si>
    <t>万元</t>
  </si>
  <si>
    <t>反应预算执行是否在预算范围内</t>
  </si>
  <si>
    <t>提升办学水平</t>
  </si>
  <si>
    <t>提升</t>
  </si>
  <si>
    <t>反应项目的实施是否提升办学水平</t>
  </si>
  <si>
    <t>&gt;</t>
  </si>
  <si>
    <t>教师满意度</t>
  </si>
  <si>
    <t>充分利用退休教师优势资源，调动优秀退休教师继续投身教育的积极性，通过组建银龄名师工作室，加强教育科研和对中青年教师的传、帮、带等，提高教师队伍整体素质，扩大优质教育资源，提升教育质量，促进我市教育优质均衡发展，加快建设与区域性国际中心城市相匹配的教育体系，努力办好人民满意的教育。按照正高级教师每人补助120000元每年，副高级教师每人补助70000元每年。</t>
  </si>
  <si>
    <t>引进银龄教师人数</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</si>
  <si>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</si>
  <si>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</si>
  <si>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</si>
  <si>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</si>
  <si>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</si>
  <si>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310000</t>
  </si>
  <si>
    <t>元</t>
  </si>
  <si>
    <t>本校正高级银龄教师人数2人，每人补助120000元，副高级银龄教师人数1人，每人补助70000元，合计补助310000元</t>
  </si>
  <si>
    <t>经济效益</t>
  </si>
  <si>
    <t>副高级教师补助标准</t>
  </si>
  <si>
    <t>70000</t>
  </si>
  <si>
    <t>反映补助标准。</t>
  </si>
  <si>
    <t>正高级教师补助标准</t>
  </si>
  <si>
    <t>120000</t>
  </si>
  <si>
    <t>政策知晓率</t>
  </si>
  <si>
    <t>反映补助政策的宣传效果情况。
政策知晓率=调查中补助政策知晓人数/调查总人数*100%</t>
  </si>
  <si>
    <t>资金补助年限</t>
  </si>
  <si>
    <t>补助年限</t>
  </si>
  <si>
    <t>反映获补助受益对象的满意程度。</t>
  </si>
  <si>
    <t>健全课后服务管理机制、经费、人员保障。</t>
  </si>
  <si>
    <t>补助老师人数</t>
  </si>
  <si>
    <t>反应课后服务补助人数</t>
  </si>
  <si>
    <t>补助发放准确率</t>
  </si>
  <si>
    <t>反应补助发放的准确情况</t>
  </si>
  <si>
    <t>各项工作完成及时性</t>
  </si>
  <si>
    <t>反应各项工作完成得及时情况</t>
  </si>
  <si>
    <t>128000</t>
  </si>
  <si>
    <t>项目成本</t>
  </si>
  <si>
    <t>进一步提升教育水平</t>
  </si>
  <si>
    <t>反应教育水平的提升情况</t>
  </si>
  <si>
    <t>为保障公民的受教育权，公办学校采取以财政拨款为主、其他多种渠道筹措教育经费为辅的办学体制。外籍学生就读公办学校，应主要由学生或家庭承担在校期间的相关费用。</t>
  </si>
  <si>
    <t>小学阶段应补助外籍学生人数</t>
  </si>
  <si>
    <t xml:space="preserve">小学阶段应补助外籍学生人数
</t>
  </si>
  <si>
    <t>&lt;</t>
  </si>
  <si>
    <t>2025年招收外籍学生补助经费</t>
  </si>
  <si>
    <t>义务教育补助年限</t>
  </si>
  <si>
    <t xml:space="preserve">外籍学生布置经费
</t>
  </si>
  <si>
    <t>服务对象满意度指标</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</si>
  <si>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</si>
  <si>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</si>
  <si>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</si>
  <si>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</si>
  <si>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238</t>
  </si>
  <si>
    <t>脱贫家庭学生等四类家庭经济困难学生全覆盖，小学非寄宿制资助标椎为500元/生/学年，补助资金由中央、省级、市级和县区共同承担，其中中央承担50%、省级承担10%、市级承担*8%、区级资金32%。</t>
  </si>
  <si>
    <t>补助资金当年到位率</t>
  </si>
  <si>
    <t>3600</t>
  </si>
  <si>
    <t>脱贫家庭学生覆盖率</t>
  </si>
  <si>
    <t>根据政策要求，脱贫家庭学生覆盖率达到100</t>
  </si>
  <si>
    <t>年内完成得分</t>
  </si>
  <si>
    <t>项目完成进度</t>
  </si>
  <si>
    <t>项目春季、秋季学期期末前完成资助名单上报及资金发放</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</si>
  <si>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</si>
  <si>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</si>
  <si>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</si>
  <si>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补助对象政策的知晓度</t>
  </si>
  <si>
    <t>保障补助对象政策的知晓度100%</t>
  </si>
  <si>
    <t>九年义务教育巩固率达到93%以上</t>
  </si>
  <si>
    <t>受助学生满意度</t>
  </si>
  <si>
    <t>资助对象的满意程度高，切实落实资助政策</t>
  </si>
  <si>
    <t>家长的满意程度高，切实落实资助政策</t>
  </si>
  <si>
    <t>为打造安全校园氛围打下牢固基础，强化人防建设，建立业务素质过硬的保安队伍，保安聘请人数6人，进一步消除校园安全隐患，构建和谐校园，为学生提供一个优质安全的校园环境，确保学生健康成长</t>
  </si>
  <si>
    <t>获补对象数</t>
  </si>
  <si>
    <t>反映获补助对象认定的准确性情况。
获补对象准确率=抽检符合标准的补助对象数/抽检实际补助对象数*100%</t>
  </si>
  <si>
    <t>反映发放单位及时发放补助资金的情况。
发放及时率=在时限内发放资金/应发放资金*100%</t>
  </si>
  <si>
    <t>340200</t>
  </si>
  <si>
    <t>保障学校师生安全</t>
  </si>
  <si>
    <t>4050</t>
  </si>
  <si>
    <t>元/人*月</t>
  </si>
  <si>
    <t>反映补助政策的宣传效果情况。
政策知晓率=调查中补助政策知晓人数/调查总人数*100%</t>
  </si>
  <si>
    <t>受益对象满意度</t>
  </si>
  <si>
    <t>预算06表</t>
  </si>
  <si>
    <t>政府性基金预算支出预算表</t>
  </si>
  <si>
    <t>单位名称：昆明市发展和改革委员会</t>
  </si>
  <si>
    <t>政府性基金预算支出</t>
  </si>
  <si>
    <t>注：昆明市西山区芳草地国际学校2025年无政府性基金预算。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</si>
  <si>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</si>
  <si>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</si>
  <si>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</si>
  <si>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</si>
  <si>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</si>
  <si>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</si>
  <si>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</si>
  <si>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</si>
  <si>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</si>
  <si>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</si>
  <si>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</si>
  <si>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</si>
  <si>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</si>
  <si>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</si>
  <si>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</si>
  <si>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</si>
  <si>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</si>
  <si>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</si>
  <si>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</si>
  <si>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</si>
  <si>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注：2025年昆明市西山区芳草地国际学校无部门政府购买服务预算。</t>
  </si>
  <si>
    <t>预算09-1表</t>
  </si>
  <si>
    <t>单位名称（项目）</t>
  </si>
  <si>
    <t>地区</t>
  </si>
  <si>
    <t>注：昆明市西山区芳草地国际学校2025年无对下转移支付预算。</t>
  </si>
  <si>
    <t>预算09-2表</t>
  </si>
  <si>
    <t xml:space="preserve">预算10表
</t>
  </si>
  <si>
    <t>资产类别</t>
  </si>
  <si>
    <t>资产分类代码.名称</t>
  </si>
  <si>
    <t>资产名称</t>
  </si>
  <si>
    <t>计量单位</t>
  </si>
  <si>
    <t>财政部门批复数（元）</t>
  </si>
  <si>
    <t>单价</t>
  </si>
  <si>
    <t>金额</t>
  </si>
  <si>
    <t>注：昆明市西山区芳草地国际学校2025年无新增资产配置预算。</t>
  </si>
  <si>
    <t>预算11表</t>
  </si>
  <si>
    <t>上级补助</t>
  </si>
  <si>
    <t>注：昆明市西山区芳草地国际学校2025年无上级转移支付补助项目支出预算。</t>
  </si>
  <si>
    <t>预算12表</t>
  </si>
  <si>
    <t>项目级次</t>
  </si>
  <si>
    <t>311 专项业务类</t>
  </si>
  <si>
    <t>本级</t>
  </si>
  <si>
    <t>312 民生类</t>
  </si>
  <si>
    <t>313 事业发展类</t>
  </si>
  <si>
    <t/>
  </si>
  <si>
    <t>教育费附加安排的支出</t>
    <phoneticPr fontId="17" type="noConversion"/>
  </si>
  <si>
    <t>其他教育费附加安排的支出</t>
    <phoneticPr fontId="17" type="noConversion"/>
  </si>
  <si>
    <t>项</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</si>
</sst>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mm\-dd\ hh:mm:ss"/>
    <numFmt numFmtId="177" formatCode="yyyy\-mm\-dd"/>
    <numFmt numFmtId="178" formatCode="#,##0.00;\-#,##0.00;;@"/>
    <numFmt numFmtId="179" formatCode="hh:mm:ss"/>
    <numFmt numFmtId="180" formatCode="#,##0;\-#,##0;;@"/>
  </numFmts>
  <fonts count="1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sz val="9"/>
      <name val="Microsoft YaHei UI"/>
      <charset val="134"/>
    </font>
    <font>
      <sz val="9"/>
      <name val="宋体"/>
      <charset val="134"/>
      <scheme val="minor"/>
    </font>
    <font>
      <sz val="9"/>
      <color rgb="FF000000"/>
      <name val="宋体"/>
      <family val="3"/>
      <charset val="134"/>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16" fillId="0" borderId="0">
      <alignment vertical="top"/>
      <protection locked="0"/>
    </xf>
  </cellStyleXfs>
  <cellXfs count="28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6"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6" fillId="0" borderId="0" xfId="0" applyFont="1" applyFill="1" applyBorder="1"/>
    <xf numFmtId="0" fontId="1" fillId="0" borderId="7" xfId="0" applyFont="1" applyFill="1" applyBorder="1" applyAlignment="1" applyProtection="1">
      <alignment horizontal="center" vertical="center"/>
      <protection locked="0"/>
    </xf>
    <xf numFmtId="4" fontId="5" fillId="0" borderId="7" xfId="6" applyNumberFormat="1" applyFont="1" applyFill="1" applyBorder="1">
      <alignment horizontal="right" vertical="center"/>
    </xf>
    <xf numFmtId="0" fontId="7" fillId="0" borderId="0" xfId="0" applyFont="1" applyFill="1" applyBorder="1" applyProtection="1">
      <protection locked="0"/>
    </xf>
    <xf numFmtId="0" fontId="7"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2"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0" fillId="0" borderId="0" xfId="0"/>
    <xf numFmtId="0" fontId="4" fillId="0" borderId="0" xfId="0" applyFont="1" applyBorder="1"/>
    <xf numFmtId="180" fontId="5" fillId="0" borderId="7" xfId="8" applyNumberFormat="1" applyFont="1" applyBorder="1" applyAlignment="1">
      <alignment horizontal="center" vertical="center"/>
    </xf>
    <xf numFmtId="180" fontId="5" fillId="0" borderId="7" xfId="0" applyNumberFormat="1"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4" fontId="2" fillId="2" borderId="0"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1" fillId="0" borderId="7"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12" fillId="0" borderId="7" xfId="0" applyFont="1" applyBorder="1" applyAlignment="1" applyProtection="1">
      <alignment horizontal="left" vertical="center"/>
      <protection locked="0"/>
    </xf>
    <xf numFmtId="178" fontId="12" fillId="0" borderId="7" xfId="6" applyProtection="1">
      <alignment horizontal="right" vertical="center"/>
      <protection locked="0"/>
    </xf>
    <xf numFmtId="0" fontId="2" fillId="0" borderId="0" xfId="0" applyFont="1" applyFill="1" applyBorder="1" applyAlignment="1">
      <alignment horizontal="righ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4"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Border="1" applyAlignment="1">
      <alignment horizontal="right" vertical="center"/>
    </xf>
    <xf numFmtId="0" fontId="2" fillId="0" borderId="7" xfId="0" applyFont="1" applyBorder="1" applyAlignment="1">
      <alignment horizontal="right"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right"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7" xfId="0" applyFont="1" applyFill="1" applyBorder="1" applyAlignment="1" applyProtection="1">
      <alignment horizontal="left" vertical="center" wrapText="1" indent="1"/>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4" fontId="15" fillId="0" borderId="7" xfId="0" applyNumberFormat="1" applyFont="1" applyBorder="1" applyAlignment="1">
      <alignment horizontal="right" vertical="center"/>
    </xf>
    <xf numFmtId="0" fontId="1" fillId="0" borderId="7" xfId="0" quotePrefix="1" applyFont="1" applyBorder="1" applyAlignment="1" applyProtection="1">
      <alignment horizontal="center" vertical="center"/>
      <protection locked="0"/>
    </xf>
    <xf numFmtId="0" fontId="18" fillId="0" borderId="7" xfId="0" applyFont="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12" xfId="0" applyFont="1" applyFill="1" applyBorder="1" applyAlignment="1">
      <alignment horizontal="righ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wrapText="1"/>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1"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2" borderId="4"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1" xfId="0" applyFont="1" applyFill="1" applyBorder="1" applyAlignment="1">
      <alignment horizontal="center" vertical="center"/>
    </xf>
    <xf numFmtId="49" fontId="5" fillId="0" borderId="7" xfId="5" applyFont="1">
      <alignment horizontal="left" vertical="center" wrapText="1"/>
    </xf>
    <xf numFmtId="49" fontId="5" fillId="0" borderId="7" xfId="5" applyFont="1" applyAlignment="1">
      <alignment horizontal="left" vertical="center" wrapText="1" indent="1"/>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wrapText="1"/>
    </xf>
    <xf numFmtId="0" fontId="4" fillId="0" borderId="0" xfId="0" applyFont="1" applyBorder="1" applyAlignment="1">
      <alignment wrapText="1"/>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cellXfs>
  <cellStyles count="10">
    <cellStyle name="DateStyle" xfId="2"/>
    <cellStyle name="DateTimeStyle" xfId="1"/>
    <cellStyle name="IntegralNumberStyle" xfId="8"/>
    <cellStyle name="MoneyStyle" xfId="6"/>
    <cellStyle name="Normal" xfId="9"/>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7"/>
  <sheetViews>
    <sheetView showGridLines="0" showZeros="0" workbookViewId="0">
      <pane ySplit="1" topLeftCell="A11" activePane="bottomLeft" state="frozen"/>
      <selection pane="bottomLeft" activeCell="B31" sqref="B31"/>
    </sheetView>
  </sheetViews>
  <sheetFormatPr defaultColWidth="8.625" defaultRowHeight="12.75" customHeight="1"/>
  <cols>
    <col min="1" max="4" width="41" style="1" customWidth="1"/>
    <col min="5" max="16384" width="8.625" style="1"/>
  </cols>
  <sheetData>
    <row r="1" spans="1:4" ht="12.75" customHeight="1">
      <c r="A1" s="2"/>
      <c r="B1" s="2"/>
      <c r="C1" s="2"/>
      <c r="D1" s="2"/>
    </row>
    <row r="2" spans="1:4" ht="15" customHeight="1">
      <c r="A2" s="26"/>
      <c r="B2" s="26"/>
      <c r="C2" s="26"/>
      <c r="D2" s="35" t="s">
        <v>0</v>
      </c>
    </row>
    <row r="3" spans="1:4" ht="41.25" customHeight="1">
      <c r="A3" s="119" t="str">
        <f>"2025"&amp;"年部门财务收支预算总表"</f>
        <v>2025年部门财务收支预算总表</v>
      </c>
      <c r="B3" s="120"/>
      <c r="C3" s="120"/>
      <c r="D3" s="120"/>
    </row>
    <row r="4" spans="1:4" ht="17.25" customHeight="1">
      <c r="A4" s="121" t="str">
        <f>"单位名称："&amp;"昆明市西山区芳草地国际学校"</f>
        <v>单位名称：昆明市西山区芳草地国际学校</v>
      </c>
      <c r="B4" s="122"/>
      <c r="D4" s="94" t="s">
        <v>1</v>
      </c>
    </row>
    <row r="5" spans="1:4" ht="23.25" customHeight="1">
      <c r="A5" s="123" t="s">
        <v>2</v>
      </c>
      <c r="B5" s="124"/>
      <c r="C5" s="123" t="s">
        <v>3</v>
      </c>
      <c r="D5" s="124"/>
    </row>
    <row r="6" spans="1:4" ht="24" customHeight="1">
      <c r="A6" s="100" t="s">
        <v>4</v>
      </c>
      <c r="B6" s="100" t="s">
        <v>5</v>
      </c>
      <c r="C6" s="100" t="s">
        <v>6</v>
      </c>
      <c r="D6" s="100" t="s">
        <v>5</v>
      </c>
    </row>
    <row r="7" spans="1:4" ht="17.25" customHeight="1">
      <c r="A7" s="101" t="s">
        <v>7</v>
      </c>
      <c r="B7" s="102">
        <v>22435650.800000001</v>
      </c>
      <c r="C7" s="101" t="s">
        <v>8</v>
      </c>
      <c r="D7" s="44"/>
    </row>
    <row r="8" spans="1:4" ht="17.25" customHeight="1">
      <c r="A8" s="101" t="s">
        <v>9</v>
      </c>
      <c r="B8" s="102"/>
      <c r="C8" s="101" t="s">
        <v>10</v>
      </c>
      <c r="D8" s="44"/>
    </row>
    <row r="9" spans="1:4" ht="17.25" customHeight="1">
      <c r="A9" s="101" t="s">
        <v>11</v>
      </c>
      <c r="B9" s="102"/>
      <c r="C9" s="115" t="s">
        <v>12</v>
      </c>
      <c r="D9" s="44"/>
    </row>
    <row r="10" spans="1:4" ht="17.25" customHeight="1">
      <c r="A10" s="101" t="s">
        <v>13</v>
      </c>
      <c r="B10" s="102"/>
      <c r="C10" s="115" t="s">
        <v>14</v>
      </c>
      <c r="D10" s="44"/>
    </row>
    <row r="11" spans="1:4" ht="17.25" customHeight="1">
      <c r="A11" s="101" t="s">
        <v>15</v>
      </c>
      <c r="B11" s="102">
        <v>800000</v>
      </c>
      <c r="C11" s="115" t="s">
        <v>16</v>
      </c>
      <c r="D11" s="102">
        <v>19474717.960000001</v>
      </c>
    </row>
    <row r="12" spans="1:4" ht="17.25" customHeight="1">
      <c r="A12" s="101" t="s">
        <v>17</v>
      </c>
      <c r="B12" s="102"/>
      <c r="C12" s="115" t="s">
        <v>18</v>
      </c>
      <c r="D12" s="102"/>
    </row>
    <row r="13" spans="1:4" ht="17.25" customHeight="1">
      <c r="A13" s="101" t="s">
        <v>19</v>
      </c>
      <c r="B13" s="102"/>
      <c r="C13" s="18" t="s">
        <v>20</v>
      </c>
      <c r="D13" s="102"/>
    </row>
    <row r="14" spans="1:4" ht="17.25" customHeight="1">
      <c r="A14" s="101" t="s">
        <v>21</v>
      </c>
      <c r="B14" s="102"/>
      <c r="C14" s="18" t="s">
        <v>22</v>
      </c>
      <c r="D14" s="102">
        <v>1548081</v>
      </c>
    </row>
    <row r="15" spans="1:4" ht="17.25" customHeight="1">
      <c r="A15" s="101" t="s">
        <v>23</v>
      </c>
      <c r="B15" s="102"/>
      <c r="C15" s="18" t="s">
        <v>24</v>
      </c>
      <c r="D15" s="102">
        <v>1015959.84</v>
      </c>
    </row>
    <row r="16" spans="1:4" ht="17.25" customHeight="1">
      <c r="A16" s="101" t="s">
        <v>25</v>
      </c>
      <c r="B16" s="102">
        <v>800000</v>
      </c>
      <c r="C16" s="18" t="s">
        <v>26</v>
      </c>
      <c r="D16" s="102"/>
    </row>
    <row r="17" spans="1:4" ht="17.25" customHeight="1">
      <c r="A17" s="103"/>
      <c r="B17" s="44"/>
      <c r="C17" s="18" t="s">
        <v>27</v>
      </c>
      <c r="D17" s="59"/>
    </row>
    <row r="18" spans="1:4" ht="17.25" customHeight="1">
      <c r="A18" s="104"/>
      <c r="B18" s="44"/>
      <c r="C18" s="18" t="s">
        <v>28</v>
      </c>
      <c r="D18" s="59"/>
    </row>
    <row r="19" spans="1:4" ht="17.25" customHeight="1">
      <c r="A19" s="104"/>
      <c r="B19" s="44"/>
      <c r="C19" s="18" t="s">
        <v>29</v>
      </c>
      <c r="D19" s="59"/>
    </row>
    <row r="20" spans="1:4" ht="17.25" customHeight="1">
      <c r="A20" s="104"/>
      <c r="B20" s="44"/>
      <c r="C20" s="18" t="s">
        <v>30</v>
      </c>
      <c r="D20" s="59"/>
    </row>
    <row r="21" spans="1:4" ht="17.25" customHeight="1">
      <c r="A21" s="104"/>
      <c r="B21" s="44"/>
      <c r="C21" s="18" t="s">
        <v>31</v>
      </c>
      <c r="D21" s="59"/>
    </row>
    <row r="22" spans="1:4" ht="17.25" customHeight="1">
      <c r="A22" s="104"/>
      <c r="B22" s="44"/>
      <c r="C22" s="18" t="s">
        <v>32</v>
      </c>
      <c r="D22" s="59"/>
    </row>
    <row r="23" spans="1:4" ht="17.25" customHeight="1">
      <c r="A23" s="104"/>
      <c r="B23" s="44"/>
      <c r="C23" s="18" t="s">
        <v>33</v>
      </c>
      <c r="D23" s="59"/>
    </row>
    <row r="24" spans="1:4" ht="17.25" customHeight="1">
      <c r="A24" s="104"/>
      <c r="B24" s="44"/>
      <c r="C24" s="18" t="s">
        <v>34</v>
      </c>
      <c r="D24" s="59"/>
    </row>
    <row r="25" spans="1:4" ht="17.25" customHeight="1">
      <c r="A25" s="104"/>
      <c r="B25" s="44"/>
      <c r="C25" s="18" t="s">
        <v>35</v>
      </c>
      <c r="D25" s="59">
        <v>1196892</v>
      </c>
    </row>
    <row r="26" spans="1:4" ht="17.25" customHeight="1">
      <c r="A26" s="104"/>
      <c r="B26" s="44"/>
      <c r="C26" s="18" t="s">
        <v>36</v>
      </c>
      <c r="D26" s="59"/>
    </row>
    <row r="27" spans="1:4" ht="17.25" customHeight="1">
      <c r="A27" s="104"/>
      <c r="B27" s="44"/>
      <c r="C27" s="103" t="s">
        <v>37</v>
      </c>
      <c r="D27" s="59"/>
    </row>
    <row r="28" spans="1:4" ht="17.25" customHeight="1">
      <c r="A28" s="104"/>
      <c r="B28" s="44"/>
      <c r="C28" s="18" t="s">
        <v>38</v>
      </c>
      <c r="D28" s="59"/>
    </row>
    <row r="29" spans="1:4" ht="16.5" customHeight="1">
      <c r="A29" s="104"/>
      <c r="B29" s="44"/>
      <c r="C29" s="18" t="s">
        <v>39</v>
      </c>
      <c r="D29" s="59"/>
    </row>
    <row r="30" spans="1:4" ht="16.5" customHeight="1">
      <c r="A30" s="104"/>
      <c r="B30" s="44"/>
      <c r="C30" s="103" t="s">
        <v>40</v>
      </c>
      <c r="D30" s="59"/>
    </row>
    <row r="31" spans="1:4" ht="17.25" customHeight="1">
      <c r="A31" s="104"/>
      <c r="B31" s="44"/>
      <c r="C31" s="103" t="s">
        <v>41</v>
      </c>
      <c r="D31" s="59"/>
    </row>
    <row r="32" spans="1:4" ht="17.25" customHeight="1">
      <c r="A32" s="104"/>
      <c r="B32" s="44"/>
      <c r="C32" s="18" t="s">
        <v>42</v>
      </c>
      <c r="D32" s="59"/>
    </row>
    <row r="33" spans="1:4" ht="16.5" customHeight="1">
      <c r="A33" s="104" t="s">
        <v>43</v>
      </c>
      <c r="B33" s="116">
        <v>23235650.800000001</v>
      </c>
      <c r="C33" s="104" t="s">
        <v>44</v>
      </c>
      <c r="D33" s="108">
        <v>23235650.800000001</v>
      </c>
    </row>
    <row r="34" spans="1:4" ht="16.5" customHeight="1">
      <c r="A34" s="103" t="s">
        <v>45</v>
      </c>
      <c r="B34" s="44"/>
      <c r="C34" s="103" t="s">
        <v>46</v>
      </c>
      <c r="D34" s="44"/>
    </row>
    <row r="35" spans="1:4" ht="16.5" customHeight="1">
      <c r="A35" s="18" t="s">
        <v>47</v>
      </c>
      <c r="B35" s="44"/>
      <c r="C35" s="18" t="s">
        <v>47</v>
      </c>
      <c r="D35" s="44"/>
    </row>
    <row r="36" spans="1:4" ht="16.5" customHeight="1">
      <c r="A36" s="18" t="s">
        <v>48</v>
      </c>
      <c r="B36" s="44"/>
      <c r="C36" s="18" t="s">
        <v>49</v>
      </c>
      <c r="D36" s="44"/>
    </row>
    <row r="37" spans="1:4" ht="16.5" customHeight="1">
      <c r="A37" s="107" t="s">
        <v>50</v>
      </c>
      <c r="B37" s="116">
        <v>23235650.800000001</v>
      </c>
      <c r="C37" s="107" t="s">
        <v>51</v>
      </c>
      <c r="D37" s="108">
        <v>23235650.800000001</v>
      </c>
    </row>
  </sheetData>
  <mergeCells count="4">
    <mergeCell ref="A3:D3"/>
    <mergeCell ref="A4:B4"/>
    <mergeCell ref="A5:B5"/>
    <mergeCell ref="C5:D5"/>
  </mergeCells>
  <phoneticPr fontId="17" type="noConversion"/>
  <printOptions horizontalCentered="1"/>
  <pageMargins left="0.96" right="0.96" top="0.72" bottom="0.72" header="0" footer="0"/>
  <pageSetup paperSize="9" scale="62" orientation="landscape" r:id="rId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11"/>
  <sheetViews>
    <sheetView showZeros="0" workbookViewId="0">
      <pane ySplit="1" topLeftCell="A2" activePane="bottomLeft" state="frozen"/>
      <selection pane="bottomLeft" activeCell="A11" sqref="A11"/>
    </sheetView>
  </sheetViews>
  <sheetFormatPr defaultColWidth="9.125" defaultRowHeight="14.25" customHeight="1"/>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spans="1:6" ht="14.25" customHeight="1">
      <c r="A1" s="2"/>
      <c r="B1" s="2"/>
      <c r="C1" s="2"/>
      <c r="D1" s="2"/>
      <c r="E1" s="2"/>
      <c r="F1" s="2"/>
    </row>
    <row r="2" spans="1:6" ht="12" customHeight="1">
      <c r="A2" s="72"/>
      <c r="B2" s="73"/>
      <c r="C2" s="72"/>
      <c r="D2" s="74"/>
      <c r="E2" s="74"/>
      <c r="F2" s="75" t="s">
        <v>451</v>
      </c>
    </row>
    <row r="3" spans="1:6" ht="42" customHeight="1">
      <c r="A3" s="224" t="str">
        <f>"2025"&amp;"年部门政府性基金预算支出预算表"</f>
        <v>2025年部门政府性基金预算支出预算表</v>
      </c>
      <c r="B3" s="224" t="s">
        <v>452</v>
      </c>
      <c r="C3" s="225"/>
      <c r="D3" s="154"/>
      <c r="E3" s="154"/>
      <c r="F3" s="154"/>
    </row>
    <row r="4" spans="1:6" ht="13.5" customHeight="1">
      <c r="A4" s="223" t="str">
        <f>"单位名称："&amp;"昆明市西山区芳草地国际学校"</f>
        <v>单位名称：昆明市西山区芳草地国际学校</v>
      </c>
      <c r="B4" s="223" t="s">
        <v>453</v>
      </c>
      <c r="C4" s="226"/>
      <c r="D4" s="74"/>
      <c r="E4" s="74"/>
      <c r="F4" s="75" t="s">
        <v>1</v>
      </c>
    </row>
    <row r="5" spans="1:6" ht="19.5" customHeight="1">
      <c r="A5" s="162" t="s">
        <v>184</v>
      </c>
      <c r="B5" s="229" t="s">
        <v>72</v>
      </c>
      <c r="C5" s="162" t="s">
        <v>73</v>
      </c>
      <c r="D5" s="227" t="s">
        <v>454</v>
      </c>
      <c r="E5" s="158"/>
      <c r="F5" s="159"/>
    </row>
    <row r="6" spans="1:6" ht="18.75" customHeight="1">
      <c r="A6" s="185"/>
      <c r="B6" s="230"/>
      <c r="C6" s="185"/>
      <c r="D6" s="10" t="s">
        <v>55</v>
      </c>
      <c r="E6" s="9" t="s">
        <v>75</v>
      </c>
      <c r="F6" s="10" t="s">
        <v>76</v>
      </c>
    </row>
    <row r="7" spans="1:6" ht="18.75" customHeight="1">
      <c r="A7" s="37">
        <v>1</v>
      </c>
      <c r="B7" s="76" t="s">
        <v>83</v>
      </c>
      <c r="C7" s="37">
        <v>3</v>
      </c>
      <c r="D7" s="77">
        <v>4</v>
      </c>
      <c r="E7" s="77">
        <v>5</v>
      </c>
      <c r="F7" s="77">
        <v>6</v>
      </c>
    </row>
    <row r="8" spans="1:6" ht="21" customHeight="1">
      <c r="A8" s="18"/>
      <c r="B8" s="18"/>
      <c r="C8" s="18"/>
      <c r="D8" s="44"/>
      <c r="E8" s="44"/>
      <c r="F8" s="44"/>
    </row>
    <row r="9" spans="1:6" ht="21" customHeight="1">
      <c r="A9" s="18"/>
      <c r="B9" s="18"/>
      <c r="C9" s="18"/>
      <c r="D9" s="44"/>
      <c r="E9" s="44"/>
      <c r="F9" s="44"/>
    </row>
    <row r="10" spans="1:6" ht="18.75" customHeight="1">
      <c r="A10" s="140" t="s">
        <v>173</v>
      </c>
      <c r="B10" s="140" t="s">
        <v>173</v>
      </c>
      <c r="C10" s="228" t="s">
        <v>173</v>
      </c>
      <c r="D10" s="44"/>
      <c r="E10" s="44"/>
      <c r="F10" s="44"/>
    </row>
    <row r="11" spans="1:6" ht="14.25" customHeight="1">
      <c r="A11" s="21" t="s">
        <v>455</v>
      </c>
    </row>
  </sheetData>
  <mergeCells count="7">
    <mergeCell ref="A3:F3"/>
    <mergeCell ref="A4:C4"/>
    <mergeCell ref="D5:F5"/>
    <mergeCell ref="A10:C10"/>
    <mergeCell ref="A5:A6"/>
    <mergeCell ref="B5:B6"/>
    <mergeCell ref="C5:C6"/>
  </mergeCells>
  <phoneticPr fontId="17" type="noConversion"/>
  <printOptions horizontalCentered="1"/>
  <pageMargins left="0.37" right="0.37" top="0.56000000000000005" bottom="0.56000000000000005" header="0.48" footer="0.48"/>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V11"/>
  <sheetViews>
    <sheetView showZeros="0" view="pageBreakPreview" zoomScaleNormal="100" workbookViewId="0">
      <pane ySplit="1" topLeftCell="A2" activePane="bottomLeft" state="frozen"/>
      <selection pane="bottomLeft" activeCell="G9" sqref="G9"/>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22" ht="14.25" customHeight="1">
      <c r="A1" s="45"/>
      <c r="B1" s="45"/>
      <c r="C1" s="45"/>
      <c r="D1" s="45"/>
      <c r="E1" s="45"/>
      <c r="F1" s="45"/>
      <c r="G1" s="45"/>
      <c r="H1" s="45"/>
      <c r="I1" s="45"/>
      <c r="J1" s="45"/>
      <c r="K1" s="45"/>
      <c r="L1" s="45"/>
      <c r="M1" s="45"/>
      <c r="N1" s="45"/>
      <c r="O1" s="45"/>
      <c r="P1" s="45"/>
      <c r="Q1" s="45"/>
      <c r="R1" s="45"/>
      <c r="S1" s="45"/>
    </row>
    <row r="2" spans="1:22" ht="15.75" customHeight="1">
      <c r="B2" s="47"/>
      <c r="C2" s="47"/>
      <c r="R2" s="67"/>
      <c r="S2" s="67" t="s">
        <v>456</v>
      </c>
    </row>
    <row r="3" spans="1:22" ht="41.25" customHeight="1">
      <c r="A3" s="242" t="str">
        <f>"2025"&amp;"年部门政府采购预算表"</f>
        <v>2025年部门政府采购预算表</v>
      </c>
      <c r="B3" s="189"/>
      <c r="C3" s="189"/>
      <c r="D3" s="190"/>
      <c r="E3" s="190"/>
      <c r="F3" s="190"/>
      <c r="G3" s="190"/>
      <c r="H3" s="190"/>
      <c r="I3" s="190"/>
      <c r="J3" s="190"/>
      <c r="K3" s="190"/>
      <c r="L3" s="190"/>
      <c r="M3" s="189"/>
      <c r="N3" s="190"/>
      <c r="O3" s="190"/>
      <c r="P3" s="189"/>
      <c r="Q3" s="190"/>
      <c r="R3" s="189"/>
      <c r="S3" s="189"/>
    </row>
    <row r="4" spans="1:22" ht="18.75" customHeight="1">
      <c r="A4" s="231" t="str">
        <f>"单位名称："&amp;"昆明市西山区芳草地国际学校"</f>
        <v>单位名称：昆明市西山区芳草地国际学校</v>
      </c>
      <c r="B4" s="243"/>
      <c r="C4" s="243"/>
      <c r="D4" s="244"/>
      <c r="E4" s="244"/>
      <c r="F4" s="244"/>
      <c r="G4" s="244"/>
      <c r="H4" s="244"/>
      <c r="I4" s="63"/>
      <c r="J4" s="63"/>
      <c r="K4" s="63"/>
      <c r="L4" s="63"/>
      <c r="R4" s="68"/>
      <c r="S4" s="69" t="s">
        <v>1</v>
      </c>
    </row>
    <row r="5" spans="1:22" ht="15.75" customHeight="1">
      <c r="A5" s="206" t="s">
        <v>183</v>
      </c>
      <c r="B5" s="234" t="s">
        <v>184</v>
      </c>
      <c r="C5" s="234" t="s">
        <v>457</v>
      </c>
      <c r="D5" s="237" t="s">
        <v>458</v>
      </c>
      <c r="E5" s="237" t="s">
        <v>459</v>
      </c>
      <c r="F5" s="237" t="s">
        <v>460</v>
      </c>
      <c r="G5" s="237" t="s">
        <v>461</v>
      </c>
      <c r="H5" s="237" t="s">
        <v>462</v>
      </c>
      <c r="I5" s="245" t="s">
        <v>191</v>
      </c>
      <c r="J5" s="245"/>
      <c r="K5" s="245"/>
      <c r="L5" s="245"/>
      <c r="M5" s="197"/>
      <c r="N5" s="245"/>
      <c r="O5" s="245"/>
      <c r="P5" s="195"/>
      <c r="Q5" s="245"/>
      <c r="R5" s="197"/>
      <c r="S5" s="198"/>
    </row>
    <row r="6" spans="1:22" ht="17.25" customHeight="1">
      <c r="A6" s="214"/>
      <c r="B6" s="235"/>
      <c r="C6" s="235"/>
      <c r="D6" s="238"/>
      <c r="E6" s="238"/>
      <c r="F6" s="238"/>
      <c r="G6" s="238"/>
      <c r="H6" s="238"/>
      <c r="I6" s="238" t="s">
        <v>55</v>
      </c>
      <c r="J6" s="238" t="s">
        <v>58</v>
      </c>
      <c r="K6" s="238" t="s">
        <v>463</v>
      </c>
      <c r="L6" s="238" t="s">
        <v>464</v>
      </c>
      <c r="M6" s="240" t="s">
        <v>465</v>
      </c>
      <c r="N6" s="246" t="s">
        <v>466</v>
      </c>
      <c r="O6" s="246"/>
      <c r="P6" s="247"/>
      <c r="Q6" s="246"/>
      <c r="R6" s="248"/>
      <c r="S6" s="236"/>
    </row>
    <row r="7" spans="1:22" ht="54" customHeight="1">
      <c r="A7" s="207"/>
      <c r="B7" s="236"/>
      <c r="C7" s="236"/>
      <c r="D7" s="239"/>
      <c r="E7" s="239"/>
      <c r="F7" s="239"/>
      <c r="G7" s="239"/>
      <c r="H7" s="239"/>
      <c r="I7" s="239"/>
      <c r="J7" s="239" t="s">
        <v>57</v>
      </c>
      <c r="K7" s="239"/>
      <c r="L7" s="239"/>
      <c r="M7" s="241"/>
      <c r="N7" s="57" t="s">
        <v>57</v>
      </c>
      <c r="O7" s="57" t="s">
        <v>64</v>
      </c>
      <c r="P7" s="50" t="s">
        <v>65</v>
      </c>
      <c r="Q7" s="57" t="s">
        <v>66</v>
      </c>
      <c r="R7" s="58" t="s">
        <v>67</v>
      </c>
      <c r="S7" s="50" t="s">
        <v>68</v>
      </c>
    </row>
    <row r="8" spans="1:22" ht="18" customHeight="1">
      <c r="A8" s="64">
        <v>1</v>
      </c>
      <c r="B8" s="64" t="s">
        <v>83</v>
      </c>
      <c r="C8" s="65">
        <v>3</v>
      </c>
      <c r="D8" s="65">
        <v>4</v>
      </c>
      <c r="E8" s="64">
        <v>5</v>
      </c>
      <c r="F8" s="64">
        <v>6</v>
      </c>
      <c r="G8" s="64">
        <v>7</v>
      </c>
      <c r="H8" s="64">
        <v>8</v>
      </c>
      <c r="I8" s="64">
        <v>9</v>
      </c>
      <c r="J8" s="64">
        <v>10</v>
      </c>
      <c r="K8" s="64">
        <v>11</v>
      </c>
      <c r="L8" s="64">
        <v>12</v>
      </c>
      <c r="M8" s="64">
        <v>13</v>
      </c>
      <c r="N8" s="64">
        <v>14</v>
      </c>
      <c r="O8" s="64">
        <v>15</v>
      </c>
      <c r="P8" s="64">
        <v>16</v>
      </c>
      <c r="Q8" s="64">
        <v>17</v>
      </c>
      <c r="R8" s="64">
        <v>18</v>
      </c>
      <c r="S8" s="64">
        <v>19</v>
      </c>
    </row>
    <row r="9" spans="1:22" s="62" customFormat="1" ht="21" customHeight="1">
      <c r="A9" s="52" t="s">
        <v>201</v>
      </c>
      <c r="B9" s="53" t="s">
        <v>70</v>
      </c>
      <c r="C9" s="53" t="s">
        <v>284</v>
      </c>
      <c r="D9" s="53" t="s">
        <v>467</v>
      </c>
      <c r="E9" s="53" t="s">
        <v>467</v>
      </c>
      <c r="F9" s="118" t="s">
        <v>503</v>
      </c>
      <c r="G9" s="52">
        <v>1</v>
      </c>
      <c r="H9" s="59">
        <v>340200</v>
      </c>
      <c r="I9" s="59">
        <v>340200</v>
      </c>
      <c r="J9" s="59">
        <v>340200</v>
      </c>
      <c r="K9" s="59"/>
      <c r="L9" s="59"/>
      <c r="M9" s="59"/>
      <c r="N9" s="59"/>
      <c r="O9" s="66"/>
      <c r="P9" s="59"/>
      <c r="Q9" s="59"/>
      <c r="R9" s="66"/>
      <c r="S9" s="59"/>
      <c r="T9" s="70"/>
      <c r="U9" s="70"/>
      <c r="V9" s="71"/>
    </row>
    <row r="10" spans="1:22" ht="21" customHeight="1">
      <c r="A10" s="249" t="s">
        <v>173</v>
      </c>
      <c r="B10" s="250"/>
      <c r="C10" s="250"/>
      <c r="D10" s="251"/>
      <c r="E10" s="251"/>
      <c r="F10" s="251"/>
      <c r="G10" s="252"/>
      <c r="H10" s="59">
        <v>340200</v>
      </c>
      <c r="I10" s="59">
        <v>340200</v>
      </c>
      <c r="J10" s="59">
        <v>340200</v>
      </c>
      <c r="K10" s="15"/>
      <c r="L10" s="15"/>
      <c r="M10" s="15"/>
      <c r="N10" s="15"/>
      <c r="O10" s="15"/>
      <c r="P10" s="15"/>
      <c r="Q10" s="15"/>
      <c r="R10" s="15"/>
      <c r="S10" s="15"/>
    </row>
    <row r="11" spans="1:22" ht="21" customHeight="1">
      <c r="A11" s="231" t="s">
        <v>468</v>
      </c>
      <c r="B11" s="191"/>
      <c r="C11" s="191"/>
      <c r="D11" s="231"/>
      <c r="E11" s="231"/>
      <c r="F11" s="231"/>
      <c r="G11" s="232"/>
      <c r="H11" s="233"/>
      <c r="I11" s="233"/>
      <c r="J11" s="233"/>
      <c r="K11" s="233"/>
      <c r="L11" s="233"/>
      <c r="M11" s="233"/>
      <c r="N11" s="233"/>
      <c r="O11" s="233"/>
      <c r="P11" s="233"/>
      <c r="Q11" s="233"/>
      <c r="R11" s="233"/>
      <c r="S11" s="233"/>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honeticPr fontId="17" type="noConversion"/>
  <printOptions horizontalCentered="1"/>
  <pageMargins left="0.96" right="0.96" top="0.72" bottom="0.72" header="0" footer="0"/>
  <pageSetup paperSize="9" scale="2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T11"/>
  <sheetViews>
    <sheetView showZeros="0" workbookViewId="0">
      <pane ySplit="1" topLeftCell="A2" activePane="bottomLeft" state="frozen"/>
      <selection pane="bottomLeft" activeCell="B16" sqref="B16"/>
    </sheetView>
  </sheetViews>
  <sheetFormatPr defaultColWidth="9.125" defaultRowHeight="14.25" customHeight="1"/>
  <cols>
    <col min="1" max="1" width="47" customWidth="1"/>
    <col min="2"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45"/>
      <c r="B1" s="45"/>
      <c r="C1" s="2"/>
      <c r="D1" s="45"/>
      <c r="E1" s="45"/>
      <c r="F1" s="45"/>
      <c r="G1" s="45"/>
      <c r="H1" s="45"/>
      <c r="I1" s="45"/>
      <c r="J1" s="45"/>
      <c r="K1" s="45"/>
      <c r="L1" s="45"/>
      <c r="M1" s="45"/>
      <c r="N1" s="45"/>
      <c r="O1" s="45"/>
      <c r="P1" s="45"/>
      <c r="Q1" s="45"/>
      <c r="R1" s="45"/>
      <c r="S1" s="45"/>
      <c r="T1" s="45"/>
    </row>
    <row r="2" spans="1:20" ht="16.5" customHeight="1">
      <c r="A2" s="46"/>
      <c r="B2" s="47"/>
      <c r="C2" s="47"/>
      <c r="D2" s="47"/>
      <c r="E2" s="47"/>
      <c r="F2" s="47"/>
      <c r="G2" s="47"/>
      <c r="H2" s="46"/>
      <c r="I2" s="46"/>
      <c r="J2" s="46"/>
      <c r="K2" s="46"/>
      <c r="L2" s="46"/>
      <c r="M2" s="46"/>
      <c r="N2" s="56"/>
      <c r="O2" s="46"/>
      <c r="P2" s="46"/>
      <c r="Q2" s="47"/>
      <c r="R2" s="46"/>
      <c r="S2" s="60"/>
      <c r="T2" s="60" t="s">
        <v>469</v>
      </c>
    </row>
    <row r="3" spans="1:20" ht="41.25" customHeight="1">
      <c r="A3" s="242" t="str">
        <f>"2025"&amp;"年部门政府购买服务预算表"</f>
        <v>2025年部门政府购买服务预算表</v>
      </c>
      <c r="B3" s="189"/>
      <c r="C3" s="189"/>
      <c r="D3" s="189"/>
      <c r="E3" s="189"/>
      <c r="F3" s="189"/>
      <c r="G3" s="189"/>
      <c r="H3" s="261"/>
      <c r="I3" s="261"/>
      <c r="J3" s="261"/>
      <c r="K3" s="261"/>
      <c r="L3" s="261"/>
      <c r="M3" s="261"/>
      <c r="N3" s="262"/>
      <c r="O3" s="261"/>
      <c r="P3" s="261"/>
      <c r="Q3" s="189"/>
      <c r="R3" s="261"/>
      <c r="S3" s="262"/>
      <c r="T3" s="189"/>
    </row>
    <row r="4" spans="1:20" ht="22.5" customHeight="1">
      <c r="A4" s="253" t="str">
        <f>"单位名称："&amp;"昆明市西山区芳草地国际学校"</f>
        <v>单位名称：昆明市西山区芳草地国际学校</v>
      </c>
      <c r="B4" s="243"/>
      <c r="C4" s="243"/>
      <c r="D4" s="243"/>
      <c r="E4" s="243"/>
      <c r="F4" s="243"/>
      <c r="G4" s="243"/>
      <c r="H4" s="254"/>
      <c r="I4" s="254"/>
      <c r="J4" s="49"/>
      <c r="K4" s="49"/>
      <c r="L4" s="49"/>
      <c r="M4" s="49"/>
      <c r="N4" s="56"/>
      <c r="O4" s="46"/>
      <c r="P4" s="46"/>
      <c r="Q4" s="47"/>
      <c r="R4" s="46"/>
      <c r="S4" s="61"/>
      <c r="T4" s="60" t="s">
        <v>1</v>
      </c>
    </row>
    <row r="5" spans="1:20" ht="24" customHeight="1">
      <c r="A5" s="206" t="s">
        <v>183</v>
      </c>
      <c r="B5" s="234" t="s">
        <v>184</v>
      </c>
      <c r="C5" s="234" t="s">
        <v>457</v>
      </c>
      <c r="D5" s="234" t="s">
        <v>470</v>
      </c>
      <c r="E5" s="255" t="s">
        <v>471</v>
      </c>
      <c r="F5" s="234" t="s">
        <v>472</v>
      </c>
      <c r="G5" s="255" t="s">
        <v>473</v>
      </c>
      <c r="H5" s="258" t="s">
        <v>474</v>
      </c>
      <c r="I5" s="237" t="s">
        <v>475</v>
      </c>
      <c r="J5" s="245" t="s">
        <v>191</v>
      </c>
      <c r="K5" s="245"/>
      <c r="L5" s="245"/>
      <c r="M5" s="245"/>
      <c r="N5" s="197"/>
      <c r="O5" s="245"/>
      <c r="P5" s="245"/>
      <c r="Q5" s="195"/>
      <c r="R5" s="245"/>
      <c r="S5" s="197"/>
      <c r="T5" s="198"/>
    </row>
    <row r="6" spans="1:20" ht="24" customHeight="1">
      <c r="A6" s="214"/>
      <c r="B6" s="235"/>
      <c r="C6" s="235"/>
      <c r="D6" s="235"/>
      <c r="E6" s="256"/>
      <c r="F6" s="235"/>
      <c r="G6" s="256"/>
      <c r="H6" s="259"/>
      <c r="I6" s="238"/>
      <c r="J6" s="238" t="s">
        <v>55</v>
      </c>
      <c r="K6" s="238" t="s">
        <v>58</v>
      </c>
      <c r="L6" s="238" t="s">
        <v>463</v>
      </c>
      <c r="M6" s="238" t="s">
        <v>464</v>
      </c>
      <c r="N6" s="240" t="s">
        <v>465</v>
      </c>
      <c r="O6" s="246" t="s">
        <v>466</v>
      </c>
      <c r="P6" s="246"/>
      <c r="Q6" s="247"/>
      <c r="R6" s="246"/>
      <c r="S6" s="248"/>
      <c r="T6" s="236"/>
    </row>
    <row r="7" spans="1:20" ht="54" customHeight="1">
      <c r="A7" s="207"/>
      <c r="B7" s="236"/>
      <c r="C7" s="236"/>
      <c r="D7" s="236"/>
      <c r="E7" s="257"/>
      <c r="F7" s="236"/>
      <c r="G7" s="257"/>
      <c r="H7" s="260"/>
      <c r="I7" s="239"/>
      <c r="J7" s="239"/>
      <c r="K7" s="239" t="s">
        <v>57</v>
      </c>
      <c r="L7" s="239"/>
      <c r="M7" s="239"/>
      <c r="N7" s="241"/>
      <c r="O7" s="57" t="s">
        <v>57</v>
      </c>
      <c r="P7" s="57" t="s">
        <v>64</v>
      </c>
      <c r="Q7" s="50" t="s">
        <v>65</v>
      </c>
      <c r="R7" s="57" t="s">
        <v>66</v>
      </c>
      <c r="S7" s="58" t="s">
        <v>67</v>
      </c>
      <c r="T7" s="50" t="s">
        <v>68</v>
      </c>
    </row>
    <row r="8" spans="1:20" ht="17.25" customHeight="1">
      <c r="A8" s="51">
        <v>1</v>
      </c>
      <c r="B8" s="50">
        <v>2</v>
      </c>
      <c r="C8" s="51">
        <v>3</v>
      </c>
      <c r="D8" s="51">
        <v>4</v>
      </c>
      <c r="E8" s="50">
        <v>5</v>
      </c>
      <c r="F8" s="51">
        <v>6</v>
      </c>
      <c r="G8" s="51">
        <v>7</v>
      </c>
      <c r="H8" s="50">
        <v>8</v>
      </c>
      <c r="I8" s="51">
        <v>9</v>
      </c>
      <c r="J8" s="51">
        <v>10</v>
      </c>
      <c r="K8" s="50">
        <v>11</v>
      </c>
      <c r="L8" s="51">
        <v>12</v>
      </c>
      <c r="M8" s="51">
        <v>13</v>
      </c>
      <c r="N8" s="50">
        <v>14</v>
      </c>
      <c r="O8" s="51">
        <v>15</v>
      </c>
      <c r="P8" s="51">
        <v>16</v>
      </c>
      <c r="Q8" s="50">
        <v>17</v>
      </c>
      <c r="R8" s="51">
        <v>18</v>
      </c>
      <c r="S8" s="51">
        <v>19</v>
      </c>
      <c r="T8" s="51">
        <v>20</v>
      </c>
    </row>
    <row r="9" spans="1:20" ht="21" customHeight="1">
      <c r="A9" s="52"/>
      <c r="B9" s="53"/>
      <c r="C9" s="53"/>
      <c r="D9" s="52"/>
      <c r="E9" s="54"/>
      <c r="F9" s="54"/>
      <c r="G9" s="54"/>
      <c r="H9" s="55"/>
      <c r="I9" s="55"/>
      <c r="J9" s="59"/>
      <c r="K9" s="59"/>
      <c r="L9" s="15"/>
      <c r="M9" s="15"/>
      <c r="N9" s="15"/>
      <c r="O9" s="15"/>
      <c r="P9" s="15"/>
      <c r="Q9" s="15"/>
      <c r="R9" s="15"/>
      <c r="S9" s="15"/>
      <c r="T9" s="15"/>
    </row>
    <row r="10" spans="1:20" ht="21" customHeight="1">
      <c r="A10" s="249" t="s">
        <v>173</v>
      </c>
      <c r="B10" s="250"/>
      <c r="C10" s="250"/>
      <c r="D10" s="250"/>
      <c r="E10" s="250"/>
      <c r="F10" s="250"/>
      <c r="G10" s="250"/>
      <c r="H10" s="251"/>
      <c r="I10" s="263"/>
      <c r="J10" s="59">
        <v>340200</v>
      </c>
      <c r="K10" s="59">
        <v>340200</v>
      </c>
      <c r="L10" s="15"/>
      <c r="M10" s="15"/>
      <c r="N10" s="15"/>
      <c r="O10" s="15"/>
      <c r="P10" s="15"/>
      <c r="Q10" s="15"/>
      <c r="R10" s="15"/>
      <c r="S10" s="15"/>
      <c r="T10" s="15"/>
    </row>
    <row r="11" spans="1:20" ht="21" customHeight="1">
      <c r="A11" s="253" t="s">
        <v>476</v>
      </c>
      <c r="B11" s="243"/>
      <c r="C11" s="243"/>
      <c r="D11" s="243"/>
      <c r="E11" s="243"/>
      <c r="F11" s="243"/>
      <c r="G11" s="243"/>
      <c r="H11" s="254"/>
      <c r="I11" s="254"/>
    </row>
  </sheetData>
  <mergeCells count="20">
    <mergeCell ref="A3:T3"/>
    <mergeCell ref="A4:I4"/>
    <mergeCell ref="J5:T5"/>
    <mergeCell ref="O6:T6"/>
    <mergeCell ref="A10:I10"/>
    <mergeCell ref="J6:J7"/>
    <mergeCell ref="K6:K7"/>
    <mergeCell ref="L6:L7"/>
    <mergeCell ref="M6:M7"/>
    <mergeCell ref="N6:N7"/>
    <mergeCell ref="A11:I11"/>
    <mergeCell ref="A5:A7"/>
    <mergeCell ref="B5:B7"/>
    <mergeCell ref="C5:C7"/>
    <mergeCell ref="D5:D7"/>
    <mergeCell ref="E5:E7"/>
    <mergeCell ref="F5:F7"/>
    <mergeCell ref="G5:G7"/>
    <mergeCell ref="H5:H7"/>
    <mergeCell ref="I5:I7"/>
  </mergeCells>
  <phoneticPr fontId="17" type="noConversion"/>
  <printOptions horizontalCentered="1"/>
  <pageMargins left="0.96" right="0.96" top="0.72" bottom="0.72" header="0" footer="0"/>
  <pageSetup paperSize="9" scale="2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E10"/>
  <sheetViews>
    <sheetView showZeros="0" tabSelected="1" workbookViewId="0">
      <pane ySplit="1" topLeftCell="A2" activePane="bottomLeft" state="frozen"/>
      <selection pane="bottomLeft" activeCell="D12" sqref="D12"/>
    </sheetView>
  </sheetViews>
  <sheetFormatPr defaultColWidth="9.125" defaultRowHeight="14.25" customHeight="1"/>
  <cols>
    <col min="1" max="1" width="37.75" style="1" customWidth="1"/>
    <col min="2" max="5" width="20" style="1" customWidth="1"/>
    <col min="6" max="16384" width="9.125" style="1"/>
  </cols>
  <sheetData>
    <row r="1" spans="1:5" ht="14.25" customHeight="1">
      <c r="A1" s="2"/>
      <c r="B1" s="2"/>
      <c r="C1" s="2"/>
      <c r="D1" s="2"/>
      <c r="E1" s="2"/>
    </row>
    <row r="2" spans="1:5" ht="17.25" customHeight="1">
      <c r="D2" s="40"/>
      <c r="E2" s="4" t="s">
        <v>477</v>
      </c>
    </row>
    <row r="3" spans="1:5" ht="41.25" customHeight="1">
      <c r="A3" s="264" t="str">
        <f>"2025"&amp;"年对下转移支付预算表"</f>
        <v>2025年对下转移支付预算表</v>
      </c>
      <c r="B3" s="221"/>
      <c r="C3" s="221"/>
      <c r="D3" s="221"/>
      <c r="E3" s="222"/>
    </row>
    <row r="4" spans="1:5" ht="18" customHeight="1">
      <c r="A4" s="265" t="str">
        <f>"单位名称："&amp;"昆明市西山区芳草地国际学校"</f>
        <v>单位名称：昆明市西山区芳草地国际学校</v>
      </c>
      <c r="B4" s="266"/>
      <c r="C4" s="266"/>
      <c r="D4" s="267"/>
      <c r="E4" s="7" t="s">
        <v>1</v>
      </c>
    </row>
    <row r="5" spans="1:5" ht="19.5" customHeight="1">
      <c r="A5" s="268" t="s">
        <v>478</v>
      </c>
      <c r="B5" s="227" t="s">
        <v>191</v>
      </c>
      <c r="C5" s="158"/>
      <c r="D5" s="158"/>
      <c r="E5" s="269" t="s">
        <v>479</v>
      </c>
    </row>
    <row r="6" spans="1:5" ht="40.5" customHeight="1">
      <c r="A6" s="163"/>
      <c r="B6" s="16" t="s">
        <v>55</v>
      </c>
      <c r="C6" s="8" t="s">
        <v>58</v>
      </c>
      <c r="D6" s="41" t="s">
        <v>463</v>
      </c>
      <c r="E6" s="269"/>
    </row>
    <row r="7" spans="1:5" ht="19.5" customHeight="1">
      <c r="A7" s="11">
        <v>1</v>
      </c>
      <c r="B7" s="11">
        <v>2</v>
      </c>
      <c r="C7" s="11">
        <v>3</v>
      </c>
      <c r="D7" s="42">
        <v>4</v>
      </c>
      <c r="E7" s="43">
        <v>5</v>
      </c>
    </row>
    <row r="8" spans="1:5" ht="19.5" customHeight="1">
      <c r="A8" s="17"/>
      <c r="B8" s="44"/>
      <c r="C8" s="44"/>
      <c r="D8" s="44"/>
      <c r="E8" s="44"/>
    </row>
    <row r="9" spans="1:5" ht="19.5" customHeight="1">
      <c r="A9" s="38"/>
      <c r="B9" s="44"/>
      <c r="C9" s="44"/>
      <c r="D9" s="44"/>
      <c r="E9" s="44"/>
    </row>
    <row r="10" spans="1:5" ht="14.25" customHeight="1">
      <c r="A10" s="21" t="s">
        <v>480</v>
      </c>
    </row>
  </sheetData>
  <mergeCells count="5">
    <mergeCell ref="A3:E3"/>
    <mergeCell ref="A4:D4"/>
    <mergeCell ref="B5:D5"/>
    <mergeCell ref="A5:A6"/>
    <mergeCell ref="E5:E6"/>
  </mergeCells>
  <phoneticPr fontId="17" type="noConversion"/>
  <printOptions horizontalCentered="1"/>
  <pageMargins left="0.96" right="0.96" top="0.72" bottom="0.72" header="0" footer="0"/>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9"/>
  <sheetViews>
    <sheetView showZeros="0" workbookViewId="0">
      <pane ySplit="1" topLeftCell="A2" activePane="bottomLeft" state="frozen"/>
      <selection pane="bottomLeft" activeCell="C31" sqref="C31"/>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2" customHeight="1">
      <c r="A1" s="2"/>
      <c r="B1" s="2"/>
      <c r="C1" s="2"/>
      <c r="D1" s="2"/>
      <c r="E1" s="2"/>
      <c r="F1" s="2"/>
      <c r="G1" s="2"/>
      <c r="H1" s="2"/>
      <c r="I1" s="2"/>
      <c r="J1" s="2"/>
    </row>
    <row r="2" spans="1:10" ht="16.5" customHeight="1">
      <c r="J2" s="4" t="s">
        <v>481</v>
      </c>
    </row>
    <row r="3" spans="1:10" ht="41.25" customHeight="1">
      <c r="A3" s="220" t="str">
        <f>"2025"&amp;"年对下转移支付绩效目标表"</f>
        <v>2025年对下转移支付绩效目标表</v>
      </c>
      <c r="B3" s="221"/>
      <c r="C3" s="221"/>
      <c r="D3" s="221"/>
      <c r="E3" s="221"/>
      <c r="F3" s="222"/>
      <c r="G3" s="221"/>
      <c r="H3" s="222"/>
      <c r="I3" s="222"/>
      <c r="J3" s="221"/>
    </row>
    <row r="4" spans="1:10" ht="17.25" customHeight="1">
      <c r="A4" s="223" t="str">
        <f>"单位名称："&amp;"昆明市西山区芳草地国际学校"</f>
        <v>单位名称：昆明市西山区芳草地国际学校</v>
      </c>
      <c r="B4" s="120"/>
      <c r="C4" s="120"/>
      <c r="D4" s="120"/>
      <c r="E4" s="120"/>
      <c r="F4" s="120"/>
      <c r="G4" s="120"/>
      <c r="H4" s="120"/>
    </row>
    <row r="5" spans="1:10" ht="44.25" customHeight="1">
      <c r="A5" s="36" t="s">
        <v>478</v>
      </c>
      <c r="B5" s="36" t="s">
        <v>301</v>
      </c>
      <c r="C5" s="36" t="s">
        <v>302</v>
      </c>
      <c r="D5" s="36" t="s">
        <v>303</v>
      </c>
      <c r="E5" s="36" t="s">
        <v>304</v>
      </c>
      <c r="F5" s="37" t="s">
        <v>305</v>
      </c>
      <c r="G5" s="36" t="s">
        <v>306</v>
      </c>
      <c r="H5" s="37" t="s">
        <v>307</v>
      </c>
      <c r="I5" s="37" t="s">
        <v>308</v>
      </c>
      <c r="J5" s="36" t="s">
        <v>309</v>
      </c>
    </row>
    <row r="6" spans="1:10" ht="14.25" customHeight="1">
      <c r="A6" s="36">
        <v>1</v>
      </c>
      <c r="B6" s="36">
        <v>2</v>
      </c>
      <c r="C6" s="36">
        <v>3</v>
      </c>
      <c r="D6" s="36">
        <v>4</v>
      </c>
      <c r="E6" s="36">
        <v>5</v>
      </c>
      <c r="F6" s="37">
        <v>6</v>
      </c>
      <c r="G6" s="36">
        <v>7</v>
      </c>
      <c r="H6" s="37">
        <v>8</v>
      </c>
      <c r="I6" s="37">
        <v>9</v>
      </c>
      <c r="J6" s="36">
        <v>10</v>
      </c>
    </row>
    <row r="7" spans="1:10" ht="42" customHeight="1">
      <c r="A7" s="17"/>
      <c r="B7" s="38"/>
      <c r="C7" s="38"/>
      <c r="D7" s="38"/>
      <c r="E7" s="27"/>
      <c r="F7" s="39"/>
      <c r="G7" s="27"/>
      <c r="H7" s="39"/>
      <c r="I7" s="39"/>
      <c r="J7" s="27"/>
    </row>
    <row r="8" spans="1:10" ht="42" customHeight="1">
      <c r="A8" s="17"/>
      <c r="B8" s="18"/>
      <c r="C8" s="18"/>
      <c r="D8" s="18"/>
      <c r="E8" s="17"/>
      <c r="F8" s="18"/>
      <c r="G8" s="17"/>
      <c r="H8" s="18"/>
      <c r="I8" s="18"/>
      <c r="J8" s="17"/>
    </row>
    <row r="9" spans="1:10" ht="12" customHeight="1">
      <c r="A9" s="21" t="s">
        <v>480</v>
      </c>
    </row>
  </sheetData>
  <mergeCells count="2">
    <mergeCell ref="A3:J3"/>
    <mergeCell ref="A4:H4"/>
  </mergeCells>
  <phoneticPr fontId="17" type="noConversion"/>
  <printOptions horizontalCentered="1"/>
  <pageMargins left="0.96" right="0.96" top="0.72" bottom="0.72" header="0" footer="0"/>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I10"/>
  <sheetViews>
    <sheetView showZeros="0" workbookViewId="0">
      <pane ySplit="1" topLeftCell="A2" activePane="bottomLeft" state="frozen"/>
      <selection pane="bottomLeft" activeCell="C20" sqref="C20"/>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spans="1:9" ht="14.25" customHeight="1">
      <c r="A1" s="2"/>
      <c r="B1" s="2"/>
      <c r="C1" s="2"/>
      <c r="D1" s="2"/>
      <c r="E1" s="2"/>
      <c r="F1" s="2"/>
      <c r="G1" s="2"/>
      <c r="H1" s="2"/>
      <c r="I1" s="2"/>
    </row>
    <row r="2" spans="1:9" ht="14.25" customHeight="1">
      <c r="A2" s="270" t="s">
        <v>482</v>
      </c>
      <c r="B2" s="271"/>
      <c r="C2" s="271"/>
      <c r="D2" s="272"/>
      <c r="E2" s="272"/>
      <c r="F2" s="272"/>
      <c r="G2" s="271"/>
      <c r="H2" s="271"/>
      <c r="I2" s="272"/>
    </row>
    <row r="3" spans="1:9" ht="41.25" customHeight="1">
      <c r="A3" s="119" t="str">
        <f>"2025"&amp;"年新增资产配置预算表"</f>
        <v>2025年新增资产配置预算表</v>
      </c>
      <c r="B3" s="168"/>
      <c r="C3" s="168"/>
      <c r="D3" s="167"/>
      <c r="E3" s="167"/>
      <c r="F3" s="167"/>
      <c r="G3" s="168"/>
      <c r="H3" s="168"/>
      <c r="I3" s="167"/>
    </row>
    <row r="4" spans="1:9" ht="14.25" customHeight="1">
      <c r="A4" s="121" t="str">
        <f>"单位名称："&amp;"昆明市西山区芳草地国际学校"</f>
        <v>单位名称：昆明市西山区芳草地国际学校</v>
      </c>
      <c r="B4" s="273"/>
      <c r="C4" s="273"/>
      <c r="D4" s="26"/>
      <c r="F4" s="25"/>
      <c r="G4" s="24"/>
      <c r="H4" s="24"/>
      <c r="I4" s="35" t="s">
        <v>1</v>
      </c>
    </row>
    <row r="5" spans="1:9" ht="28.5" customHeight="1">
      <c r="A5" s="131" t="s">
        <v>183</v>
      </c>
      <c r="B5" s="171" t="s">
        <v>184</v>
      </c>
      <c r="C5" s="131" t="s">
        <v>483</v>
      </c>
      <c r="D5" s="131" t="s">
        <v>484</v>
      </c>
      <c r="E5" s="131" t="s">
        <v>485</v>
      </c>
      <c r="F5" s="131" t="s">
        <v>486</v>
      </c>
      <c r="G5" s="171" t="s">
        <v>487</v>
      </c>
      <c r="H5" s="171"/>
      <c r="I5" s="131"/>
    </row>
    <row r="6" spans="1:9" ht="21" customHeight="1">
      <c r="A6" s="131"/>
      <c r="B6" s="173"/>
      <c r="C6" s="173"/>
      <c r="D6" s="172"/>
      <c r="E6" s="173"/>
      <c r="F6" s="173"/>
      <c r="G6" s="22" t="s">
        <v>461</v>
      </c>
      <c r="H6" s="22" t="s">
        <v>488</v>
      </c>
      <c r="I6" s="22" t="s">
        <v>489</v>
      </c>
    </row>
    <row r="7" spans="1:9" ht="17.25" customHeight="1">
      <c r="A7" s="27" t="s">
        <v>82</v>
      </c>
      <c r="B7" s="28"/>
      <c r="C7" s="29" t="s">
        <v>83</v>
      </c>
      <c r="D7" s="27" t="s">
        <v>84</v>
      </c>
      <c r="E7" s="30" t="s">
        <v>85</v>
      </c>
      <c r="F7" s="27" t="s">
        <v>86</v>
      </c>
      <c r="G7" s="29" t="s">
        <v>87</v>
      </c>
      <c r="H7" s="31" t="s">
        <v>88</v>
      </c>
      <c r="I7" s="30" t="s">
        <v>89</v>
      </c>
    </row>
    <row r="8" spans="1:9" ht="19.5" customHeight="1">
      <c r="A8" s="17"/>
      <c r="B8" s="18"/>
      <c r="C8" s="18"/>
      <c r="D8" s="17"/>
      <c r="E8" s="18"/>
      <c r="F8" s="31"/>
      <c r="G8" s="32"/>
      <c r="H8" s="33"/>
      <c r="I8" s="33"/>
    </row>
    <row r="9" spans="1:9" ht="19.5" customHeight="1">
      <c r="A9" s="274" t="s">
        <v>55</v>
      </c>
      <c r="B9" s="275"/>
      <c r="C9" s="275"/>
      <c r="D9" s="276"/>
      <c r="E9" s="277"/>
      <c r="F9" s="277"/>
      <c r="G9" s="32"/>
      <c r="H9" s="33"/>
      <c r="I9" s="33"/>
    </row>
    <row r="10" spans="1:9" ht="14.25" customHeight="1">
      <c r="A10" s="21" t="s">
        <v>490</v>
      </c>
    </row>
  </sheetData>
  <mergeCells count="11">
    <mergeCell ref="A2:I2"/>
    <mergeCell ref="A3:I3"/>
    <mergeCell ref="A4:C4"/>
    <mergeCell ref="G5:I5"/>
    <mergeCell ref="A9:F9"/>
    <mergeCell ref="A5:A6"/>
    <mergeCell ref="B5:B6"/>
    <mergeCell ref="C5:C6"/>
    <mergeCell ref="D5:D6"/>
    <mergeCell ref="E5:E6"/>
    <mergeCell ref="F5:F6"/>
  </mergeCells>
  <phoneticPr fontId="17" type="noConversion"/>
  <pageMargins left="0.6692913385826772" right="0.6692913385826772" top="0.70866141732283472" bottom="0.70866141732283472" header="0.27559055118110237" footer="0.27559055118110237"/>
  <pageSetup paperSize="9" scale="4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K12"/>
  <sheetViews>
    <sheetView showZeros="0" workbookViewId="0">
      <pane ySplit="1" topLeftCell="A2" activePane="bottomLeft" state="frozen"/>
      <selection pane="bottomLeft" activeCell="A12" sqref="A12"/>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spans="1:11" ht="14.25" customHeight="1">
      <c r="A1" s="2"/>
      <c r="B1" s="2"/>
      <c r="C1" s="2"/>
      <c r="D1" s="2"/>
      <c r="E1" s="2"/>
      <c r="F1" s="2"/>
      <c r="G1" s="2"/>
      <c r="H1" s="2"/>
      <c r="I1" s="2"/>
      <c r="J1" s="2"/>
      <c r="K1" s="2"/>
    </row>
    <row r="2" spans="1:11" ht="14.25" customHeight="1">
      <c r="D2" s="3"/>
      <c r="E2" s="3"/>
      <c r="F2" s="3"/>
      <c r="G2" s="3"/>
      <c r="K2" s="4" t="s">
        <v>491</v>
      </c>
    </row>
    <row r="3" spans="1:11" ht="41.25" customHeight="1">
      <c r="A3" s="221" t="str">
        <f>"2025"&amp;"年上级转移支付补助项目支出预算表"</f>
        <v>2025年上级转移支付补助项目支出预算表</v>
      </c>
      <c r="B3" s="221"/>
      <c r="C3" s="221"/>
      <c r="D3" s="221"/>
      <c r="E3" s="221"/>
      <c r="F3" s="221"/>
      <c r="G3" s="221"/>
      <c r="H3" s="221"/>
      <c r="I3" s="221"/>
      <c r="J3" s="221"/>
      <c r="K3" s="221"/>
    </row>
    <row r="4" spans="1:11" ht="13.5" customHeight="1">
      <c r="A4" s="223" t="str">
        <f>"单位名称："&amp;"昆明市西山区芳草地国际学校"</f>
        <v>单位名称：昆明市西山区芳草地国际学校</v>
      </c>
      <c r="B4" s="278"/>
      <c r="C4" s="278"/>
      <c r="D4" s="278"/>
      <c r="E4" s="278"/>
      <c r="F4" s="278"/>
      <c r="G4" s="278"/>
      <c r="H4" s="6"/>
      <c r="I4" s="6"/>
      <c r="J4" s="6"/>
      <c r="K4" s="7" t="s">
        <v>1</v>
      </c>
    </row>
    <row r="5" spans="1:11" ht="21.75" customHeight="1">
      <c r="A5" s="184" t="s">
        <v>271</v>
      </c>
      <c r="B5" s="184" t="s">
        <v>186</v>
      </c>
      <c r="C5" s="184" t="s">
        <v>272</v>
      </c>
      <c r="D5" s="213" t="s">
        <v>187</v>
      </c>
      <c r="E5" s="213" t="s">
        <v>188</v>
      </c>
      <c r="F5" s="213" t="s">
        <v>273</v>
      </c>
      <c r="G5" s="213" t="s">
        <v>274</v>
      </c>
      <c r="H5" s="268" t="s">
        <v>55</v>
      </c>
      <c r="I5" s="227" t="s">
        <v>492</v>
      </c>
      <c r="J5" s="158"/>
      <c r="K5" s="159"/>
    </row>
    <row r="6" spans="1:11" ht="21.75" customHeight="1">
      <c r="A6" s="188"/>
      <c r="B6" s="188"/>
      <c r="C6" s="188"/>
      <c r="D6" s="215"/>
      <c r="E6" s="215"/>
      <c r="F6" s="215"/>
      <c r="G6" s="215"/>
      <c r="H6" s="186"/>
      <c r="I6" s="213" t="s">
        <v>58</v>
      </c>
      <c r="J6" s="213" t="s">
        <v>59</v>
      </c>
      <c r="K6" s="213" t="s">
        <v>60</v>
      </c>
    </row>
    <row r="7" spans="1:11" ht="40.5" customHeight="1">
      <c r="A7" s="205"/>
      <c r="B7" s="205"/>
      <c r="C7" s="205"/>
      <c r="D7" s="216"/>
      <c r="E7" s="216"/>
      <c r="F7" s="216"/>
      <c r="G7" s="216"/>
      <c r="H7" s="163"/>
      <c r="I7" s="216" t="s">
        <v>57</v>
      </c>
      <c r="J7" s="216"/>
      <c r="K7" s="216"/>
    </row>
    <row r="8" spans="1:11" ht="15" customHeight="1">
      <c r="A8" s="11">
        <v>1</v>
      </c>
      <c r="B8" s="11">
        <v>2</v>
      </c>
      <c r="C8" s="11">
        <v>3</v>
      </c>
      <c r="D8" s="11">
        <v>4</v>
      </c>
      <c r="E8" s="11">
        <v>5</v>
      </c>
      <c r="F8" s="11">
        <v>6</v>
      </c>
      <c r="G8" s="11">
        <v>7</v>
      </c>
      <c r="H8" s="11">
        <v>8</v>
      </c>
      <c r="I8" s="11">
        <v>9</v>
      </c>
      <c r="J8" s="22">
        <v>10</v>
      </c>
      <c r="K8" s="22">
        <v>11</v>
      </c>
    </row>
    <row r="9" spans="1:11" ht="18.75" customHeight="1">
      <c r="A9" s="17"/>
      <c r="B9" s="18"/>
      <c r="C9" s="17"/>
      <c r="D9" s="17"/>
      <c r="E9" s="17"/>
      <c r="F9" s="17"/>
      <c r="G9" s="17"/>
      <c r="H9" s="19"/>
      <c r="I9" s="23"/>
      <c r="J9" s="23"/>
      <c r="K9" s="19"/>
    </row>
    <row r="10" spans="1:11" ht="18.75" customHeight="1">
      <c r="A10" s="18"/>
      <c r="B10" s="18"/>
      <c r="C10" s="18"/>
      <c r="D10" s="18"/>
      <c r="E10" s="18"/>
      <c r="F10" s="18"/>
      <c r="G10" s="18"/>
      <c r="H10" s="20"/>
      <c r="I10" s="20"/>
      <c r="J10" s="20"/>
      <c r="K10" s="19"/>
    </row>
    <row r="11" spans="1:11" ht="18.75" customHeight="1">
      <c r="A11" s="279" t="s">
        <v>173</v>
      </c>
      <c r="B11" s="280"/>
      <c r="C11" s="280"/>
      <c r="D11" s="280"/>
      <c r="E11" s="280"/>
      <c r="F11" s="280"/>
      <c r="G11" s="143"/>
      <c r="H11" s="20"/>
      <c r="I11" s="20"/>
      <c r="J11" s="20"/>
      <c r="K11" s="19"/>
    </row>
    <row r="12" spans="1:11" ht="14.25" customHeight="1">
      <c r="A12" s="21" t="s">
        <v>493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7" type="noConversion"/>
  <printOptions horizontalCentered="1"/>
  <pageMargins left="0.37" right="0.37" top="0.56000000000000005" bottom="0.56000000000000005" header="0.48" footer="0.48"/>
  <pageSetup paperSize="9" scale="5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16"/>
  <sheetViews>
    <sheetView showZeros="0" workbookViewId="0">
      <pane ySplit="1" topLeftCell="A2" activePane="bottomLeft" state="frozen"/>
      <selection pane="bottomLeft" activeCell="E30" sqref="E30"/>
    </sheetView>
  </sheetViews>
  <sheetFormatPr defaultColWidth="9.125" defaultRowHeight="14.25" customHeight="1"/>
  <cols>
    <col min="1" max="1" width="35.25" style="1" customWidth="1"/>
    <col min="2" max="2" width="28" style="1" customWidth="1"/>
    <col min="3" max="3" width="36" style="1" customWidth="1"/>
    <col min="4" max="4" width="28" style="1" customWidth="1"/>
    <col min="5" max="7" width="23.875" style="1" customWidth="1"/>
    <col min="8" max="16384" width="9.125" style="1"/>
  </cols>
  <sheetData>
    <row r="1" spans="1:7" ht="14.25" customHeight="1">
      <c r="A1" s="2"/>
      <c r="B1" s="2"/>
      <c r="C1" s="2"/>
      <c r="D1" s="2"/>
      <c r="E1" s="2"/>
      <c r="F1" s="2"/>
      <c r="G1" s="2"/>
    </row>
    <row r="2" spans="1:7" ht="13.5" customHeight="1">
      <c r="D2" s="3"/>
      <c r="G2" s="4" t="s">
        <v>494</v>
      </c>
    </row>
    <row r="3" spans="1:7" ht="41.25" customHeight="1">
      <c r="A3" s="221" t="str">
        <f>"2025"&amp;"年部门项目中期规划预算表"</f>
        <v>2025年部门项目中期规划预算表</v>
      </c>
      <c r="B3" s="221"/>
      <c r="C3" s="221"/>
      <c r="D3" s="221"/>
      <c r="E3" s="221"/>
      <c r="F3" s="221"/>
      <c r="G3" s="221"/>
    </row>
    <row r="4" spans="1:7" ht="13.5" customHeight="1">
      <c r="A4" s="223" t="str">
        <f>"单位名称："&amp;"昆明市西山区芳草地国际学校"</f>
        <v>单位名称：昆明市西山区芳草地国际学校</v>
      </c>
      <c r="B4" s="278"/>
      <c r="C4" s="278"/>
      <c r="D4" s="278"/>
      <c r="E4" s="6"/>
      <c r="F4" s="6"/>
      <c r="G4" s="7" t="s">
        <v>1</v>
      </c>
    </row>
    <row r="5" spans="1:7" ht="21.75" customHeight="1">
      <c r="A5" s="184" t="s">
        <v>272</v>
      </c>
      <c r="B5" s="184" t="s">
        <v>271</v>
      </c>
      <c r="C5" s="184" t="s">
        <v>186</v>
      </c>
      <c r="D5" s="213" t="s">
        <v>495</v>
      </c>
      <c r="E5" s="227" t="s">
        <v>58</v>
      </c>
      <c r="F5" s="158"/>
      <c r="G5" s="159"/>
    </row>
    <row r="6" spans="1:7" ht="21.75" customHeight="1">
      <c r="A6" s="188"/>
      <c r="B6" s="188"/>
      <c r="C6" s="188"/>
      <c r="D6" s="215"/>
      <c r="E6" s="268" t="str">
        <f>"2025"&amp;"年"</f>
        <v>2025年</v>
      </c>
      <c r="F6" s="213" t="str">
        <f>("2025"+1)&amp;"年"</f>
        <v>2026年</v>
      </c>
      <c r="G6" s="213" t="str">
        <f>("2025"+2)&amp;"年"</f>
        <v>2027年</v>
      </c>
    </row>
    <row r="7" spans="1:7" ht="40.5" customHeight="1">
      <c r="A7" s="205"/>
      <c r="B7" s="205"/>
      <c r="C7" s="205"/>
      <c r="D7" s="216"/>
      <c r="E7" s="163"/>
      <c r="F7" s="216" t="s">
        <v>57</v>
      </c>
      <c r="G7" s="216"/>
    </row>
    <row r="8" spans="1:7" ht="15" customHeight="1">
      <c r="A8" s="11">
        <v>1</v>
      </c>
      <c r="B8" s="11">
        <v>2</v>
      </c>
      <c r="C8" s="11">
        <v>3</v>
      </c>
      <c r="D8" s="11">
        <v>4</v>
      </c>
      <c r="E8" s="11">
        <v>5</v>
      </c>
      <c r="F8" s="11">
        <v>6</v>
      </c>
      <c r="G8" s="11">
        <v>7</v>
      </c>
    </row>
    <row r="9" spans="1:7" ht="15" customHeight="1">
      <c r="A9" s="12" t="s">
        <v>70</v>
      </c>
      <c r="B9" s="13" t="s">
        <v>496</v>
      </c>
      <c r="C9" s="13" t="s">
        <v>284</v>
      </c>
      <c r="D9" s="14" t="s">
        <v>497</v>
      </c>
      <c r="E9" s="15">
        <v>340200</v>
      </c>
      <c r="F9" s="15">
        <v>340200</v>
      </c>
      <c r="G9" s="15">
        <v>340200</v>
      </c>
    </row>
    <row r="10" spans="1:7" ht="15" customHeight="1">
      <c r="A10" s="12" t="s">
        <v>70</v>
      </c>
      <c r="B10" s="13" t="s">
        <v>496</v>
      </c>
      <c r="C10" s="13" t="s">
        <v>297</v>
      </c>
      <c r="D10" s="14" t="s">
        <v>497</v>
      </c>
      <c r="E10" s="15">
        <v>185000</v>
      </c>
      <c r="F10" s="15"/>
      <c r="G10" s="15"/>
    </row>
    <row r="11" spans="1:7" ht="15" customHeight="1">
      <c r="A11" s="12" t="s">
        <v>70</v>
      </c>
      <c r="B11" s="13" t="s">
        <v>496</v>
      </c>
      <c r="C11" s="13" t="s">
        <v>299</v>
      </c>
      <c r="D11" s="14" t="s">
        <v>497</v>
      </c>
      <c r="E11" s="15">
        <v>400000</v>
      </c>
      <c r="F11" s="15"/>
      <c r="G11" s="15"/>
    </row>
    <row r="12" spans="1:7" ht="15" customHeight="1">
      <c r="A12" s="12" t="s">
        <v>70</v>
      </c>
      <c r="B12" s="13" t="s">
        <v>498</v>
      </c>
      <c r="C12" s="13" t="s">
        <v>287</v>
      </c>
      <c r="D12" s="14" t="s">
        <v>497</v>
      </c>
      <c r="E12" s="15">
        <v>768</v>
      </c>
      <c r="F12" s="15"/>
      <c r="G12" s="15"/>
    </row>
    <row r="13" spans="1:7" ht="15" customHeight="1">
      <c r="A13" s="12" t="s">
        <v>70</v>
      </c>
      <c r="B13" s="13" t="s">
        <v>498</v>
      </c>
      <c r="C13" s="13" t="s">
        <v>289</v>
      </c>
      <c r="D13" s="14" t="s">
        <v>497</v>
      </c>
      <c r="E13" s="15">
        <v>175104</v>
      </c>
      <c r="F13" s="15"/>
      <c r="G13" s="15"/>
    </row>
    <row r="14" spans="1:7" ht="15" customHeight="1">
      <c r="A14" s="12" t="s">
        <v>70</v>
      </c>
      <c r="B14" s="13" t="s">
        <v>498</v>
      </c>
      <c r="C14" s="13" t="s">
        <v>293</v>
      </c>
      <c r="D14" s="14" t="s">
        <v>497</v>
      </c>
      <c r="E14" s="15">
        <v>3600</v>
      </c>
      <c r="F14" s="15"/>
      <c r="G14" s="15"/>
    </row>
    <row r="15" spans="1:7" ht="15" customHeight="1">
      <c r="A15" s="12" t="s">
        <v>70</v>
      </c>
      <c r="B15" s="13" t="s">
        <v>499</v>
      </c>
      <c r="C15" s="13" t="s">
        <v>279</v>
      </c>
      <c r="D15" s="14" t="s">
        <v>497</v>
      </c>
      <c r="E15" s="15">
        <v>3000000</v>
      </c>
      <c r="F15" s="15"/>
      <c r="G15" s="15"/>
    </row>
    <row r="16" spans="1:7" ht="18.75" customHeight="1">
      <c r="A16" s="281" t="s">
        <v>55</v>
      </c>
      <c r="B16" s="282" t="s">
        <v>500</v>
      </c>
      <c r="C16" s="282"/>
      <c r="D16" s="283"/>
      <c r="E16" s="15">
        <v>4104672</v>
      </c>
      <c r="F16" s="15">
        <v>340200</v>
      </c>
      <c r="G16" s="15">
        <v>340200</v>
      </c>
    </row>
  </sheetData>
  <mergeCells count="11">
    <mergeCell ref="A3:G3"/>
    <mergeCell ref="A4:D4"/>
    <mergeCell ref="E5:G5"/>
    <mergeCell ref="A16:D16"/>
    <mergeCell ref="A5:A7"/>
    <mergeCell ref="B5:B7"/>
    <mergeCell ref="C5:C7"/>
    <mergeCell ref="D5:D7"/>
    <mergeCell ref="E6:E7"/>
    <mergeCell ref="F6:F7"/>
    <mergeCell ref="G6:G7"/>
  </mergeCells>
  <phoneticPr fontId="17" type="noConversion"/>
  <printOptions horizontalCentered="1"/>
  <pageMargins left="0.37" right="0.37" top="0.56000000000000005" bottom="0.56000000000000005" header="0.48" footer="0.48"/>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3"/>
  <sheetViews>
    <sheetView showGridLines="0" showZeros="0" workbookViewId="0">
      <pane ySplit="1" topLeftCell="A2" activePane="bottomLeft" state="frozen"/>
      <selection pane="bottomLeft" activeCell="F25" sqref="F25"/>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38" t="s">
        <v>52</v>
      </c>
      <c r="B2" s="120"/>
      <c r="C2" s="120"/>
      <c r="D2" s="120"/>
      <c r="E2" s="120"/>
      <c r="F2" s="120"/>
      <c r="G2" s="120"/>
      <c r="H2" s="120"/>
      <c r="I2" s="120"/>
      <c r="J2" s="120"/>
      <c r="K2" s="120"/>
      <c r="L2" s="120"/>
      <c r="M2" s="120"/>
      <c r="N2" s="120"/>
      <c r="O2" s="120"/>
      <c r="P2" s="120"/>
      <c r="Q2" s="120"/>
      <c r="R2" s="120"/>
      <c r="S2" s="120"/>
    </row>
    <row r="3" spans="1:19" ht="41.25" customHeight="1">
      <c r="A3" s="119" t="str">
        <f>"2025"&amp;"年部门收入预算表"</f>
        <v>2025年部门收入预算表</v>
      </c>
      <c r="B3" s="120"/>
      <c r="C3" s="120"/>
      <c r="D3" s="120"/>
      <c r="E3" s="120"/>
      <c r="F3" s="120"/>
      <c r="G3" s="120"/>
      <c r="H3" s="120"/>
      <c r="I3" s="120"/>
      <c r="J3" s="120"/>
      <c r="K3" s="120"/>
      <c r="L3" s="120"/>
      <c r="M3" s="120"/>
      <c r="N3" s="120"/>
      <c r="O3" s="120"/>
      <c r="P3" s="120"/>
      <c r="Q3" s="120"/>
      <c r="R3" s="120"/>
      <c r="S3" s="120"/>
    </row>
    <row r="4" spans="1:19" ht="17.25" customHeight="1">
      <c r="A4" s="121" t="str">
        <f>"单位名称："&amp;"昆明市西山区芳草地国际学校"</f>
        <v>单位名称：昆明市西山区芳草地国际学校</v>
      </c>
      <c r="B4" s="120"/>
      <c r="S4" s="26" t="s">
        <v>1</v>
      </c>
    </row>
    <row r="5" spans="1:19" ht="21.75" customHeight="1">
      <c r="A5" s="133" t="s">
        <v>53</v>
      </c>
      <c r="B5" s="136" t="s">
        <v>54</v>
      </c>
      <c r="C5" s="136" t="s">
        <v>55</v>
      </c>
      <c r="D5" s="139" t="s">
        <v>56</v>
      </c>
      <c r="E5" s="139"/>
      <c r="F5" s="139"/>
      <c r="G5" s="139"/>
      <c r="H5" s="139"/>
      <c r="I5" s="140"/>
      <c r="J5" s="139"/>
      <c r="K5" s="139"/>
      <c r="L5" s="139"/>
      <c r="M5" s="139"/>
      <c r="N5" s="141"/>
      <c r="O5" s="139" t="s">
        <v>45</v>
      </c>
      <c r="P5" s="139"/>
      <c r="Q5" s="139"/>
      <c r="R5" s="139"/>
      <c r="S5" s="141"/>
    </row>
    <row r="6" spans="1:19" ht="27" customHeight="1">
      <c r="A6" s="134"/>
      <c r="B6" s="125"/>
      <c r="C6" s="125"/>
      <c r="D6" s="125" t="s">
        <v>57</v>
      </c>
      <c r="E6" s="125" t="s">
        <v>58</v>
      </c>
      <c r="F6" s="125" t="s">
        <v>59</v>
      </c>
      <c r="G6" s="125" t="s">
        <v>60</v>
      </c>
      <c r="H6" s="125" t="s">
        <v>61</v>
      </c>
      <c r="I6" s="128" t="s">
        <v>62</v>
      </c>
      <c r="J6" s="129"/>
      <c r="K6" s="129"/>
      <c r="L6" s="129"/>
      <c r="M6" s="129"/>
      <c r="N6" s="130"/>
      <c r="O6" s="125" t="s">
        <v>57</v>
      </c>
      <c r="P6" s="125" t="s">
        <v>58</v>
      </c>
      <c r="Q6" s="125" t="s">
        <v>59</v>
      </c>
      <c r="R6" s="125" t="s">
        <v>60</v>
      </c>
      <c r="S6" s="125" t="s">
        <v>63</v>
      </c>
    </row>
    <row r="7" spans="1:19" ht="30" customHeight="1">
      <c r="A7" s="135"/>
      <c r="B7" s="137"/>
      <c r="C7" s="127"/>
      <c r="D7" s="127"/>
      <c r="E7" s="127"/>
      <c r="F7" s="127"/>
      <c r="G7" s="127"/>
      <c r="H7" s="127"/>
      <c r="I7" s="39" t="s">
        <v>57</v>
      </c>
      <c r="J7" s="114" t="s">
        <v>64</v>
      </c>
      <c r="K7" s="114" t="s">
        <v>65</v>
      </c>
      <c r="L7" s="114" t="s">
        <v>66</v>
      </c>
      <c r="M7" s="114" t="s">
        <v>67</v>
      </c>
      <c r="N7" s="114" t="s">
        <v>68</v>
      </c>
      <c r="O7" s="126"/>
      <c r="P7" s="126"/>
      <c r="Q7" s="126"/>
      <c r="R7" s="126"/>
      <c r="S7" s="127"/>
    </row>
    <row r="8" spans="1:19" ht="15" customHeight="1">
      <c r="A8" s="34">
        <v>1</v>
      </c>
      <c r="B8" s="34">
        <v>2</v>
      </c>
      <c r="C8" s="34">
        <v>3</v>
      </c>
      <c r="D8" s="34">
        <v>4</v>
      </c>
      <c r="E8" s="34">
        <v>5</v>
      </c>
      <c r="F8" s="34">
        <v>6</v>
      </c>
      <c r="G8" s="34">
        <v>7</v>
      </c>
      <c r="H8" s="34">
        <v>8</v>
      </c>
      <c r="I8" s="39">
        <v>9</v>
      </c>
      <c r="J8" s="34">
        <v>10</v>
      </c>
      <c r="K8" s="34">
        <v>11</v>
      </c>
      <c r="L8" s="34">
        <v>12</v>
      </c>
      <c r="M8" s="34">
        <v>13</v>
      </c>
      <c r="N8" s="34">
        <v>14</v>
      </c>
      <c r="O8" s="34">
        <v>15</v>
      </c>
      <c r="P8" s="34">
        <v>16</v>
      </c>
      <c r="Q8" s="34">
        <v>17</v>
      </c>
      <c r="R8" s="34">
        <v>18</v>
      </c>
      <c r="S8" s="34">
        <v>19</v>
      </c>
    </row>
    <row r="9" spans="1:19" ht="18" customHeight="1">
      <c r="A9" s="14" t="s">
        <v>69</v>
      </c>
      <c r="B9" s="14" t="s">
        <v>70</v>
      </c>
      <c r="C9" s="66">
        <v>23235650.800000001</v>
      </c>
      <c r="D9" s="66">
        <v>23235650.800000001</v>
      </c>
      <c r="E9" s="66">
        <v>22435650.800000001</v>
      </c>
      <c r="F9" s="66"/>
      <c r="G9" s="66"/>
      <c r="H9" s="66"/>
      <c r="I9" s="66">
        <v>800000</v>
      </c>
      <c r="J9" s="66"/>
      <c r="K9" s="66"/>
      <c r="L9" s="66"/>
      <c r="M9" s="66"/>
      <c r="N9" s="66">
        <v>800000</v>
      </c>
      <c r="O9" s="44"/>
      <c r="P9" s="44"/>
      <c r="Q9" s="44"/>
      <c r="R9" s="44"/>
      <c r="S9" s="44"/>
    </row>
    <row r="10" spans="1:19" ht="18" customHeight="1">
      <c r="A10" s="113"/>
      <c r="B10" s="113"/>
      <c r="C10" s="44"/>
      <c r="D10" s="44"/>
      <c r="E10" s="44"/>
      <c r="F10" s="44"/>
      <c r="G10" s="44"/>
      <c r="H10" s="44"/>
      <c r="I10" s="44"/>
      <c r="J10" s="44"/>
      <c r="K10" s="44"/>
      <c r="L10" s="44"/>
      <c r="M10" s="44"/>
      <c r="N10" s="44"/>
      <c r="O10" s="44"/>
      <c r="P10" s="44"/>
      <c r="Q10" s="44"/>
      <c r="R10" s="44"/>
      <c r="S10" s="44"/>
    </row>
    <row r="11" spans="1:19" ht="18" customHeight="1">
      <c r="A11" s="113"/>
      <c r="B11" s="113"/>
      <c r="C11" s="44"/>
      <c r="D11" s="44"/>
      <c r="E11" s="44"/>
      <c r="F11" s="44"/>
      <c r="G11" s="44"/>
      <c r="H11" s="44"/>
      <c r="I11" s="44"/>
      <c r="J11" s="44"/>
      <c r="K11" s="44"/>
      <c r="L11" s="44"/>
      <c r="M11" s="44"/>
      <c r="N11" s="44"/>
      <c r="O11" s="44"/>
      <c r="P11" s="44"/>
      <c r="Q11" s="44"/>
      <c r="R11" s="44"/>
      <c r="S11" s="44"/>
    </row>
    <row r="12" spans="1:19" ht="18" customHeight="1">
      <c r="A12" s="113"/>
      <c r="B12" s="113"/>
      <c r="C12" s="44"/>
      <c r="D12" s="44"/>
      <c r="E12" s="44"/>
      <c r="F12" s="44"/>
      <c r="G12" s="44"/>
      <c r="H12" s="44"/>
      <c r="I12" s="44"/>
      <c r="J12" s="44"/>
      <c r="K12" s="44"/>
      <c r="L12" s="44"/>
      <c r="M12" s="44"/>
      <c r="N12" s="44"/>
      <c r="O12" s="44"/>
      <c r="P12" s="44"/>
      <c r="Q12" s="44"/>
      <c r="R12" s="44"/>
      <c r="S12" s="44"/>
    </row>
    <row r="13" spans="1:19" ht="18" customHeight="1">
      <c r="A13" s="131" t="s">
        <v>55</v>
      </c>
      <c r="B13" s="132"/>
      <c r="C13" s="66">
        <v>23235650.800000001</v>
      </c>
      <c r="D13" s="66">
        <v>23235650.800000001</v>
      </c>
      <c r="E13" s="66">
        <v>22435650.800000001</v>
      </c>
      <c r="F13" s="66"/>
      <c r="G13" s="66"/>
      <c r="H13" s="66"/>
      <c r="I13" s="66">
        <v>800000</v>
      </c>
      <c r="J13" s="66"/>
      <c r="K13" s="66"/>
      <c r="L13" s="66"/>
      <c r="M13" s="66"/>
      <c r="N13" s="66">
        <v>800000</v>
      </c>
      <c r="O13" s="44"/>
      <c r="P13" s="44"/>
      <c r="Q13" s="44"/>
      <c r="R13" s="44"/>
      <c r="S13" s="44"/>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honeticPr fontId="17" type="noConversion"/>
  <printOptions horizontalCentered="1"/>
  <pageMargins left="0.96" right="0.96" top="0.72" bottom="0.72" header="0" footer="0"/>
  <pageSetup paperSize="9" scale="28" orientation="landscape" r:id="rId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27"/>
  <sheetViews>
    <sheetView showGridLines="0" showZeros="0" workbookViewId="0">
      <pane ySplit="1" topLeftCell="A3" activePane="bottomLeft" state="frozen"/>
      <selection pane="bottomLeft" activeCell="B13" sqref="B13"/>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spans="1:15" ht="12.75" customHeight="1">
      <c r="A1" s="2"/>
      <c r="B1" s="2"/>
      <c r="C1" s="2"/>
      <c r="D1" s="2"/>
      <c r="E1" s="2"/>
      <c r="F1" s="2"/>
      <c r="G1" s="2"/>
      <c r="H1" s="2"/>
      <c r="I1" s="2"/>
      <c r="J1" s="2"/>
      <c r="K1" s="2"/>
      <c r="L1" s="2"/>
      <c r="M1" s="2"/>
      <c r="N1" s="2"/>
      <c r="O1" s="2"/>
    </row>
    <row r="2" spans="1:15" ht="17.25" customHeight="1">
      <c r="A2" s="148" t="s">
        <v>71</v>
      </c>
      <c r="B2" s="120"/>
      <c r="C2" s="120"/>
      <c r="D2" s="120"/>
      <c r="E2" s="120"/>
      <c r="F2" s="120"/>
      <c r="G2" s="120"/>
      <c r="H2" s="120"/>
      <c r="I2" s="120"/>
      <c r="J2" s="120"/>
      <c r="K2" s="120"/>
      <c r="L2" s="120"/>
      <c r="M2" s="120"/>
      <c r="N2" s="120"/>
      <c r="O2" s="120"/>
    </row>
    <row r="3" spans="1:15" ht="41.25" customHeight="1">
      <c r="A3" s="119" t="str">
        <f>"2025"&amp;"年部门支出预算表"</f>
        <v>2025年部门支出预算表</v>
      </c>
      <c r="B3" s="120"/>
      <c r="C3" s="120"/>
      <c r="D3" s="120"/>
      <c r="E3" s="120"/>
      <c r="F3" s="120"/>
      <c r="G3" s="120"/>
      <c r="H3" s="120"/>
      <c r="I3" s="120"/>
      <c r="J3" s="120"/>
      <c r="K3" s="120"/>
      <c r="L3" s="120"/>
      <c r="M3" s="120"/>
      <c r="N3" s="120"/>
      <c r="O3" s="120"/>
    </row>
    <row r="4" spans="1:15" ht="17.25" customHeight="1">
      <c r="A4" s="121" t="str">
        <f>"单位名称："&amp;"昆明市西山区芳草地国际学校"</f>
        <v>单位名称：昆明市西山区芳草地国际学校</v>
      </c>
      <c r="B4" s="120"/>
      <c r="O4" s="26" t="s">
        <v>1</v>
      </c>
    </row>
    <row r="5" spans="1:15" ht="27" customHeight="1">
      <c r="A5" s="144" t="s">
        <v>72</v>
      </c>
      <c r="B5" s="144" t="s">
        <v>73</v>
      </c>
      <c r="C5" s="144" t="s">
        <v>55</v>
      </c>
      <c r="D5" s="149" t="s">
        <v>58</v>
      </c>
      <c r="E5" s="150"/>
      <c r="F5" s="151"/>
      <c r="G5" s="147" t="s">
        <v>59</v>
      </c>
      <c r="H5" s="147" t="s">
        <v>60</v>
      </c>
      <c r="I5" s="147" t="s">
        <v>74</v>
      </c>
      <c r="J5" s="149" t="s">
        <v>62</v>
      </c>
      <c r="K5" s="150"/>
      <c r="L5" s="150"/>
      <c r="M5" s="150"/>
      <c r="N5" s="152"/>
      <c r="O5" s="153"/>
    </row>
    <row r="6" spans="1:15" ht="42" customHeight="1">
      <c r="A6" s="145"/>
      <c r="B6" s="145"/>
      <c r="C6" s="146"/>
      <c r="D6" s="109" t="s">
        <v>57</v>
      </c>
      <c r="E6" s="109" t="s">
        <v>75</v>
      </c>
      <c r="F6" s="109" t="s">
        <v>76</v>
      </c>
      <c r="G6" s="146"/>
      <c r="H6" s="146"/>
      <c r="I6" s="145"/>
      <c r="J6" s="109" t="s">
        <v>57</v>
      </c>
      <c r="K6" s="100" t="s">
        <v>77</v>
      </c>
      <c r="L6" s="100" t="s">
        <v>78</v>
      </c>
      <c r="M6" s="100" t="s">
        <v>79</v>
      </c>
      <c r="N6" s="100" t="s">
        <v>80</v>
      </c>
      <c r="O6" s="100" t="s">
        <v>81</v>
      </c>
    </row>
    <row r="7" spans="1:15" ht="18" customHeight="1">
      <c r="A7" s="27" t="s">
        <v>82</v>
      </c>
      <c r="B7" s="27" t="s">
        <v>83</v>
      </c>
      <c r="C7" s="27" t="s">
        <v>84</v>
      </c>
      <c r="D7" s="31" t="s">
        <v>85</v>
      </c>
      <c r="E7" s="31" t="s">
        <v>86</v>
      </c>
      <c r="F7" s="31" t="s">
        <v>87</v>
      </c>
      <c r="G7" s="31" t="s">
        <v>88</v>
      </c>
      <c r="H7" s="31" t="s">
        <v>89</v>
      </c>
      <c r="I7" s="31" t="s">
        <v>90</v>
      </c>
      <c r="J7" s="31" t="s">
        <v>91</v>
      </c>
      <c r="K7" s="31" t="s">
        <v>92</v>
      </c>
      <c r="L7" s="31" t="s">
        <v>93</v>
      </c>
      <c r="M7" s="31" t="s">
        <v>94</v>
      </c>
      <c r="N7" s="27" t="s">
        <v>95</v>
      </c>
      <c r="O7" s="31" t="s">
        <v>96</v>
      </c>
    </row>
    <row r="8" spans="1:15" ht="18" customHeight="1">
      <c r="A8" s="110" t="s">
        <v>97</v>
      </c>
      <c r="B8" s="110" t="s">
        <v>98</v>
      </c>
      <c r="C8" s="59">
        <v>19474717.960000001</v>
      </c>
      <c r="D8" s="66">
        <v>18674717.960000001</v>
      </c>
      <c r="E8" s="66">
        <v>14570045.960000001</v>
      </c>
      <c r="F8" s="66">
        <v>4104672</v>
      </c>
      <c r="G8" s="66"/>
      <c r="H8" s="66"/>
      <c r="I8" s="66"/>
      <c r="J8" s="66">
        <v>800000</v>
      </c>
      <c r="K8" s="66"/>
      <c r="L8" s="66"/>
      <c r="M8" s="66"/>
      <c r="N8" s="59"/>
      <c r="O8" s="59">
        <v>800000</v>
      </c>
    </row>
    <row r="9" spans="1:15" ht="18" customHeight="1">
      <c r="A9" s="111" t="s">
        <v>99</v>
      </c>
      <c r="B9" s="111" t="s">
        <v>100</v>
      </c>
      <c r="C9" s="59">
        <v>15732526.960000001</v>
      </c>
      <c r="D9" s="66">
        <v>14932526.960000001</v>
      </c>
      <c r="E9" s="66">
        <v>14568822.960000001</v>
      </c>
      <c r="F9" s="66">
        <v>363704</v>
      </c>
      <c r="G9" s="66"/>
      <c r="H9" s="66"/>
      <c r="I9" s="66"/>
      <c r="J9" s="66">
        <v>800000</v>
      </c>
      <c r="K9" s="66"/>
      <c r="L9" s="66"/>
      <c r="M9" s="66"/>
      <c r="N9" s="59"/>
      <c r="O9" s="59">
        <v>800000</v>
      </c>
    </row>
    <row r="10" spans="1:15" ht="18" customHeight="1">
      <c r="A10" s="112" t="s">
        <v>101</v>
      </c>
      <c r="B10" s="112" t="s">
        <v>102</v>
      </c>
      <c r="C10" s="59">
        <v>15732526.960000001</v>
      </c>
      <c r="D10" s="66">
        <v>14932526.960000001</v>
      </c>
      <c r="E10" s="66">
        <v>14568822.960000001</v>
      </c>
      <c r="F10" s="66">
        <v>363704</v>
      </c>
      <c r="G10" s="66"/>
      <c r="H10" s="66"/>
      <c r="I10" s="66"/>
      <c r="J10" s="66">
        <v>800000</v>
      </c>
      <c r="K10" s="66"/>
      <c r="L10" s="66"/>
      <c r="M10" s="66"/>
      <c r="N10" s="59"/>
      <c r="O10" s="59">
        <v>800000</v>
      </c>
    </row>
    <row r="11" spans="1:15" ht="18" customHeight="1">
      <c r="A11" s="111" t="s">
        <v>103</v>
      </c>
      <c r="B11" s="111" t="s">
        <v>104</v>
      </c>
      <c r="C11" s="59">
        <v>1991</v>
      </c>
      <c r="D11" s="66">
        <v>1991</v>
      </c>
      <c r="E11" s="66">
        <v>1223</v>
      </c>
      <c r="F11" s="66">
        <v>768</v>
      </c>
      <c r="G11" s="66"/>
      <c r="H11" s="66"/>
      <c r="I11" s="66"/>
      <c r="J11" s="66"/>
      <c r="K11" s="66"/>
      <c r="L11" s="66"/>
      <c r="M11" s="66"/>
      <c r="N11" s="59"/>
      <c r="O11" s="59"/>
    </row>
    <row r="12" spans="1:15" ht="18" customHeight="1">
      <c r="A12" s="112" t="s">
        <v>105</v>
      </c>
      <c r="B12" s="112" t="s">
        <v>106</v>
      </c>
      <c r="C12" s="59">
        <v>1991</v>
      </c>
      <c r="D12" s="66">
        <v>1991</v>
      </c>
      <c r="E12" s="66">
        <v>1223</v>
      </c>
      <c r="F12" s="66">
        <v>768</v>
      </c>
      <c r="G12" s="66"/>
      <c r="H12" s="66"/>
      <c r="I12" s="66"/>
      <c r="J12" s="66"/>
      <c r="K12" s="66"/>
      <c r="L12" s="66"/>
      <c r="M12" s="66"/>
      <c r="N12" s="59"/>
      <c r="O12" s="59"/>
    </row>
    <row r="13" spans="1:15" ht="18" customHeight="1">
      <c r="A13" s="111" t="s">
        <v>107</v>
      </c>
      <c r="B13" s="111" t="s">
        <v>108</v>
      </c>
      <c r="C13" s="59">
        <v>3740200</v>
      </c>
      <c r="D13" s="66">
        <v>3740200</v>
      </c>
      <c r="E13" s="66"/>
      <c r="F13" s="66">
        <v>3740200</v>
      </c>
      <c r="G13" s="66"/>
      <c r="H13" s="66"/>
      <c r="I13" s="66"/>
      <c r="J13" s="66"/>
      <c r="K13" s="66"/>
      <c r="L13" s="66"/>
      <c r="M13" s="66"/>
      <c r="N13" s="59"/>
      <c r="O13" s="59"/>
    </row>
    <row r="14" spans="1:15" ht="18" customHeight="1">
      <c r="A14" s="112" t="s">
        <v>109</v>
      </c>
      <c r="B14" s="112" t="s">
        <v>110</v>
      </c>
      <c r="C14" s="59">
        <v>3740200</v>
      </c>
      <c r="D14" s="66">
        <v>3740200</v>
      </c>
      <c r="E14" s="66"/>
      <c r="F14" s="66">
        <v>3740200</v>
      </c>
      <c r="G14" s="66"/>
      <c r="H14" s="66"/>
      <c r="I14" s="66"/>
      <c r="J14" s="66"/>
      <c r="K14" s="66"/>
      <c r="L14" s="66"/>
      <c r="M14" s="66"/>
      <c r="N14" s="59"/>
      <c r="O14" s="59"/>
    </row>
    <row r="15" spans="1:15" ht="18" customHeight="1">
      <c r="A15" s="110" t="s">
        <v>111</v>
      </c>
      <c r="B15" s="110" t="s">
        <v>112</v>
      </c>
      <c r="C15" s="59">
        <v>1548081</v>
      </c>
      <c r="D15" s="66">
        <v>1548081</v>
      </c>
      <c r="E15" s="66">
        <v>1548081</v>
      </c>
      <c r="F15" s="66"/>
      <c r="G15" s="66"/>
      <c r="H15" s="66"/>
      <c r="I15" s="66"/>
      <c r="J15" s="66"/>
      <c r="K15" s="66"/>
      <c r="L15" s="66"/>
      <c r="M15" s="66"/>
      <c r="N15" s="59"/>
      <c r="O15" s="59"/>
    </row>
    <row r="16" spans="1:15" ht="18" customHeight="1">
      <c r="A16" s="111" t="s">
        <v>113</v>
      </c>
      <c r="B16" s="111" t="s">
        <v>114</v>
      </c>
      <c r="C16" s="59">
        <v>1548081</v>
      </c>
      <c r="D16" s="66">
        <v>1548081</v>
      </c>
      <c r="E16" s="66">
        <v>1548081</v>
      </c>
      <c r="F16" s="66"/>
      <c r="G16" s="66"/>
      <c r="H16" s="66"/>
      <c r="I16" s="66"/>
      <c r="J16" s="66"/>
      <c r="K16" s="66"/>
      <c r="L16" s="66"/>
      <c r="M16" s="66"/>
      <c r="N16" s="59"/>
      <c r="O16" s="59"/>
    </row>
    <row r="17" spans="1:15" ht="18" customHeight="1">
      <c r="A17" s="112" t="s">
        <v>115</v>
      </c>
      <c r="B17" s="112" t="s">
        <v>116</v>
      </c>
      <c r="C17" s="59">
        <v>1262481</v>
      </c>
      <c r="D17" s="66">
        <v>1262481</v>
      </c>
      <c r="E17" s="66">
        <v>1262481</v>
      </c>
      <c r="F17" s="66"/>
      <c r="G17" s="66"/>
      <c r="H17" s="66"/>
      <c r="I17" s="66"/>
      <c r="J17" s="66"/>
      <c r="K17" s="66"/>
      <c r="L17" s="66"/>
      <c r="M17" s="66"/>
      <c r="N17" s="59"/>
      <c r="O17" s="59"/>
    </row>
    <row r="18" spans="1:15" ht="18" customHeight="1">
      <c r="A18" s="112" t="s">
        <v>117</v>
      </c>
      <c r="B18" s="112" t="s">
        <v>118</v>
      </c>
      <c r="C18" s="59">
        <v>285600</v>
      </c>
      <c r="D18" s="66">
        <v>285600</v>
      </c>
      <c r="E18" s="66">
        <v>285600</v>
      </c>
      <c r="F18" s="66"/>
      <c r="G18" s="66"/>
      <c r="H18" s="66"/>
      <c r="I18" s="66"/>
      <c r="J18" s="66"/>
      <c r="K18" s="66"/>
      <c r="L18" s="66"/>
      <c r="M18" s="66"/>
      <c r="N18" s="59"/>
      <c r="O18" s="59"/>
    </row>
    <row r="19" spans="1:15" ht="18" customHeight="1">
      <c r="A19" s="110" t="s">
        <v>119</v>
      </c>
      <c r="B19" s="110" t="s">
        <v>120</v>
      </c>
      <c r="C19" s="59">
        <v>1015959.84</v>
      </c>
      <c r="D19" s="66">
        <v>1015959.84</v>
      </c>
      <c r="E19" s="66">
        <v>1015959.84</v>
      </c>
      <c r="F19" s="66"/>
      <c r="G19" s="66"/>
      <c r="H19" s="66"/>
      <c r="I19" s="66"/>
      <c r="J19" s="66"/>
      <c r="K19" s="66"/>
      <c r="L19" s="66"/>
      <c r="M19" s="66"/>
      <c r="N19" s="59"/>
      <c r="O19" s="59"/>
    </row>
    <row r="20" spans="1:15" ht="18" customHeight="1">
      <c r="A20" s="111" t="s">
        <v>121</v>
      </c>
      <c r="B20" s="111" t="s">
        <v>122</v>
      </c>
      <c r="C20" s="59">
        <v>1015959.84</v>
      </c>
      <c r="D20" s="66">
        <v>1015959.84</v>
      </c>
      <c r="E20" s="66">
        <v>1015959.84</v>
      </c>
      <c r="F20" s="66"/>
      <c r="G20" s="66"/>
      <c r="H20" s="66"/>
      <c r="I20" s="66"/>
      <c r="J20" s="66"/>
      <c r="K20" s="66"/>
      <c r="L20" s="66"/>
      <c r="M20" s="66"/>
      <c r="N20" s="59"/>
      <c r="O20" s="59"/>
    </row>
    <row r="21" spans="1:15" ht="18" customHeight="1">
      <c r="A21" s="112" t="s">
        <v>123</v>
      </c>
      <c r="B21" s="112" t="s">
        <v>124</v>
      </c>
      <c r="C21" s="59">
        <v>578076</v>
      </c>
      <c r="D21" s="66">
        <v>578076</v>
      </c>
      <c r="E21" s="66">
        <v>578076</v>
      </c>
      <c r="F21" s="66"/>
      <c r="G21" s="66"/>
      <c r="H21" s="66"/>
      <c r="I21" s="66"/>
      <c r="J21" s="66"/>
      <c r="K21" s="66"/>
      <c r="L21" s="66"/>
      <c r="M21" s="66"/>
      <c r="N21" s="59"/>
      <c r="O21" s="59"/>
    </row>
    <row r="22" spans="1:15" ht="18" customHeight="1">
      <c r="A22" s="112" t="s">
        <v>125</v>
      </c>
      <c r="B22" s="112" t="s">
        <v>126</v>
      </c>
      <c r="C22" s="59">
        <v>368955</v>
      </c>
      <c r="D22" s="66">
        <v>368955</v>
      </c>
      <c r="E22" s="66">
        <v>368955</v>
      </c>
      <c r="F22" s="66"/>
      <c r="G22" s="66"/>
      <c r="H22" s="66"/>
      <c r="I22" s="66"/>
      <c r="J22" s="66"/>
      <c r="K22" s="66"/>
      <c r="L22" s="66"/>
      <c r="M22" s="66"/>
      <c r="N22" s="59"/>
      <c r="O22" s="59"/>
    </row>
    <row r="23" spans="1:15" ht="18" customHeight="1">
      <c r="A23" s="112" t="s">
        <v>127</v>
      </c>
      <c r="B23" s="112" t="s">
        <v>128</v>
      </c>
      <c r="C23" s="59">
        <v>68928.84</v>
      </c>
      <c r="D23" s="66">
        <v>68928.84</v>
      </c>
      <c r="E23" s="66">
        <v>68928.84</v>
      </c>
      <c r="F23" s="66"/>
      <c r="G23" s="66"/>
      <c r="H23" s="66"/>
      <c r="I23" s="66"/>
      <c r="J23" s="66"/>
      <c r="K23" s="66"/>
      <c r="L23" s="66"/>
      <c r="M23" s="66"/>
      <c r="N23" s="59"/>
      <c r="O23" s="59"/>
    </row>
    <row r="24" spans="1:15" ht="18" customHeight="1">
      <c r="A24" s="110" t="s">
        <v>129</v>
      </c>
      <c r="B24" s="110" t="s">
        <v>130</v>
      </c>
      <c r="C24" s="59">
        <v>1196892</v>
      </c>
      <c r="D24" s="66">
        <v>1196892</v>
      </c>
      <c r="E24" s="66">
        <v>1196892</v>
      </c>
      <c r="F24" s="66"/>
      <c r="G24" s="66"/>
      <c r="H24" s="66"/>
      <c r="I24" s="66"/>
      <c r="J24" s="66"/>
      <c r="K24" s="66"/>
      <c r="L24" s="66"/>
      <c r="M24" s="66"/>
      <c r="N24" s="59"/>
      <c r="O24" s="59"/>
    </row>
    <row r="25" spans="1:15" ht="18" customHeight="1">
      <c r="A25" s="111" t="s">
        <v>131</v>
      </c>
      <c r="B25" s="111" t="s">
        <v>132</v>
      </c>
      <c r="C25" s="59">
        <v>1196892</v>
      </c>
      <c r="D25" s="66">
        <v>1196892</v>
      </c>
      <c r="E25" s="66">
        <v>1196892</v>
      </c>
      <c r="F25" s="66"/>
      <c r="G25" s="66"/>
      <c r="H25" s="66"/>
      <c r="I25" s="66"/>
      <c r="J25" s="66"/>
      <c r="K25" s="66"/>
      <c r="L25" s="66"/>
      <c r="M25" s="66"/>
      <c r="N25" s="59"/>
      <c r="O25" s="59"/>
    </row>
    <row r="26" spans="1:15" ht="18" customHeight="1">
      <c r="A26" s="112" t="s">
        <v>133</v>
      </c>
      <c r="B26" s="112" t="s">
        <v>134</v>
      </c>
      <c r="C26" s="59">
        <v>1196892</v>
      </c>
      <c r="D26" s="66">
        <v>1196892</v>
      </c>
      <c r="E26" s="66">
        <v>1196892</v>
      </c>
      <c r="F26" s="66"/>
      <c r="G26" s="66"/>
      <c r="H26" s="66"/>
      <c r="I26" s="66"/>
      <c r="J26" s="66"/>
      <c r="K26" s="66"/>
      <c r="L26" s="66"/>
      <c r="M26" s="66"/>
      <c r="N26" s="59"/>
      <c r="O26" s="59"/>
    </row>
    <row r="27" spans="1:15" ht="21" customHeight="1">
      <c r="A27" s="142" t="s">
        <v>55</v>
      </c>
      <c r="B27" s="143"/>
      <c r="C27" s="66">
        <v>23235650.800000001</v>
      </c>
      <c r="D27" s="66">
        <v>22435650.800000001</v>
      </c>
      <c r="E27" s="66">
        <v>18330978.800000001</v>
      </c>
      <c r="F27" s="66">
        <v>4104672</v>
      </c>
      <c r="G27" s="66"/>
      <c r="H27" s="66"/>
      <c r="I27" s="66"/>
      <c r="J27" s="66">
        <v>800000</v>
      </c>
      <c r="K27" s="66"/>
      <c r="L27" s="66"/>
      <c r="M27" s="66"/>
      <c r="N27" s="66"/>
      <c r="O27" s="66">
        <v>800000</v>
      </c>
    </row>
  </sheetData>
  <mergeCells count="12">
    <mergeCell ref="A2:O2"/>
    <mergeCell ref="A3:O3"/>
    <mergeCell ref="A4:B4"/>
    <mergeCell ref="D5:F5"/>
    <mergeCell ref="J5:O5"/>
    <mergeCell ref="H5:H6"/>
    <mergeCell ref="I5:I6"/>
    <mergeCell ref="A27:B27"/>
    <mergeCell ref="A5:A6"/>
    <mergeCell ref="B5:B6"/>
    <mergeCell ref="C5:C6"/>
    <mergeCell ref="G5:G6"/>
  </mergeCells>
  <phoneticPr fontId="17" type="noConversion"/>
  <printOptions horizontalCentered="1"/>
  <pageMargins left="0.96" right="0.96" top="0.72" bottom="0.72" header="0" footer="0"/>
  <pageSetup paperSize="9" scale="32" orientation="landscape" r:id="rId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5"/>
  <sheetViews>
    <sheetView showGridLines="0" showZeros="0" workbookViewId="0">
      <pane ySplit="1" topLeftCell="A8" activePane="bottomLeft" state="frozen"/>
      <selection pane="bottomLeft" activeCell="A10" sqref="A10"/>
    </sheetView>
  </sheetViews>
  <sheetFormatPr defaultColWidth="8.625" defaultRowHeight="12.75" customHeight="1"/>
  <cols>
    <col min="1" max="4" width="35.625" style="1" customWidth="1"/>
    <col min="5" max="16384" width="8.625" style="1"/>
  </cols>
  <sheetData>
    <row r="1" spans="1:4" ht="12.75" customHeight="1">
      <c r="A1" s="2"/>
      <c r="B1" s="2"/>
      <c r="C1" s="2"/>
      <c r="D1" s="2"/>
    </row>
    <row r="2" spans="1:4" ht="15" customHeight="1">
      <c r="A2" s="24"/>
      <c r="B2" s="26"/>
      <c r="C2" s="26"/>
      <c r="D2" s="26" t="s">
        <v>135</v>
      </c>
    </row>
    <row r="3" spans="1:4" ht="41.25" customHeight="1">
      <c r="A3" s="119" t="str">
        <f>"2025"&amp;"年部门财政拨款收支预算总表"</f>
        <v>2025年部门财政拨款收支预算总表</v>
      </c>
      <c r="B3" s="120"/>
      <c r="C3" s="120"/>
      <c r="D3" s="120"/>
    </row>
    <row r="4" spans="1:4" ht="17.25" customHeight="1">
      <c r="A4" s="121" t="str">
        <f>"单位名称："&amp;"昆明市西山区芳草地国际学校"</f>
        <v>单位名称：昆明市西山区芳草地国际学校</v>
      </c>
      <c r="B4" s="122"/>
      <c r="D4" s="26" t="s">
        <v>1</v>
      </c>
    </row>
    <row r="5" spans="1:4" ht="17.25" customHeight="1">
      <c r="A5" s="123" t="s">
        <v>2</v>
      </c>
      <c r="B5" s="124"/>
      <c r="C5" s="123" t="s">
        <v>3</v>
      </c>
      <c r="D5" s="124"/>
    </row>
    <row r="6" spans="1:4" ht="18.75" customHeight="1">
      <c r="A6" s="100" t="s">
        <v>4</v>
      </c>
      <c r="B6" s="100" t="s">
        <v>5</v>
      </c>
      <c r="C6" s="100" t="s">
        <v>6</v>
      </c>
      <c r="D6" s="100" t="s">
        <v>5</v>
      </c>
    </row>
    <row r="7" spans="1:4" ht="16.5" customHeight="1">
      <c r="A7" s="101" t="s">
        <v>136</v>
      </c>
      <c r="B7" s="102">
        <v>22435650.800000001</v>
      </c>
      <c r="C7" s="101" t="s">
        <v>137</v>
      </c>
      <c r="D7" s="102">
        <v>22435650.800000001</v>
      </c>
    </row>
    <row r="8" spans="1:4" ht="16.5" customHeight="1">
      <c r="A8" s="101" t="s">
        <v>138</v>
      </c>
      <c r="B8" s="102">
        <v>22435650.800000001</v>
      </c>
      <c r="C8" s="101" t="s">
        <v>139</v>
      </c>
      <c r="D8" s="102"/>
    </row>
    <row r="9" spans="1:4" ht="16.5" customHeight="1">
      <c r="A9" s="101" t="s">
        <v>140</v>
      </c>
      <c r="B9" s="102"/>
      <c r="C9" s="101" t="s">
        <v>141</v>
      </c>
      <c r="D9" s="102"/>
    </row>
    <row r="10" spans="1:4" ht="16.5" customHeight="1">
      <c r="A10" s="101" t="s">
        <v>142</v>
      </c>
      <c r="B10" s="102"/>
      <c r="C10" s="101" t="s">
        <v>143</v>
      </c>
      <c r="D10" s="102"/>
    </row>
    <row r="11" spans="1:4" ht="16.5" customHeight="1">
      <c r="A11" s="101" t="s">
        <v>144</v>
      </c>
      <c r="B11" s="102"/>
      <c r="C11" s="101" t="s">
        <v>145</v>
      </c>
      <c r="D11" s="102"/>
    </row>
    <row r="12" spans="1:4" ht="16.5" customHeight="1">
      <c r="A12" s="101" t="s">
        <v>138</v>
      </c>
      <c r="B12" s="102"/>
      <c r="C12" s="101" t="s">
        <v>146</v>
      </c>
      <c r="D12" s="102">
        <v>18674717.960000001</v>
      </c>
    </row>
    <row r="13" spans="1:4" ht="16.5" customHeight="1">
      <c r="A13" s="103" t="s">
        <v>140</v>
      </c>
      <c r="B13" s="59"/>
      <c r="C13" s="38" t="s">
        <v>147</v>
      </c>
      <c r="D13" s="59"/>
    </row>
    <row r="14" spans="1:4" ht="16.5" customHeight="1">
      <c r="A14" s="103" t="s">
        <v>142</v>
      </c>
      <c r="B14" s="59"/>
      <c r="C14" s="38" t="s">
        <v>148</v>
      </c>
      <c r="D14" s="59"/>
    </row>
    <row r="15" spans="1:4" ht="16.5" customHeight="1">
      <c r="A15" s="104"/>
      <c r="B15" s="105"/>
      <c r="C15" s="38" t="s">
        <v>149</v>
      </c>
      <c r="D15" s="59">
        <v>1548081</v>
      </c>
    </row>
    <row r="16" spans="1:4" ht="16.5" customHeight="1">
      <c r="A16" s="104"/>
      <c r="B16" s="105"/>
      <c r="C16" s="38" t="s">
        <v>150</v>
      </c>
      <c r="D16" s="59">
        <v>1015959.84</v>
      </c>
    </row>
    <row r="17" spans="1:4" ht="16.5" customHeight="1">
      <c r="A17" s="104"/>
      <c r="B17" s="105"/>
      <c r="C17" s="38" t="s">
        <v>151</v>
      </c>
      <c r="D17" s="59"/>
    </row>
    <row r="18" spans="1:4" ht="16.5" customHeight="1">
      <c r="A18" s="104"/>
      <c r="B18" s="105"/>
      <c r="C18" s="38" t="s">
        <v>152</v>
      </c>
      <c r="D18" s="59"/>
    </row>
    <row r="19" spans="1:4" ht="16.5" customHeight="1">
      <c r="A19" s="104"/>
      <c r="B19" s="105"/>
      <c r="C19" s="38" t="s">
        <v>153</v>
      </c>
      <c r="D19" s="59"/>
    </row>
    <row r="20" spans="1:4" ht="16.5" customHeight="1">
      <c r="A20" s="104"/>
      <c r="B20" s="105"/>
      <c r="C20" s="38" t="s">
        <v>154</v>
      </c>
      <c r="D20" s="59"/>
    </row>
    <row r="21" spans="1:4" ht="16.5" customHeight="1">
      <c r="A21" s="104"/>
      <c r="B21" s="105"/>
      <c r="C21" s="38" t="s">
        <v>155</v>
      </c>
      <c r="D21" s="59"/>
    </row>
    <row r="22" spans="1:4" ht="16.5" customHeight="1">
      <c r="A22" s="104"/>
      <c r="B22" s="105"/>
      <c r="C22" s="38" t="s">
        <v>156</v>
      </c>
      <c r="D22" s="59"/>
    </row>
    <row r="23" spans="1:4" ht="16.5" customHeight="1">
      <c r="A23" s="104"/>
      <c r="B23" s="105"/>
      <c r="C23" s="38" t="s">
        <v>157</v>
      </c>
      <c r="D23" s="59"/>
    </row>
    <row r="24" spans="1:4" ht="16.5" customHeight="1">
      <c r="A24" s="104"/>
      <c r="B24" s="105"/>
      <c r="C24" s="38" t="s">
        <v>158</v>
      </c>
      <c r="D24" s="59"/>
    </row>
    <row r="25" spans="1:4" ht="16.5" customHeight="1">
      <c r="A25" s="104"/>
      <c r="B25" s="105"/>
      <c r="C25" s="38" t="s">
        <v>159</v>
      </c>
      <c r="D25" s="59"/>
    </row>
    <row r="26" spans="1:4" ht="16.5" customHeight="1">
      <c r="A26" s="104"/>
      <c r="B26" s="105"/>
      <c r="C26" s="38" t="s">
        <v>160</v>
      </c>
      <c r="D26" s="59">
        <v>1196892</v>
      </c>
    </row>
    <row r="27" spans="1:4" ht="16.5" customHeight="1">
      <c r="A27" s="104"/>
      <c r="B27" s="105"/>
      <c r="C27" s="38" t="s">
        <v>161</v>
      </c>
      <c r="D27" s="59"/>
    </row>
    <row r="28" spans="1:4" ht="16.5" customHeight="1">
      <c r="A28" s="104"/>
      <c r="B28" s="105"/>
      <c r="C28" s="38" t="s">
        <v>162</v>
      </c>
      <c r="D28" s="59"/>
    </row>
    <row r="29" spans="1:4" ht="16.5" customHeight="1">
      <c r="A29" s="104"/>
      <c r="B29" s="105"/>
      <c r="C29" s="38" t="s">
        <v>163</v>
      </c>
      <c r="D29" s="59"/>
    </row>
    <row r="30" spans="1:4" ht="16.5" customHeight="1">
      <c r="A30" s="104"/>
      <c r="B30" s="105"/>
      <c r="C30" s="38" t="s">
        <v>164</v>
      </c>
      <c r="D30" s="59"/>
    </row>
    <row r="31" spans="1:4" ht="16.5" customHeight="1">
      <c r="A31" s="104"/>
      <c r="B31" s="105"/>
      <c r="C31" s="38" t="s">
        <v>165</v>
      </c>
      <c r="D31" s="59"/>
    </row>
    <row r="32" spans="1:4" ht="16.5" customHeight="1">
      <c r="A32" s="104"/>
      <c r="B32" s="105"/>
      <c r="C32" s="103" t="s">
        <v>166</v>
      </c>
      <c r="D32" s="59"/>
    </row>
    <row r="33" spans="1:4" ht="16.5" customHeight="1">
      <c r="A33" s="104"/>
      <c r="B33" s="105"/>
      <c r="C33" s="103" t="s">
        <v>167</v>
      </c>
      <c r="D33" s="59"/>
    </row>
    <row r="34" spans="1:4" ht="16.5" customHeight="1">
      <c r="A34" s="104"/>
      <c r="B34" s="105"/>
      <c r="C34" s="17" t="s">
        <v>168</v>
      </c>
      <c r="D34" s="106"/>
    </row>
    <row r="35" spans="1:4" ht="15" customHeight="1">
      <c r="A35" s="107" t="s">
        <v>50</v>
      </c>
      <c r="B35" s="108">
        <v>22435650.800000001</v>
      </c>
      <c r="C35" s="107" t="s">
        <v>51</v>
      </c>
      <c r="D35" s="108">
        <v>22435650.800000001</v>
      </c>
    </row>
  </sheetData>
  <mergeCells count="4">
    <mergeCell ref="A3:D3"/>
    <mergeCell ref="A4:B4"/>
    <mergeCell ref="A5:B5"/>
    <mergeCell ref="C5:D5"/>
  </mergeCells>
  <phoneticPr fontId="17" type="noConversion"/>
  <printOptions horizontalCentered="1"/>
  <pageMargins left="0.96" right="0.96" top="0.72" bottom="0.72" header="0" footer="0"/>
  <pageSetup paperSize="9" scale="71" orientation="landscape" r:id="rId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7"/>
  <sheetViews>
    <sheetView showZeros="0" workbookViewId="0">
      <pane ySplit="1" topLeftCell="A2" activePane="bottomLeft" state="frozen"/>
      <selection pane="bottomLeft" activeCell="G13" sqref="G13"/>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A1" s="2"/>
      <c r="B1" s="2"/>
      <c r="C1" s="2"/>
      <c r="D1" s="2"/>
      <c r="E1" s="2"/>
      <c r="F1" s="2"/>
      <c r="G1" s="2"/>
    </row>
    <row r="2" spans="1:7" ht="14.25" customHeight="1">
      <c r="D2" s="93"/>
      <c r="F2" s="40"/>
      <c r="G2" s="94" t="s">
        <v>169</v>
      </c>
    </row>
    <row r="3" spans="1:7" ht="41.25" customHeight="1">
      <c r="A3" s="154" t="str">
        <f>"2025"&amp;"年一般公共预算支出预算表（按功能科目分类）"</f>
        <v>2025年一般公共预算支出预算表（按功能科目分类）</v>
      </c>
      <c r="B3" s="154"/>
      <c r="C3" s="154"/>
      <c r="D3" s="154"/>
      <c r="E3" s="154"/>
      <c r="F3" s="154"/>
      <c r="G3" s="154"/>
    </row>
    <row r="4" spans="1:7" ht="18" customHeight="1">
      <c r="A4" s="5" t="str">
        <f>"单位名称："&amp;"昆明市西山区芳草地国际学校"</f>
        <v>单位名称：昆明市西山区芳草地国际学校</v>
      </c>
      <c r="F4" s="74"/>
      <c r="G4" s="94" t="s">
        <v>1</v>
      </c>
    </row>
    <row r="5" spans="1:7" ht="20.25" customHeight="1">
      <c r="A5" s="155" t="s">
        <v>170</v>
      </c>
      <c r="B5" s="156"/>
      <c r="C5" s="162" t="s">
        <v>55</v>
      </c>
      <c r="D5" s="157" t="s">
        <v>75</v>
      </c>
      <c r="E5" s="158"/>
      <c r="F5" s="159"/>
      <c r="G5" s="164" t="s">
        <v>76</v>
      </c>
    </row>
    <row r="6" spans="1:7" ht="20.25" customHeight="1">
      <c r="A6" s="95" t="s">
        <v>72</v>
      </c>
      <c r="B6" s="95" t="s">
        <v>73</v>
      </c>
      <c r="C6" s="163"/>
      <c r="D6" s="77" t="s">
        <v>57</v>
      </c>
      <c r="E6" s="77" t="s">
        <v>171</v>
      </c>
      <c r="F6" s="77" t="s">
        <v>172</v>
      </c>
      <c r="G6" s="165"/>
    </row>
    <row r="7" spans="1:7" ht="15" customHeight="1">
      <c r="A7" s="34" t="s">
        <v>82</v>
      </c>
      <c r="B7" s="34" t="s">
        <v>83</v>
      </c>
      <c r="C7" s="34" t="s">
        <v>84</v>
      </c>
      <c r="D7" s="34" t="s">
        <v>85</v>
      </c>
      <c r="E7" s="34" t="s">
        <v>86</v>
      </c>
      <c r="F7" s="34" t="s">
        <v>87</v>
      </c>
      <c r="G7" s="34" t="s">
        <v>88</v>
      </c>
    </row>
    <row r="8" spans="1:7" ht="15" customHeight="1">
      <c r="A8" s="52" t="s">
        <v>97</v>
      </c>
      <c r="B8" s="52" t="s">
        <v>98</v>
      </c>
      <c r="C8" s="96">
        <v>18674717.960000001</v>
      </c>
      <c r="D8" s="97">
        <v>14570045.960000001</v>
      </c>
      <c r="E8" s="97">
        <v>13182045.039999999</v>
      </c>
      <c r="F8" s="97">
        <v>1388000.92</v>
      </c>
      <c r="G8" s="97">
        <v>4104672</v>
      </c>
    </row>
    <row r="9" spans="1:7" ht="15" customHeight="1">
      <c r="A9" s="98" t="s">
        <v>99</v>
      </c>
      <c r="B9" s="98" t="s">
        <v>100</v>
      </c>
      <c r="C9" s="96">
        <v>14932526.960000001</v>
      </c>
      <c r="D9" s="97">
        <v>14568822.960000001</v>
      </c>
      <c r="E9" s="97">
        <v>13182045.039999999</v>
      </c>
      <c r="F9" s="97">
        <v>1386777.92</v>
      </c>
      <c r="G9" s="97">
        <v>363704</v>
      </c>
    </row>
    <row r="10" spans="1:7" ht="15" customHeight="1">
      <c r="A10" s="99" t="s">
        <v>101</v>
      </c>
      <c r="B10" s="99" t="s">
        <v>102</v>
      </c>
      <c r="C10" s="96">
        <v>14932526.960000001</v>
      </c>
      <c r="D10" s="97">
        <v>14568822.960000001</v>
      </c>
      <c r="E10" s="97">
        <v>13182045.039999999</v>
      </c>
      <c r="F10" s="97">
        <v>1386777.92</v>
      </c>
      <c r="G10" s="97">
        <v>363704</v>
      </c>
    </row>
    <row r="11" spans="1:7" ht="15" customHeight="1">
      <c r="A11" s="98" t="s">
        <v>103</v>
      </c>
      <c r="B11" s="98" t="s">
        <v>104</v>
      </c>
      <c r="C11" s="96">
        <v>1991</v>
      </c>
      <c r="D11" s="97">
        <v>1223</v>
      </c>
      <c r="E11" s="97"/>
      <c r="F11" s="97">
        <v>1223</v>
      </c>
      <c r="G11" s="97">
        <v>768</v>
      </c>
    </row>
    <row r="12" spans="1:7" ht="15" customHeight="1">
      <c r="A12" s="99" t="s">
        <v>105</v>
      </c>
      <c r="B12" s="99" t="s">
        <v>106</v>
      </c>
      <c r="C12" s="96">
        <v>1991</v>
      </c>
      <c r="D12" s="97">
        <v>1223</v>
      </c>
      <c r="E12" s="97"/>
      <c r="F12" s="97">
        <v>1223</v>
      </c>
      <c r="G12" s="97">
        <v>768</v>
      </c>
    </row>
    <row r="13" spans="1:7" ht="15" customHeight="1">
      <c r="A13" s="98" t="s">
        <v>107</v>
      </c>
      <c r="B13" s="98" t="s">
        <v>501</v>
      </c>
      <c r="C13" s="96">
        <v>3740200</v>
      </c>
      <c r="D13" s="97"/>
      <c r="E13" s="97"/>
      <c r="F13" s="97"/>
      <c r="G13" s="97">
        <v>3740200</v>
      </c>
    </row>
    <row r="14" spans="1:7" ht="15" customHeight="1">
      <c r="A14" s="99" t="s">
        <v>109</v>
      </c>
      <c r="B14" s="99" t="s">
        <v>502</v>
      </c>
      <c r="C14" s="96">
        <v>3740200</v>
      </c>
      <c r="D14" s="97"/>
      <c r="E14" s="97"/>
      <c r="F14" s="97"/>
      <c r="G14" s="97">
        <v>3740200</v>
      </c>
    </row>
    <row r="15" spans="1:7" ht="15" customHeight="1">
      <c r="A15" s="52" t="s">
        <v>111</v>
      </c>
      <c r="B15" s="52" t="s">
        <v>112</v>
      </c>
      <c r="C15" s="96">
        <v>1548081</v>
      </c>
      <c r="D15" s="97">
        <v>1548081</v>
      </c>
      <c r="E15" s="97">
        <v>1548081</v>
      </c>
      <c r="F15" s="97"/>
      <c r="G15" s="97"/>
    </row>
    <row r="16" spans="1:7" ht="15" customHeight="1">
      <c r="A16" s="98" t="s">
        <v>113</v>
      </c>
      <c r="B16" s="98" t="s">
        <v>114</v>
      </c>
      <c r="C16" s="96">
        <v>1548081</v>
      </c>
      <c r="D16" s="97">
        <v>1548081</v>
      </c>
      <c r="E16" s="97">
        <v>1548081</v>
      </c>
      <c r="F16" s="97"/>
      <c r="G16" s="97"/>
    </row>
    <row r="17" spans="1:7" ht="15" customHeight="1">
      <c r="A17" s="99" t="s">
        <v>115</v>
      </c>
      <c r="B17" s="99" t="s">
        <v>116</v>
      </c>
      <c r="C17" s="96">
        <v>1262481</v>
      </c>
      <c r="D17" s="97">
        <v>1262481</v>
      </c>
      <c r="E17" s="97">
        <v>1262481</v>
      </c>
      <c r="F17" s="97"/>
      <c r="G17" s="97"/>
    </row>
    <row r="18" spans="1:7" ht="15" customHeight="1">
      <c r="A18" s="99" t="s">
        <v>117</v>
      </c>
      <c r="B18" s="99" t="s">
        <v>118</v>
      </c>
      <c r="C18" s="96">
        <v>285600</v>
      </c>
      <c r="D18" s="97">
        <v>285600</v>
      </c>
      <c r="E18" s="97">
        <v>285600</v>
      </c>
      <c r="F18" s="97"/>
      <c r="G18" s="97"/>
    </row>
    <row r="19" spans="1:7" ht="15" customHeight="1">
      <c r="A19" s="52" t="s">
        <v>119</v>
      </c>
      <c r="B19" s="52" t="s">
        <v>120</v>
      </c>
      <c r="C19" s="96">
        <v>1015959.84</v>
      </c>
      <c r="D19" s="97">
        <v>1015959.84</v>
      </c>
      <c r="E19" s="97">
        <v>1015959.84</v>
      </c>
      <c r="F19" s="97"/>
      <c r="G19" s="97"/>
    </row>
    <row r="20" spans="1:7" ht="15" customHeight="1">
      <c r="A20" s="98" t="s">
        <v>121</v>
      </c>
      <c r="B20" s="98" t="s">
        <v>122</v>
      </c>
      <c r="C20" s="96">
        <v>1015959.84</v>
      </c>
      <c r="D20" s="97">
        <v>1015959.84</v>
      </c>
      <c r="E20" s="97">
        <v>1015959.84</v>
      </c>
      <c r="F20" s="97"/>
      <c r="G20" s="97"/>
    </row>
    <row r="21" spans="1:7" ht="15" customHeight="1">
      <c r="A21" s="99" t="s">
        <v>123</v>
      </c>
      <c r="B21" s="99" t="s">
        <v>124</v>
      </c>
      <c r="C21" s="96">
        <v>578076</v>
      </c>
      <c r="D21" s="97">
        <v>578076</v>
      </c>
      <c r="E21" s="97">
        <v>578076</v>
      </c>
      <c r="F21" s="97"/>
      <c r="G21" s="97"/>
    </row>
    <row r="22" spans="1:7" ht="15" customHeight="1">
      <c r="A22" s="99" t="s">
        <v>125</v>
      </c>
      <c r="B22" s="99" t="s">
        <v>126</v>
      </c>
      <c r="C22" s="96">
        <v>368955</v>
      </c>
      <c r="D22" s="97">
        <v>368955</v>
      </c>
      <c r="E22" s="97">
        <v>368955</v>
      </c>
      <c r="F22" s="97"/>
      <c r="G22" s="97"/>
    </row>
    <row r="23" spans="1:7" ht="15" customHeight="1">
      <c r="A23" s="99" t="s">
        <v>127</v>
      </c>
      <c r="B23" s="99" t="s">
        <v>128</v>
      </c>
      <c r="C23" s="96">
        <v>68928.84</v>
      </c>
      <c r="D23" s="97">
        <v>68928.84</v>
      </c>
      <c r="E23" s="97">
        <v>68928.84</v>
      </c>
      <c r="F23" s="97"/>
      <c r="G23" s="97"/>
    </row>
    <row r="24" spans="1:7" ht="15" customHeight="1">
      <c r="A24" s="52" t="s">
        <v>129</v>
      </c>
      <c r="B24" s="52" t="s">
        <v>130</v>
      </c>
      <c r="C24" s="96">
        <v>1196892</v>
      </c>
      <c r="D24" s="97">
        <v>1196892</v>
      </c>
      <c r="E24" s="97">
        <v>1196892</v>
      </c>
      <c r="F24" s="97"/>
      <c r="G24" s="97"/>
    </row>
    <row r="25" spans="1:7" ht="15" customHeight="1">
      <c r="A25" s="98" t="s">
        <v>131</v>
      </c>
      <c r="B25" s="98" t="s">
        <v>132</v>
      </c>
      <c r="C25" s="96">
        <v>1196892</v>
      </c>
      <c r="D25" s="97">
        <v>1196892</v>
      </c>
      <c r="E25" s="97">
        <v>1196892</v>
      </c>
      <c r="F25" s="97"/>
      <c r="G25" s="97"/>
    </row>
    <row r="26" spans="1:7" ht="15" customHeight="1">
      <c r="A26" s="99" t="s">
        <v>133</v>
      </c>
      <c r="B26" s="99" t="s">
        <v>134</v>
      </c>
      <c r="C26" s="96">
        <v>1196892</v>
      </c>
      <c r="D26" s="97">
        <v>1196892</v>
      </c>
      <c r="E26" s="97">
        <v>1196892</v>
      </c>
      <c r="F26" s="97"/>
      <c r="G26" s="97"/>
    </row>
    <row r="27" spans="1:7" ht="18" customHeight="1">
      <c r="A27" s="160" t="s">
        <v>173</v>
      </c>
      <c r="B27" s="161" t="s">
        <v>173</v>
      </c>
      <c r="C27" s="44">
        <v>22435650.800000001</v>
      </c>
      <c r="D27" s="44">
        <v>18330978.800000001</v>
      </c>
      <c r="E27" s="44">
        <v>16942977.879999999</v>
      </c>
      <c r="F27" s="44">
        <v>1388000.92</v>
      </c>
      <c r="G27" s="44">
        <v>4104672</v>
      </c>
    </row>
  </sheetData>
  <mergeCells count="6">
    <mergeCell ref="A3:G3"/>
    <mergeCell ref="A5:B5"/>
    <mergeCell ref="D5:F5"/>
    <mergeCell ref="A27:B27"/>
    <mergeCell ref="C5:C6"/>
    <mergeCell ref="G5:G6"/>
  </mergeCells>
  <phoneticPr fontId="17" type="noConversion"/>
  <printOptions horizontalCentered="1"/>
  <pageMargins left="0.37" right="0.37" top="0.56000000000000005" bottom="0.56000000000000005" header="0.48" footer="0.48"/>
  <pageSetup paperSize="9" scale="69" fitToHeight="1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9"/>
  <sheetViews>
    <sheetView showZeros="0" workbookViewId="0">
      <pane ySplit="1" topLeftCell="A2" activePane="bottomLeft" state="frozen"/>
      <selection pane="bottomLeft" activeCell="C12" sqref="C12"/>
    </sheetView>
  </sheetViews>
  <sheetFormatPr defaultColWidth="10.375" defaultRowHeight="14.25" customHeight="1"/>
  <cols>
    <col min="1" max="6" width="28.125" style="1" customWidth="1"/>
    <col min="7" max="16384" width="10.375" style="1"/>
  </cols>
  <sheetData>
    <row r="1" spans="1:6" ht="14.25" customHeight="1">
      <c r="A1" s="2"/>
      <c r="B1" s="2"/>
      <c r="C1" s="2"/>
      <c r="D1" s="2"/>
      <c r="E1" s="2"/>
      <c r="F1" s="2"/>
    </row>
    <row r="2" spans="1:6" ht="14.25" customHeight="1">
      <c r="A2" s="25"/>
      <c r="B2" s="25"/>
      <c r="C2" s="25"/>
      <c r="D2" s="25"/>
      <c r="E2" s="24"/>
      <c r="F2" s="92" t="s">
        <v>174</v>
      </c>
    </row>
    <row r="3" spans="1:6" ht="41.25" customHeight="1">
      <c r="A3" s="166" t="str">
        <f>"2025"&amp;"年一般公共预算“三公”经费支出预算表"</f>
        <v>2025年一般公共预算“三公”经费支出预算表</v>
      </c>
      <c r="B3" s="167"/>
      <c r="C3" s="167"/>
      <c r="D3" s="167"/>
      <c r="E3" s="168"/>
      <c r="F3" s="167"/>
    </row>
    <row r="4" spans="1:6" ht="14.25" customHeight="1">
      <c r="A4" s="169" t="str">
        <f>"单位名称："&amp;"昆明市西山区芳草地国际学校"</f>
        <v>单位名称：昆明市西山区芳草地国际学校</v>
      </c>
      <c r="B4" s="170"/>
      <c r="D4" s="25"/>
      <c r="E4" s="24"/>
      <c r="F4" s="35" t="s">
        <v>1</v>
      </c>
    </row>
    <row r="5" spans="1:6" ht="27" customHeight="1">
      <c r="A5" s="131" t="s">
        <v>175</v>
      </c>
      <c r="B5" s="131" t="s">
        <v>176</v>
      </c>
      <c r="C5" s="131" t="s">
        <v>177</v>
      </c>
      <c r="D5" s="131"/>
      <c r="E5" s="171"/>
      <c r="F5" s="131" t="s">
        <v>178</v>
      </c>
    </row>
    <row r="6" spans="1:6" ht="28.5" customHeight="1">
      <c r="A6" s="132"/>
      <c r="B6" s="172"/>
      <c r="C6" s="22" t="s">
        <v>57</v>
      </c>
      <c r="D6" s="22" t="s">
        <v>179</v>
      </c>
      <c r="E6" s="22" t="s">
        <v>180</v>
      </c>
      <c r="F6" s="173"/>
    </row>
    <row r="7" spans="1:6" ht="17.25" customHeight="1">
      <c r="A7" s="31" t="s">
        <v>82</v>
      </c>
      <c r="B7" s="31" t="s">
        <v>83</v>
      </c>
      <c r="C7" s="31" t="s">
        <v>84</v>
      </c>
      <c r="D7" s="31" t="s">
        <v>85</v>
      </c>
      <c r="E7" s="31" t="s">
        <v>86</v>
      </c>
      <c r="F7" s="31" t="s">
        <v>87</v>
      </c>
    </row>
    <row r="8" spans="1:6" ht="17.25" customHeight="1">
      <c r="A8" s="44">
        <v>0</v>
      </c>
      <c r="B8" s="44">
        <v>0</v>
      </c>
      <c r="C8" s="44">
        <v>0</v>
      </c>
      <c r="D8" s="44">
        <v>0</v>
      </c>
      <c r="E8" s="44">
        <v>0</v>
      </c>
      <c r="F8" s="44">
        <v>0</v>
      </c>
    </row>
    <row r="9" spans="1:6" ht="14.25" customHeight="1">
      <c r="A9" s="21" t="s">
        <v>181</v>
      </c>
    </row>
  </sheetData>
  <mergeCells count="6">
    <mergeCell ref="A3:F3"/>
    <mergeCell ref="A4:B4"/>
    <mergeCell ref="C5:E5"/>
    <mergeCell ref="A5:A6"/>
    <mergeCell ref="B5:B6"/>
    <mergeCell ref="F5:F6"/>
  </mergeCells>
  <phoneticPr fontId="17" type="noConversion"/>
  <pageMargins left="0.6692913385826772" right="0.6692913385826772" top="0.70866141732283472" bottom="0.70866141732283472" header="0.27559055118110237" footer="0.27559055118110237"/>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46"/>
  <sheetViews>
    <sheetView showZeros="0" workbookViewId="0">
      <pane ySplit="1" topLeftCell="A2" activePane="bottomLeft" state="frozen"/>
      <selection pane="bottomLeft" activeCell="B21" sqref="B21"/>
    </sheetView>
  </sheetViews>
  <sheetFormatPr defaultColWidth="9.125" defaultRowHeight="14.25" customHeight="1"/>
  <cols>
    <col min="1" max="2" width="32.875" customWidth="1"/>
    <col min="3" max="3" width="24.25" customWidth="1"/>
    <col min="4" max="4" width="31.25" customWidth="1"/>
    <col min="5" max="5" width="10.125" customWidth="1"/>
    <col min="6" max="6" width="30.5" customWidth="1"/>
    <col min="7" max="7" width="10.25" customWidth="1"/>
    <col min="8" max="8" width="23" customWidth="1"/>
    <col min="9" max="24" width="18.75" customWidth="1"/>
  </cols>
  <sheetData>
    <row r="1" spans="1:24" ht="14.25" customHeight="1">
      <c r="A1" s="45"/>
      <c r="B1" s="45"/>
      <c r="C1" s="45"/>
      <c r="D1" s="45"/>
      <c r="E1" s="45"/>
      <c r="F1" s="45"/>
      <c r="G1" s="45"/>
      <c r="H1" s="45"/>
      <c r="I1" s="45"/>
      <c r="J1" s="45"/>
      <c r="K1" s="45"/>
      <c r="L1" s="45"/>
      <c r="M1" s="45"/>
      <c r="N1" s="45"/>
      <c r="O1" s="45"/>
      <c r="P1" s="45"/>
      <c r="Q1" s="45"/>
      <c r="R1" s="45"/>
      <c r="S1" s="45"/>
      <c r="T1" s="45"/>
      <c r="U1" s="45"/>
      <c r="V1" s="45"/>
      <c r="W1" s="45"/>
      <c r="X1" s="45"/>
    </row>
    <row r="2" spans="1:24" ht="13.5" customHeight="1">
      <c r="B2" s="83"/>
      <c r="C2" s="88"/>
      <c r="E2" s="89"/>
      <c r="F2" s="89"/>
      <c r="G2" s="89"/>
      <c r="H2" s="89"/>
      <c r="I2" s="47"/>
      <c r="J2" s="47"/>
      <c r="K2" s="47"/>
      <c r="L2" s="47"/>
      <c r="M2" s="47"/>
      <c r="N2" s="47"/>
      <c r="R2" s="47"/>
      <c r="V2" s="88"/>
      <c r="X2" s="67" t="s">
        <v>182</v>
      </c>
    </row>
    <row r="3" spans="1:24" ht="45.75" customHeight="1">
      <c r="A3" s="189" t="str">
        <f>"2025"&amp;"年部门基本支出预算表"</f>
        <v>2025年部门基本支出预算表</v>
      </c>
      <c r="B3" s="190"/>
      <c r="C3" s="189"/>
      <c r="D3" s="189"/>
      <c r="E3" s="189"/>
      <c r="F3" s="189"/>
      <c r="G3" s="189"/>
      <c r="H3" s="189"/>
      <c r="I3" s="189"/>
      <c r="J3" s="189"/>
      <c r="K3" s="189"/>
      <c r="L3" s="189"/>
      <c r="M3" s="189"/>
      <c r="N3" s="189"/>
      <c r="O3" s="190"/>
      <c r="P3" s="190"/>
      <c r="Q3" s="190"/>
      <c r="R3" s="189"/>
      <c r="S3" s="189"/>
      <c r="T3" s="189"/>
      <c r="U3" s="189"/>
      <c r="V3" s="189"/>
      <c r="W3" s="189"/>
      <c r="X3" s="189"/>
    </row>
    <row r="4" spans="1:24" ht="18.75" customHeight="1">
      <c r="A4" s="191" t="str">
        <f>"单位名称："&amp;"昆明市西山区芳草地国际学校"</f>
        <v>单位名称：昆明市西山区芳草地国际学校</v>
      </c>
      <c r="B4" s="192"/>
      <c r="C4" s="193"/>
      <c r="D4" s="193"/>
      <c r="E4" s="193"/>
      <c r="F4" s="193"/>
      <c r="G4" s="193"/>
      <c r="H4" s="193"/>
      <c r="I4" s="48"/>
      <c r="J4" s="48"/>
      <c r="K4" s="48"/>
      <c r="L4" s="48"/>
      <c r="M4" s="48"/>
      <c r="N4" s="48"/>
      <c r="O4" s="63"/>
      <c r="P4" s="63"/>
      <c r="Q4" s="63"/>
      <c r="R4" s="48"/>
      <c r="V4" s="88"/>
      <c r="X4" s="67" t="s">
        <v>1</v>
      </c>
    </row>
    <row r="5" spans="1:24" ht="18" customHeight="1">
      <c r="A5" s="174" t="s">
        <v>183</v>
      </c>
      <c r="B5" s="174" t="s">
        <v>184</v>
      </c>
      <c r="C5" s="184" t="s">
        <v>185</v>
      </c>
      <c r="D5" s="174" t="s">
        <v>186</v>
      </c>
      <c r="E5" s="174" t="s">
        <v>187</v>
      </c>
      <c r="F5" s="174" t="s">
        <v>188</v>
      </c>
      <c r="G5" s="184" t="s">
        <v>189</v>
      </c>
      <c r="H5" s="184" t="s">
        <v>190</v>
      </c>
      <c r="I5" s="194" t="s">
        <v>191</v>
      </c>
      <c r="J5" s="195" t="s">
        <v>191</v>
      </c>
      <c r="K5" s="195"/>
      <c r="L5" s="195"/>
      <c r="M5" s="195"/>
      <c r="N5" s="195"/>
      <c r="O5" s="196"/>
      <c r="P5" s="196"/>
      <c r="Q5" s="196"/>
      <c r="R5" s="197" t="s">
        <v>61</v>
      </c>
      <c r="S5" s="195" t="s">
        <v>62</v>
      </c>
      <c r="T5" s="195"/>
      <c r="U5" s="195"/>
      <c r="V5" s="195"/>
      <c r="W5" s="195"/>
      <c r="X5" s="198"/>
    </row>
    <row r="6" spans="1:24" ht="18" customHeight="1">
      <c r="A6" s="180"/>
      <c r="B6" s="181"/>
      <c r="C6" s="185"/>
      <c r="D6" s="180"/>
      <c r="E6" s="180"/>
      <c r="F6" s="180"/>
      <c r="G6" s="188"/>
      <c r="H6" s="188"/>
      <c r="I6" s="202" t="s">
        <v>192</v>
      </c>
      <c r="J6" s="194" t="s">
        <v>58</v>
      </c>
      <c r="K6" s="195"/>
      <c r="L6" s="195"/>
      <c r="M6" s="195"/>
      <c r="N6" s="198"/>
      <c r="O6" s="199" t="s">
        <v>193</v>
      </c>
      <c r="P6" s="196"/>
      <c r="Q6" s="200"/>
      <c r="R6" s="174" t="s">
        <v>61</v>
      </c>
      <c r="S6" s="194" t="s">
        <v>62</v>
      </c>
      <c r="T6" s="197" t="s">
        <v>64</v>
      </c>
      <c r="U6" s="195" t="s">
        <v>62</v>
      </c>
      <c r="V6" s="197" t="s">
        <v>66</v>
      </c>
      <c r="W6" s="197" t="s">
        <v>67</v>
      </c>
      <c r="X6" s="201" t="s">
        <v>68</v>
      </c>
    </row>
    <row r="7" spans="1:24" ht="19.5" customHeight="1">
      <c r="A7" s="181"/>
      <c r="B7" s="181"/>
      <c r="C7" s="186"/>
      <c r="D7" s="181"/>
      <c r="E7" s="181"/>
      <c r="F7" s="181"/>
      <c r="G7" s="186"/>
      <c r="H7" s="186"/>
      <c r="I7" s="181"/>
      <c r="J7" s="203" t="s">
        <v>194</v>
      </c>
      <c r="K7" s="184" t="s">
        <v>195</v>
      </c>
      <c r="L7" s="184" t="s">
        <v>196</v>
      </c>
      <c r="M7" s="184" t="s">
        <v>197</v>
      </c>
      <c r="N7" s="174" t="s">
        <v>198</v>
      </c>
      <c r="O7" s="174" t="s">
        <v>58</v>
      </c>
      <c r="P7" s="174" t="s">
        <v>59</v>
      </c>
      <c r="Q7" s="174" t="s">
        <v>60</v>
      </c>
      <c r="R7" s="181"/>
      <c r="S7" s="174" t="s">
        <v>57</v>
      </c>
      <c r="T7" s="174" t="s">
        <v>64</v>
      </c>
      <c r="U7" s="174" t="s">
        <v>199</v>
      </c>
      <c r="V7" s="174" t="s">
        <v>66</v>
      </c>
      <c r="W7" s="174" t="s">
        <v>67</v>
      </c>
      <c r="X7" s="174" t="s">
        <v>68</v>
      </c>
    </row>
    <row r="8" spans="1:24" ht="37.5" customHeight="1">
      <c r="A8" s="182"/>
      <c r="B8" s="183"/>
      <c r="C8" s="187"/>
      <c r="D8" s="182"/>
      <c r="E8" s="182"/>
      <c r="F8" s="182"/>
      <c r="G8" s="187"/>
      <c r="H8" s="187"/>
      <c r="I8" s="182"/>
      <c r="J8" s="204" t="s">
        <v>57</v>
      </c>
      <c r="K8" s="205" t="s">
        <v>200</v>
      </c>
      <c r="L8" s="205" t="s">
        <v>196</v>
      </c>
      <c r="M8" s="205" t="s">
        <v>197</v>
      </c>
      <c r="N8" s="175" t="s">
        <v>198</v>
      </c>
      <c r="O8" s="175" t="s">
        <v>196</v>
      </c>
      <c r="P8" s="175" t="s">
        <v>197</v>
      </c>
      <c r="Q8" s="175" t="s">
        <v>198</v>
      </c>
      <c r="R8" s="175" t="s">
        <v>61</v>
      </c>
      <c r="S8" s="175" t="s">
        <v>57</v>
      </c>
      <c r="T8" s="175" t="s">
        <v>64</v>
      </c>
      <c r="U8" s="175" t="s">
        <v>199</v>
      </c>
      <c r="V8" s="175" t="s">
        <v>66</v>
      </c>
      <c r="W8" s="175" t="s">
        <v>67</v>
      </c>
      <c r="X8" s="175" t="s">
        <v>68</v>
      </c>
    </row>
    <row r="9" spans="1:24" ht="14.25" customHeight="1">
      <c r="A9" s="87">
        <v>1</v>
      </c>
      <c r="B9" s="87">
        <v>2</v>
      </c>
      <c r="C9" s="87">
        <v>3</v>
      </c>
      <c r="D9" s="87">
        <v>4</v>
      </c>
      <c r="E9" s="87">
        <v>5</v>
      </c>
      <c r="F9" s="87">
        <v>6</v>
      </c>
      <c r="G9" s="87">
        <v>7</v>
      </c>
      <c r="H9" s="87">
        <v>8</v>
      </c>
      <c r="I9" s="87">
        <v>9</v>
      </c>
      <c r="J9" s="87">
        <v>10</v>
      </c>
      <c r="K9" s="87">
        <v>11</v>
      </c>
      <c r="L9" s="87">
        <v>12</v>
      </c>
      <c r="M9" s="87">
        <v>13</v>
      </c>
      <c r="N9" s="87">
        <v>14</v>
      </c>
      <c r="O9" s="87">
        <v>15</v>
      </c>
      <c r="P9" s="87">
        <v>16</v>
      </c>
      <c r="Q9" s="87">
        <v>17</v>
      </c>
      <c r="R9" s="87">
        <v>18</v>
      </c>
      <c r="S9" s="87">
        <v>19</v>
      </c>
      <c r="T9" s="87">
        <v>20</v>
      </c>
      <c r="U9" s="87">
        <v>21</v>
      </c>
      <c r="V9" s="87">
        <v>22</v>
      </c>
      <c r="W9" s="87">
        <v>23</v>
      </c>
      <c r="X9" s="87">
        <v>24</v>
      </c>
    </row>
    <row r="10" spans="1:24" ht="14.25" customHeight="1">
      <c r="A10" s="90" t="s">
        <v>201</v>
      </c>
      <c r="B10" s="90" t="s">
        <v>70</v>
      </c>
      <c r="C10" s="87" t="s">
        <v>202</v>
      </c>
      <c r="D10" s="90" t="s">
        <v>203</v>
      </c>
      <c r="E10" s="90" t="s">
        <v>101</v>
      </c>
      <c r="F10" s="90" t="s">
        <v>102</v>
      </c>
      <c r="G10" s="90" t="s">
        <v>204</v>
      </c>
      <c r="H10" s="90" t="s">
        <v>205</v>
      </c>
      <c r="I10" s="91">
        <v>185080</v>
      </c>
      <c r="J10" s="91">
        <v>185080</v>
      </c>
      <c r="K10" s="87"/>
      <c r="L10" s="87"/>
      <c r="M10" s="91">
        <v>185080</v>
      </c>
      <c r="N10" s="87"/>
      <c r="O10" s="87"/>
      <c r="P10" s="87"/>
      <c r="Q10" s="87"/>
      <c r="R10" s="87"/>
      <c r="S10" s="87"/>
      <c r="T10" s="87"/>
      <c r="U10" s="87"/>
      <c r="V10" s="87"/>
      <c r="W10" s="87"/>
      <c r="X10" s="87"/>
    </row>
    <row r="11" spans="1:24" ht="14.25" customHeight="1">
      <c r="A11" s="90" t="s">
        <v>201</v>
      </c>
      <c r="B11" s="90" t="s">
        <v>70</v>
      </c>
      <c r="C11" s="87" t="s">
        <v>206</v>
      </c>
      <c r="D11" s="90" t="s">
        <v>203</v>
      </c>
      <c r="E11" s="90" t="s">
        <v>105</v>
      </c>
      <c r="F11" s="90" t="s">
        <v>106</v>
      </c>
      <c r="G11" s="90" t="s">
        <v>204</v>
      </c>
      <c r="H11" s="90" t="s">
        <v>205</v>
      </c>
      <c r="I11" s="91">
        <v>1100.7</v>
      </c>
      <c r="J11" s="91">
        <v>1100.7</v>
      </c>
      <c r="K11" s="87"/>
      <c r="L11" s="87"/>
      <c r="M11" s="91">
        <v>1100.7</v>
      </c>
      <c r="N11" s="87"/>
      <c r="O11" s="87"/>
      <c r="P11" s="87"/>
      <c r="Q11" s="87"/>
      <c r="R11" s="87"/>
      <c r="S11" s="87"/>
      <c r="T11" s="87"/>
      <c r="U11" s="87"/>
      <c r="V11" s="87"/>
      <c r="W11" s="87"/>
      <c r="X11" s="87"/>
    </row>
    <row r="12" spans="1:24" ht="14.25" customHeight="1">
      <c r="A12" s="90" t="s">
        <v>201</v>
      </c>
      <c r="B12" s="90" t="s">
        <v>70</v>
      </c>
      <c r="C12" s="87" t="s">
        <v>202</v>
      </c>
      <c r="D12" s="90" t="s">
        <v>203</v>
      </c>
      <c r="E12" s="90" t="s">
        <v>101</v>
      </c>
      <c r="F12" s="90" t="s">
        <v>102</v>
      </c>
      <c r="G12" s="90" t="s">
        <v>207</v>
      </c>
      <c r="H12" s="90" t="s">
        <v>208</v>
      </c>
      <c r="I12" s="91">
        <v>80000</v>
      </c>
      <c r="J12" s="91">
        <v>80000</v>
      </c>
      <c r="K12" s="87"/>
      <c r="L12" s="87"/>
      <c r="M12" s="91">
        <v>80000</v>
      </c>
      <c r="N12" s="22"/>
      <c r="O12" s="87"/>
      <c r="P12" s="87"/>
      <c r="Q12" s="87"/>
      <c r="R12" s="87"/>
      <c r="S12" s="87"/>
      <c r="T12" s="87"/>
      <c r="U12" s="87"/>
      <c r="V12" s="87"/>
      <c r="W12" s="87"/>
      <c r="X12" s="87"/>
    </row>
    <row r="13" spans="1:24" ht="14.25" customHeight="1">
      <c r="A13" s="90" t="s">
        <v>201</v>
      </c>
      <c r="B13" s="90" t="s">
        <v>70</v>
      </c>
      <c r="C13" s="87" t="s">
        <v>202</v>
      </c>
      <c r="D13" s="90" t="s">
        <v>203</v>
      </c>
      <c r="E13" s="90" t="s">
        <v>101</v>
      </c>
      <c r="F13" s="90" t="s">
        <v>102</v>
      </c>
      <c r="G13" s="90" t="s">
        <v>209</v>
      </c>
      <c r="H13" s="90" t="s">
        <v>210</v>
      </c>
      <c r="I13" s="91">
        <v>156000</v>
      </c>
      <c r="J13" s="91">
        <v>156000</v>
      </c>
      <c r="K13" s="87"/>
      <c r="L13" s="87"/>
      <c r="M13" s="91">
        <v>156000</v>
      </c>
      <c r="N13" s="87"/>
      <c r="O13" s="87"/>
      <c r="P13" s="87"/>
      <c r="Q13" s="87"/>
      <c r="R13" s="87"/>
      <c r="S13" s="87"/>
      <c r="T13" s="87"/>
      <c r="U13" s="87"/>
      <c r="V13" s="87"/>
      <c r="W13" s="87"/>
      <c r="X13" s="87"/>
    </row>
    <row r="14" spans="1:24" ht="14.25" customHeight="1">
      <c r="A14" s="90" t="s">
        <v>201</v>
      </c>
      <c r="B14" s="90" t="s">
        <v>70</v>
      </c>
      <c r="C14" s="87" t="s">
        <v>202</v>
      </c>
      <c r="D14" s="90" t="s">
        <v>203</v>
      </c>
      <c r="E14" s="90" t="s">
        <v>101</v>
      </c>
      <c r="F14" s="90" t="s">
        <v>102</v>
      </c>
      <c r="G14" s="90" t="s">
        <v>211</v>
      </c>
      <c r="H14" s="90" t="s">
        <v>212</v>
      </c>
      <c r="I14" s="91">
        <v>110000</v>
      </c>
      <c r="J14" s="91">
        <v>110000</v>
      </c>
      <c r="K14" s="87"/>
      <c r="L14" s="87"/>
      <c r="M14" s="91">
        <v>110000</v>
      </c>
      <c r="N14" s="87"/>
      <c r="O14" s="87"/>
      <c r="P14" s="87"/>
      <c r="Q14" s="87"/>
      <c r="R14" s="87"/>
      <c r="S14" s="87"/>
      <c r="T14" s="87"/>
      <c r="U14" s="87"/>
      <c r="V14" s="87"/>
      <c r="W14" s="87"/>
      <c r="X14" s="87"/>
    </row>
    <row r="15" spans="1:24" ht="14.25" customHeight="1">
      <c r="A15" s="90" t="s">
        <v>201</v>
      </c>
      <c r="B15" s="90" t="s">
        <v>70</v>
      </c>
      <c r="C15" s="87" t="s">
        <v>202</v>
      </c>
      <c r="D15" s="90" t="s">
        <v>203</v>
      </c>
      <c r="E15" s="90" t="s">
        <v>101</v>
      </c>
      <c r="F15" s="90" t="s">
        <v>102</v>
      </c>
      <c r="G15" s="90" t="s">
        <v>213</v>
      </c>
      <c r="H15" s="90" t="s">
        <v>214</v>
      </c>
      <c r="I15" s="91">
        <v>15000</v>
      </c>
      <c r="J15" s="91">
        <v>15000</v>
      </c>
      <c r="K15" s="87"/>
      <c r="L15" s="87"/>
      <c r="M15" s="91">
        <v>15000</v>
      </c>
      <c r="N15" s="87"/>
      <c r="O15" s="87"/>
      <c r="P15" s="87"/>
      <c r="Q15" s="87"/>
      <c r="R15" s="87"/>
      <c r="S15" s="87"/>
      <c r="T15" s="87"/>
      <c r="U15" s="87"/>
      <c r="V15" s="87"/>
      <c r="W15" s="87"/>
      <c r="X15" s="87"/>
    </row>
    <row r="16" spans="1:24" ht="14.25" customHeight="1">
      <c r="A16" s="90" t="s">
        <v>201</v>
      </c>
      <c r="B16" s="90" t="s">
        <v>70</v>
      </c>
      <c r="C16" s="87" t="s">
        <v>202</v>
      </c>
      <c r="D16" s="90" t="s">
        <v>203</v>
      </c>
      <c r="E16" s="90" t="s">
        <v>101</v>
      </c>
      <c r="F16" s="90" t="s">
        <v>102</v>
      </c>
      <c r="G16" s="90" t="s">
        <v>215</v>
      </c>
      <c r="H16" s="90" t="s">
        <v>216</v>
      </c>
      <c r="I16" s="91">
        <v>80000</v>
      </c>
      <c r="J16" s="91">
        <v>80000</v>
      </c>
      <c r="K16" s="87"/>
      <c r="L16" s="87"/>
      <c r="M16" s="91">
        <v>80000</v>
      </c>
      <c r="N16" s="87"/>
      <c r="O16" s="87"/>
      <c r="P16" s="87"/>
      <c r="Q16" s="87"/>
      <c r="R16" s="87"/>
      <c r="S16" s="87"/>
      <c r="T16" s="87"/>
      <c r="U16" s="87"/>
      <c r="V16" s="87"/>
      <c r="W16" s="87"/>
      <c r="X16" s="87"/>
    </row>
    <row r="17" spans="1:24" ht="14.25" customHeight="1">
      <c r="A17" s="90" t="s">
        <v>201</v>
      </c>
      <c r="B17" s="90" t="s">
        <v>70</v>
      </c>
      <c r="C17" s="87" t="s">
        <v>202</v>
      </c>
      <c r="D17" s="90" t="s">
        <v>203</v>
      </c>
      <c r="E17" s="90" t="s">
        <v>101</v>
      </c>
      <c r="F17" s="90" t="s">
        <v>102</v>
      </c>
      <c r="G17" s="90" t="s">
        <v>217</v>
      </c>
      <c r="H17" s="90" t="s">
        <v>218</v>
      </c>
      <c r="I17" s="91">
        <v>85120</v>
      </c>
      <c r="J17" s="91">
        <v>85120</v>
      </c>
      <c r="K17" s="87"/>
      <c r="L17" s="87"/>
      <c r="M17" s="91">
        <v>85120</v>
      </c>
      <c r="N17" s="87"/>
      <c r="O17" s="87"/>
      <c r="P17" s="87"/>
      <c r="Q17" s="87"/>
      <c r="R17" s="87"/>
      <c r="S17" s="87"/>
      <c r="T17" s="87"/>
      <c r="U17" s="87"/>
      <c r="V17" s="87"/>
      <c r="W17" s="87"/>
      <c r="X17" s="87"/>
    </row>
    <row r="18" spans="1:24" ht="14.25" customHeight="1">
      <c r="A18" s="90" t="s">
        <v>201</v>
      </c>
      <c r="B18" s="90" t="s">
        <v>70</v>
      </c>
      <c r="C18" s="87" t="s">
        <v>206</v>
      </c>
      <c r="D18" s="90" t="s">
        <v>203</v>
      </c>
      <c r="E18" s="90" t="s">
        <v>105</v>
      </c>
      <c r="F18" s="90" t="s">
        <v>106</v>
      </c>
      <c r="G18" s="90" t="s">
        <v>217</v>
      </c>
      <c r="H18" s="90" t="s">
        <v>218</v>
      </c>
      <c r="I18" s="91">
        <v>122.3</v>
      </c>
      <c r="J18" s="91">
        <v>122.3</v>
      </c>
      <c r="K18" s="87"/>
      <c r="L18" s="87"/>
      <c r="M18" s="91">
        <v>122.3</v>
      </c>
      <c r="N18" s="87"/>
      <c r="O18" s="87"/>
      <c r="P18" s="87"/>
      <c r="Q18" s="87"/>
      <c r="R18" s="87"/>
      <c r="S18" s="87"/>
      <c r="T18" s="87"/>
      <c r="U18" s="87"/>
      <c r="V18" s="87"/>
      <c r="W18" s="87"/>
      <c r="X18" s="87"/>
    </row>
    <row r="19" spans="1:24" ht="14.25" customHeight="1">
      <c r="A19" s="90" t="s">
        <v>201</v>
      </c>
      <c r="B19" s="90" t="s">
        <v>70</v>
      </c>
      <c r="C19" s="87" t="s">
        <v>202</v>
      </c>
      <c r="D19" s="90" t="s">
        <v>203</v>
      </c>
      <c r="E19" s="90" t="s">
        <v>101</v>
      </c>
      <c r="F19" s="90" t="s">
        <v>102</v>
      </c>
      <c r="G19" s="90" t="s">
        <v>219</v>
      </c>
      <c r="H19" s="90" t="s">
        <v>220</v>
      </c>
      <c r="I19" s="91">
        <v>90000</v>
      </c>
      <c r="J19" s="91">
        <v>90000</v>
      </c>
      <c r="K19" s="87"/>
      <c r="L19" s="87"/>
      <c r="M19" s="91">
        <v>90000</v>
      </c>
      <c r="N19" s="87"/>
      <c r="O19" s="87"/>
      <c r="P19" s="87"/>
      <c r="Q19" s="87"/>
      <c r="R19" s="87"/>
      <c r="S19" s="87"/>
      <c r="T19" s="87"/>
      <c r="U19" s="87"/>
      <c r="V19" s="87"/>
      <c r="W19" s="87"/>
      <c r="X19" s="87"/>
    </row>
    <row r="20" spans="1:24" ht="14.25" customHeight="1">
      <c r="A20" s="90" t="s">
        <v>201</v>
      </c>
      <c r="B20" s="90" t="s">
        <v>70</v>
      </c>
      <c r="C20" s="87" t="s">
        <v>202</v>
      </c>
      <c r="D20" s="90" t="s">
        <v>203</v>
      </c>
      <c r="E20" s="90" t="s">
        <v>101</v>
      </c>
      <c r="F20" s="90" t="s">
        <v>102</v>
      </c>
      <c r="G20" s="90" t="s">
        <v>221</v>
      </c>
      <c r="H20" s="90" t="s">
        <v>222</v>
      </c>
      <c r="I20" s="91">
        <v>50000</v>
      </c>
      <c r="J20" s="91">
        <v>50000</v>
      </c>
      <c r="K20" s="87"/>
      <c r="L20" s="87"/>
      <c r="M20" s="91">
        <v>50000</v>
      </c>
      <c r="N20" s="87"/>
      <c r="O20" s="87"/>
      <c r="P20" s="87"/>
      <c r="Q20" s="87"/>
      <c r="R20" s="87"/>
      <c r="S20" s="87"/>
      <c r="T20" s="87"/>
      <c r="U20" s="87"/>
      <c r="V20" s="87"/>
      <c r="W20" s="87"/>
      <c r="X20" s="87"/>
    </row>
    <row r="21" spans="1:24" ht="14.25" customHeight="1">
      <c r="A21" s="90" t="s">
        <v>201</v>
      </c>
      <c r="B21" s="90" t="s">
        <v>70</v>
      </c>
      <c r="C21" s="117" t="s">
        <v>223</v>
      </c>
      <c r="D21" s="90" t="s">
        <v>224</v>
      </c>
      <c r="E21" s="90" t="s">
        <v>101</v>
      </c>
      <c r="F21" s="90" t="s">
        <v>102</v>
      </c>
      <c r="G21" s="90" t="s">
        <v>204</v>
      </c>
      <c r="H21" s="90" t="s">
        <v>205</v>
      </c>
      <c r="I21" s="91">
        <v>8200</v>
      </c>
      <c r="J21" s="91">
        <v>8200</v>
      </c>
      <c r="K21" s="87"/>
      <c r="L21" s="87"/>
      <c r="M21" s="91">
        <v>8200</v>
      </c>
      <c r="N21" s="87"/>
      <c r="O21" s="87"/>
      <c r="P21" s="87"/>
      <c r="Q21" s="87"/>
      <c r="R21" s="87"/>
      <c r="S21" s="87"/>
      <c r="T21" s="87"/>
      <c r="U21" s="87"/>
      <c r="V21" s="87"/>
      <c r="W21" s="87"/>
      <c r="X21" s="87"/>
    </row>
    <row r="22" spans="1:24" ht="14.25" customHeight="1">
      <c r="A22" s="90" t="s">
        <v>201</v>
      </c>
      <c r="B22" s="90" t="s">
        <v>70</v>
      </c>
      <c r="C22" s="117" t="s">
        <v>223</v>
      </c>
      <c r="D22" s="90" t="s">
        <v>224</v>
      </c>
      <c r="E22" s="90" t="s">
        <v>101</v>
      </c>
      <c r="F22" s="90" t="s">
        <v>102</v>
      </c>
      <c r="G22" s="90" t="s">
        <v>217</v>
      </c>
      <c r="H22" s="90" t="s">
        <v>218</v>
      </c>
      <c r="I22" s="91">
        <v>130640.16</v>
      </c>
      <c r="J22" s="91">
        <v>130640.16</v>
      </c>
      <c r="K22" s="87"/>
      <c r="L22" s="87"/>
      <c r="M22" s="91">
        <v>130640.16</v>
      </c>
      <c r="N22" s="87"/>
      <c r="O22" s="87"/>
      <c r="P22" s="87"/>
      <c r="Q22" s="87"/>
      <c r="R22" s="87"/>
      <c r="S22" s="87"/>
      <c r="T22" s="87"/>
      <c r="U22" s="87"/>
      <c r="V22" s="87"/>
      <c r="W22" s="87"/>
      <c r="X22" s="87"/>
    </row>
    <row r="23" spans="1:24" ht="14.25" customHeight="1">
      <c r="A23" s="90" t="s">
        <v>201</v>
      </c>
      <c r="B23" s="90" t="s">
        <v>70</v>
      </c>
      <c r="C23" s="117" t="s">
        <v>223</v>
      </c>
      <c r="D23" s="90" t="s">
        <v>224</v>
      </c>
      <c r="E23" s="90" t="s">
        <v>101</v>
      </c>
      <c r="F23" s="90" t="s">
        <v>102</v>
      </c>
      <c r="G23" s="90" t="s">
        <v>225</v>
      </c>
      <c r="H23" s="90" t="s">
        <v>226</v>
      </c>
      <c r="I23" s="91">
        <v>201000</v>
      </c>
      <c r="J23" s="91">
        <v>201000</v>
      </c>
      <c r="K23" s="87"/>
      <c r="L23" s="87"/>
      <c r="M23" s="91">
        <v>201000</v>
      </c>
      <c r="N23" s="87"/>
      <c r="O23" s="87"/>
      <c r="P23" s="87"/>
      <c r="Q23" s="87"/>
      <c r="R23" s="87"/>
      <c r="S23" s="87"/>
      <c r="T23" s="87"/>
      <c r="U23" s="87"/>
      <c r="V23" s="87"/>
      <c r="W23" s="87"/>
      <c r="X23" s="87"/>
    </row>
    <row r="24" spans="1:24" ht="14.25" customHeight="1">
      <c r="A24" s="90" t="s">
        <v>201</v>
      </c>
      <c r="B24" s="90" t="s">
        <v>70</v>
      </c>
      <c r="C24" s="87" t="s">
        <v>227</v>
      </c>
      <c r="D24" s="90" t="s">
        <v>134</v>
      </c>
      <c r="E24" s="90" t="s">
        <v>133</v>
      </c>
      <c r="F24" s="90" t="s">
        <v>134</v>
      </c>
      <c r="G24" s="90" t="s">
        <v>228</v>
      </c>
      <c r="H24" s="90" t="s">
        <v>134</v>
      </c>
      <c r="I24" s="91">
        <v>1196892</v>
      </c>
      <c r="J24" s="91">
        <v>1196892</v>
      </c>
      <c r="K24" s="87"/>
      <c r="L24" s="87"/>
      <c r="M24" s="91">
        <v>1196892</v>
      </c>
      <c r="N24" s="87"/>
      <c r="O24" s="87"/>
      <c r="P24" s="87"/>
      <c r="Q24" s="87"/>
      <c r="R24" s="87"/>
      <c r="S24" s="87"/>
      <c r="T24" s="87"/>
      <c r="U24" s="87"/>
      <c r="V24" s="87"/>
      <c r="W24" s="87"/>
      <c r="X24" s="87"/>
    </row>
    <row r="25" spans="1:24" ht="14.25" customHeight="1">
      <c r="A25" s="90" t="s">
        <v>201</v>
      </c>
      <c r="B25" s="90" t="s">
        <v>70</v>
      </c>
      <c r="C25" s="117" t="s">
        <v>229</v>
      </c>
      <c r="D25" s="90" t="s">
        <v>230</v>
      </c>
      <c r="E25" s="90" t="s">
        <v>101</v>
      </c>
      <c r="F25" s="90" t="s">
        <v>102</v>
      </c>
      <c r="G25" s="90" t="s">
        <v>231</v>
      </c>
      <c r="H25" s="90" t="s">
        <v>232</v>
      </c>
      <c r="I25" s="91">
        <v>515340</v>
      </c>
      <c r="J25" s="91">
        <v>515340</v>
      </c>
      <c r="K25" s="87"/>
      <c r="L25" s="87"/>
      <c r="M25" s="91">
        <v>515340</v>
      </c>
      <c r="N25" s="87"/>
      <c r="O25" s="87"/>
      <c r="P25" s="87"/>
      <c r="Q25" s="87"/>
      <c r="R25" s="87"/>
      <c r="S25" s="87"/>
      <c r="T25" s="87"/>
      <c r="U25" s="87"/>
      <c r="V25" s="87"/>
      <c r="W25" s="87"/>
      <c r="X25" s="87"/>
    </row>
    <row r="26" spans="1:24" ht="14.25" customHeight="1">
      <c r="A26" s="90" t="s">
        <v>201</v>
      </c>
      <c r="B26" s="90" t="s">
        <v>70</v>
      </c>
      <c r="C26" s="117" t="s">
        <v>229</v>
      </c>
      <c r="D26" s="90" t="s">
        <v>230</v>
      </c>
      <c r="E26" s="90" t="s">
        <v>101</v>
      </c>
      <c r="F26" s="90" t="s">
        <v>102</v>
      </c>
      <c r="G26" s="90" t="s">
        <v>231</v>
      </c>
      <c r="H26" s="90" t="s">
        <v>232</v>
      </c>
      <c r="I26" s="91">
        <v>2109660</v>
      </c>
      <c r="J26" s="91">
        <v>2109660</v>
      </c>
      <c r="K26" s="87"/>
      <c r="L26" s="87"/>
      <c r="M26" s="91">
        <v>2109660</v>
      </c>
      <c r="N26" s="87"/>
      <c r="O26" s="87"/>
      <c r="P26" s="87"/>
      <c r="Q26" s="87"/>
      <c r="R26" s="87"/>
      <c r="S26" s="87"/>
      <c r="T26" s="87"/>
      <c r="U26" s="87"/>
      <c r="V26" s="87"/>
      <c r="W26" s="87"/>
      <c r="X26" s="87"/>
    </row>
    <row r="27" spans="1:24" ht="14.25" customHeight="1">
      <c r="A27" s="90" t="s">
        <v>201</v>
      </c>
      <c r="B27" s="90" t="s">
        <v>70</v>
      </c>
      <c r="C27" s="87" t="s">
        <v>233</v>
      </c>
      <c r="D27" s="90" t="s">
        <v>234</v>
      </c>
      <c r="E27" s="90" t="s">
        <v>115</v>
      </c>
      <c r="F27" s="90" t="s">
        <v>116</v>
      </c>
      <c r="G27" s="90" t="s">
        <v>235</v>
      </c>
      <c r="H27" s="90" t="s">
        <v>236</v>
      </c>
      <c r="I27" s="91">
        <v>1262481</v>
      </c>
      <c r="J27" s="91">
        <v>1262481</v>
      </c>
      <c r="K27" s="87"/>
      <c r="L27" s="87"/>
      <c r="M27" s="91">
        <v>1262481</v>
      </c>
      <c r="N27" s="87"/>
      <c r="O27" s="87"/>
      <c r="P27" s="87"/>
      <c r="Q27" s="87"/>
      <c r="R27" s="87"/>
      <c r="S27" s="87"/>
      <c r="T27" s="87"/>
      <c r="U27" s="87"/>
      <c r="V27" s="87"/>
      <c r="W27" s="87"/>
      <c r="X27" s="87"/>
    </row>
    <row r="28" spans="1:24" ht="14.25" customHeight="1">
      <c r="A28" s="90" t="s">
        <v>201</v>
      </c>
      <c r="B28" s="90" t="s">
        <v>70</v>
      </c>
      <c r="C28" s="87" t="s">
        <v>233</v>
      </c>
      <c r="D28" s="90" t="s">
        <v>234</v>
      </c>
      <c r="E28" s="90" t="s">
        <v>123</v>
      </c>
      <c r="F28" s="90" t="s">
        <v>124</v>
      </c>
      <c r="G28" s="90" t="s">
        <v>237</v>
      </c>
      <c r="H28" s="90" t="s">
        <v>238</v>
      </c>
      <c r="I28" s="91">
        <v>578076</v>
      </c>
      <c r="J28" s="91">
        <v>578076</v>
      </c>
      <c r="K28" s="87"/>
      <c r="L28" s="87"/>
      <c r="M28" s="91">
        <v>578076</v>
      </c>
      <c r="N28" s="87"/>
      <c r="O28" s="87"/>
      <c r="P28" s="87"/>
      <c r="Q28" s="87"/>
      <c r="R28" s="87"/>
      <c r="S28" s="87"/>
      <c r="T28" s="87"/>
      <c r="U28" s="87"/>
      <c r="V28" s="87"/>
      <c r="W28" s="87"/>
      <c r="X28" s="87"/>
    </row>
    <row r="29" spans="1:24" ht="14.25" customHeight="1">
      <c r="A29" s="90" t="s">
        <v>201</v>
      </c>
      <c r="B29" s="90" t="s">
        <v>70</v>
      </c>
      <c r="C29" s="87" t="s">
        <v>233</v>
      </c>
      <c r="D29" s="90" t="s">
        <v>234</v>
      </c>
      <c r="E29" s="90" t="s">
        <v>125</v>
      </c>
      <c r="F29" s="90" t="s">
        <v>126</v>
      </c>
      <c r="G29" s="90" t="s">
        <v>239</v>
      </c>
      <c r="H29" s="90" t="s">
        <v>240</v>
      </c>
      <c r="I29" s="91">
        <v>368955</v>
      </c>
      <c r="J29" s="91">
        <v>368955</v>
      </c>
      <c r="K29" s="87"/>
      <c r="L29" s="87"/>
      <c r="M29" s="91">
        <v>368955</v>
      </c>
      <c r="N29" s="87"/>
      <c r="O29" s="87"/>
      <c r="P29" s="87"/>
      <c r="Q29" s="87"/>
      <c r="R29" s="87"/>
      <c r="S29" s="87"/>
      <c r="T29" s="87"/>
      <c r="U29" s="87"/>
      <c r="V29" s="87"/>
      <c r="W29" s="87"/>
      <c r="X29" s="87"/>
    </row>
    <row r="30" spans="1:24" ht="14.25" customHeight="1">
      <c r="A30" s="90" t="s">
        <v>201</v>
      </c>
      <c r="B30" s="90" t="s">
        <v>70</v>
      </c>
      <c r="C30" s="87" t="s">
        <v>233</v>
      </c>
      <c r="D30" s="90" t="s">
        <v>234</v>
      </c>
      <c r="E30" s="90" t="s">
        <v>101</v>
      </c>
      <c r="F30" s="90" t="s">
        <v>102</v>
      </c>
      <c r="G30" s="90" t="s">
        <v>241</v>
      </c>
      <c r="H30" s="90" t="s">
        <v>242</v>
      </c>
      <c r="I30" s="91">
        <v>33740.04</v>
      </c>
      <c r="J30" s="91">
        <v>33740.04</v>
      </c>
      <c r="K30" s="87"/>
      <c r="L30" s="87"/>
      <c r="M30" s="91">
        <v>33740.04</v>
      </c>
      <c r="N30" s="87"/>
      <c r="O30" s="87"/>
      <c r="P30" s="87"/>
      <c r="Q30" s="87"/>
      <c r="R30" s="87"/>
      <c r="S30" s="87"/>
      <c r="T30" s="87"/>
      <c r="U30" s="87"/>
      <c r="V30" s="87"/>
      <c r="W30" s="87"/>
      <c r="X30" s="87"/>
    </row>
    <row r="31" spans="1:24" ht="14.25" customHeight="1">
      <c r="A31" s="90" t="s">
        <v>201</v>
      </c>
      <c r="B31" s="90" t="s">
        <v>70</v>
      </c>
      <c r="C31" s="87" t="s">
        <v>233</v>
      </c>
      <c r="D31" s="90" t="s">
        <v>234</v>
      </c>
      <c r="E31" s="90" t="s">
        <v>127</v>
      </c>
      <c r="F31" s="90" t="s">
        <v>128</v>
      </c>
      <c r="G31" s="90" t="s">
        <v>241</v>
      </c>
      <c r="H31" s="90" t="s">
        <v>242</v>
      </c>
      <c r="I31" s="91">
        <v>38637</v>
      </c>
      <c r="J31" s="91">
        <v>38637</v>
      </c>
      <c r="K31" s="87"/>
      <c r="L31" s="87"/>
      <c r="M31" s="91">
        <v>38637</v>
      </c>
      <c r="N31" s="87"/>
      <c r="O31" s="87"/>
      <c r="P31" s="87"/>
      <c r="Q31" s="87"/>
      <c r="R31" s="87"/>
      <c r="S31" s="87"/>
      <c r="T31" s="87"/>
      <c r="U31" s="87"/>
      <c r="V31" s="87"/>
      <c r="W31" s="87"/>
      <c r="X31" s="87"/>
    </row>
    <row r="32" spans="1:24" ht="14.25" customHeight="1">
      <c r="A32" s="90" t="s">
        <v>201</v>
      </c>
      <c r="B32" s="90" t="s">
        <v>70</v>
      </c>
      <c r="C32" s="87" t="s">
        <v>233</v>
      </c>
      <c r="D32" s="90" t="s">
        <v>234</v>
      </c>
      <c r="E32" s="90" t="s">
        <v>127</v>
      </c>
      <c r="F32" s="90" t="s">
        <v>128</v>
      </c>
      <c r="G32" s="90" t="s">
        <v>241</v>
      </c>
      <c r="H32" s="90" t="s">
        <v>242</v>
      </c>
      <c r="I32" s="91">
        <v>30291.84</v>
      </c>
      <c r="J32" s="91">
        <v>30291.84</v>
      </c>
      <c r="K32" s="87"/>
      <c r="L32" s="87"/>
      <c r="M32" s="91">
        <v>30291.84</v>
      </c>
      <c r="N32" s="87"/>
      <c r="O32" s="87"/>
      <c r="P32" s="87"/>
      <c r="Q32" s="87"/>
      <c r="R32" s="87"/>
      <c r="S32" s="87"/>
      <c r="T32" s="87"/>
      <c r="U32" s="87"/>
      <c r="V32" s="87"/>
      <c r="W32" s="87"/>
      <c r="X32" s="87"/>
    </row>
    <row r="33" spans="1:24" ht="14.25" customHeight="1">
      <c r="A33" s="90" t="s">
        <v>201</v>
      </c>
      <c r="B33" s="90" t="s">
        <v>70</v>
      </c>
      <c r="C33" s="87" t="s">
        <v>243</v>
      </c>
      <c r="D33" s="90" t="s">
        <v>244</v>
      </c>
      <c r="E33" s="90" t="s">
        <v>101</v>
      </c>
      <c r="F33" s="90" t="s">
        <v>102</v>
      </c>
      <c r="G33" s="90" t="s">
        <v>245</v>
      </c>
      <c r="H33" s="90" t="s">
        <v>244</v>
      </c>
      <c r="I33" s="91">
        <v>67658.16</v>
      </c>
      <c r="J33" s="91">
        <v>67658.16</v>
      </c>
      <c r="K33" s="87"/>
      <c r="L33" s="87"/>
      <c r="M33" s="91">
        <v>67658.16</v>
      </c>
      <c r="N33" s="87"/>
      <c r="O33" s="87"/>
      <c r="P33" s="87"/>
      <c r="Q33" s="87"/>
      <c r="R33" s="87"/>
      <c r="S33" s="87"/>
      <c r="T33" s="87"/>
      <c r="U33" s="87"/>
      <c r="V33" s="87"/>
      <c r="W33" s="87"/>
      <c r="X33" s="87"/>
    </row>
    <row r="34" spans="1:24" ht="14.25" customHeight="1">
      <c r="A34" s="90" t="s">
        <v>201</v>
      </c>
      <c r="B34" s="90" t="s">
        <v>70</v>
      </c>
      <c r="C34" s="87" t="s">
        <v>246</v>
      </c>
      <c r="D34" s="90" t="s">
        <v>247</v>
      </c>
      <c r="E34" s="90" t="s">
        <v>101</v>
      </c>
      <c r="F34" s="90" t="s">
        <v>102</v>
      </c>
      <c r="G34" s="90" t="s">
        <v>204</v>
      </c>
      <c r="H34" s="90" t="s">
        <v>205</v>
      </c>
      <c r="I34" s="91">
        <v>8400</v>
      </c>
      <c r="J34" s="91">
        <v>8400</v>
      </c>
      <c r="K34" s="87"/>
      <c r="L34" s="87"/>
      <c r="M34" s="91">
        <v>8400</v>
      </c>
      <c r="N34" s="87"/>
      <c r="O34" s="87"/>
      <c r="P34" s="87"/>
      <c r="Q34" s="87"/>
      <c r="R34" s="87"/>
      <c r="S34" s="87"/>
      <c r="T34" s="87"/>
      <c r="U34" s="87"/>
      <c r="V34" s="87"/>
      <c r="W34" s="87"/>
      <c r="X34" s="87"/>
    </row>
    <row r="35" spans="1:24" ht="14.25" customHeight="1">
      <c r="A35" s="90" t="s">
        <v>201</v>
      </c>
      <c r="B35" s="90" t="s">
        <v>70</v>
      </c>
      <c r="C35" s="87" t="s">
        <v>248</v>
      </c>
      <c r="D35" s="90" t="s">
        <v>249</v>
      </c>
      <c r="E35" s="90" t="s">
        <v>101</v>
      </c>
      <c r="F35" s="90" t="s">
        <v>102</v>
      </c>
      <c r="G35" s="90" t="s">
        <v>225</v>
      </c>
      <c r="H35" s="90" t="s">
        <v>226</v>
      </c>
      <c r="I35" s="91">
        <v>33600</v>
      </c>
      <c r="J35" s="91">
        <v>33600</v>
      </c>
      <c r="K35" s="87"/>
      <c r="L35" s="87"/>
      <c r="M35" s="91">
        <v>33600</v>
      </c>
      <c r="N35" s="87"/>
      <c r="O35" s="87"/>
      <c r="P35" s="87"/>
      <c r="Q35" s="87"/>
      <c r="R35" s="87"/>
      <c r="S35" s="87"/>
      <c r="T35" s="87"/>
      <c r="U35" s="87"/>
      <c r="V35" s="87"/>
      <c r="W35" s="87"/>
      <c r="X35" s="87"/>
    </row>
    <row r="36" spans="1:24" ht="14.25" customHeight="1">
      <c r="A36" s="90" t="s">
        <v>201</v>
      </c>
      <c r="B36" s="90" t="s">
        <v>70</v>
      </c>
      <c r="C36" s="117" t="s">
        <v>250</v>
      </c>
      <c r="D36" s="90" t="s">
        <v>251</v>
      </c>
      <c r="E36" s="90" t="s">
        <v>101</v>
      </c>
      <c r="F36" s="90" t="s">
        <v>102</v>
      </c>
      <c r="G36" s="90" t="s">
        <v>252</v>
      </c>
      <c r="H36" s="90" t="s">
        <v>253</v>
      </c>
      <c r="I36" s="91">
        <v>86079.6</v>
      </c>
      <c r="J36" s="91">
        <v>86079.6</v>
      </c>
      <c r="K36" s="87"/>
      <c r="L36" s="87"/>
      <c r="M36" s="91">
        <v>86079.6</v>
      </c>
      <c r="N36" s="87"/>
      <c r="O36" s="87"/>
      <c r="P36" s="87"/>
      <c r="Q36" s="87"/>
      <c r="R36" s="87"/>
      <c r="S36" s="87"/>
      <c r="T36" s="87"/>
      <c r="U36" s="87"/>
      <c r="V36" s="87"/>
      <c r="W36" s="87"/>
      <c r="X36" s="87"/>
    </row>
    <row r="37" spans="1:24" ht="14.25" customHeight="1">
      <c r="A37" s="90" t="s">
        <v>201</v>
      </c>
      <c r="B37" s="90" t="s">
        <v>70</v>
      </c>
      <c r="C37" s="87" t="s">
        <v>254</v>
      </c>
      <c r="D37" s="90" t="s">
        <v>255</v>
      </c>
      <c r="E37" s="90" t="s">
        <v>101</v>
      </c>
      <c r="F37" s="90" t="s">
        <v>102</v>
      </c>
      <c r="G37" s="90" t="s">
        <v>256</v>
      </c>
      <c r="H37" s="90" t="s">
        <v>257</v>
      </c>
      <c r="I37" s="91">
        <v>2345000</v>
      </c>
      <c r="J37" s="91">
        <v>2345000</v>
      </c>
      <c r="K37" s="87"/>
      <c r="L37" s="87"/>
      <c r="M37" s="91">
        <v>2345000</v>
      </c>
      <c r="N37" s="87"/>
      <c r="O37" s="87"/>
      <c r="P37" s="87"/>
      <c r="Q37" s="87"/>
      <c r="R37" s="87"/>
      <c r="S37" s="87"/>
      <c r="T37" s="87"/>
      <c r="U37" s="87"/>
      <c r="V37" s="87"/>
      <c r="W37" s="87"/>
      <c r="X37" s="87"/>
    </row>
    <row r="38" spans="1:24" ht="14.25" customHeight="1">
      <c r="A38" s="90" t="s">
        <v>201</v>
      </c>
      <c r="B38" s="90" t="s">
        <v>70</v>
      </c>
      <c r="C38" s="87" t="s">
        <v>254</v>
      </c>
      <c r="D38" s="90" t="s">
        <v>255</v>
      </c>
      <c r="E38" s="90" t="s">
        <v>101</v>
      </c>
      <c r="F38" s="90" t="s">
        <v>102</v>
      </c>
      <c r="G38" s="90" t="s">
        <v>258</v>
      </c>
      <c r="H38" s="90" t="s">
        <v>259</v>
      </c>
      <c r="I38" s="91">
        <v>1206000</v>
      </c>
      <c r="J38" s="91">
        <v>1206000</v>
      </c>
      <c r="K38" s="87"/>
      <c r="L38" s="87"/>
      <c r="M38" s="91">
        <v>1206000</v>
      </c>
      <c r="N38" s="87"/>
      <c r="O38" s="87"/>
      <c r="P38" s="87"/>
      <c r="Q38" s="87"/>
      <c r="R38" s="87"/>
      <c r="S38" s="87"/>
      <c r="T38" s="87"/>
      <c r="U38" s="87"/>
      <c r="V38" s="87"/>
      <c r="W38" s="87"/>
      <c r="X38" s="87"/>
    </row>
    <row r="39" spans="1:24" ht="14.25" customHeight="1">
      <c r="A39" s="90" t="s">
        <v>201</v>
      </c>
      <c r="B39" s="90" t="s">
        <v>70</v>
      </c>
      <c r="C39" s="87" t="s">
        <v>260</v>
      </c>
      <c r="D39" s="90" t="s">
        <v>261</v>
      </c>
      <c r="E39" s="90" t="s">
        <v>117</v>
      </c>
      <c r="F39" s="90" t="s">
        <v>118</v>
      </c>
      <c r="G39" s="90" t="s">
        <v>262</v>
      </c>
      <c r="H39" s="90" t="s">
        <v>263</v>
      </c>
      <c r="I39" s="91">
        <v>201600</v>
      </c>
      <c r="J39" s="91">
        <v>201600</v>
      </c>
      <c r="K39" s="87"/>
      <c r="L39" s="87"/>
      <c r="M39" s="91">
        <v>201600</v>
      </c>
      <c r="N39" s="87"/>
      <c r="O39" s="87"/>
      <c r="P39" s="87"/>
      <c r="Q39" s="87"/>
      <c r="R39" s="87"/>
      <c r="S39" s="87"/>
      <c r="T39" s="87"/>
      <c r="U39" s="87"/>
      <c r="V39" s="87"/>
      <c r="W39" s="87"/>
      <c r="X39" s="87"/>
    </row>
    <row r="40" spans="1:24" ht="14.25" customHeight="1">
      <c r="A40" s="90" t="s">
        <v>201</v>
      </c>
      <c r="B40" s="90" t="s">
        <v>70</v>
      </c>
      <c r="C40" s="87" t="s">
        <v>260</v>
      </c>
      <c r="D40" s="90" t="s">
        <v>261</v>
      </c>
      <c r="E40" s="90" t="s">
        <v>117</v>
      </c>
      <c r="F40" s="90" t="s">
        <v>118</v>
      </c>
      <c r="G40" s="90" t="s">
        <v>262</v>
      </c>
      <c r="H40" s="90" t="s">
        <v>263</v>
      </c>
      <c r="I40" s="91">
        <v>84000</v>
      </c>
      <c r="J40" s="91">
        <v>84000</v>
      </c>
      <c r="K40" s="87"/>
      <c r="L40" s="87"/>
      <c r="M40" s="91">
        <v>84000</v>
      </c>
      <c r="N40" s="87"/>
      <c r="O40" s="87"/>
      <c r="P40" s="87"/>
      <c r="Q40" s="87"/>
      <c r="R40" s="87"/>
      <c r="S40" s="87"/>
      <c r="T40" s="87"/>
      <c r="U40" s="87"/>
      <c r="V40" s="87"/>
      <c r="W40" s="87"/>
      <c r="X40" s="87"/>
    </row>
    <row r="41" spans="1:24" ht="14.25" customHeight="1">
      <c r="A41" s="90" t="s">
        <v>201</v>
      </c>
      <c r="B41" s="90" t="s">
        <v>70</v>
      </c>
      <c r="C41" s="87" t="s">
        <v>264</v>
      </c>
      <c r="D41" s="90" t="s">
        <v>265</v>
      </c>
      <c r="E41" s="90" t="s">
        <v>101</v>
      </c>
      <c r="F41" s="90" t="s">
        <v>102</v>
      </c>
      <c r="G41" s="90" t="s">
        <v>266</v>
      </c>
      <c r="H41" s="90" t="s">
        <v>267</v>
      </c>
      <c r="I41" s="91">
        <v>3382908</v>
      </c>
      <c r="J41" s="91">
        <v>3382908</v>
      </c>
      <c r="K41" s="87"/>
      <c r="L41" s="87"/>
      <c r="M41" s="91">
        <v>3382908</v>
      </c>
      <c r="N41" s="87"/>
      <c r="O41" s="87"/>
      <c r="P41" s="87"/>
      <c r="Q41" s="87"/>
      <c r="R41" s="87"/>
      <c r="S41" s="87"/>
      <c r="T41" s="87"/>
      <c r="U41" s="87"/>
      <c r="V41" s="87"/>
      <c r="W41" s="87"/>
      <c r="X41" s="87"/>
    </row>
    <row r="42" spans="1:24" ht="14.25" customHeight="1">
      <c r="A42" s="90" t="s">
        <v>201</v>
      </c>
      <c r="B42" s="90" t="s">
        <v>70</v>
      </c>
      <c r="C42" s="87" t="s">
        <v>264</v>
      </c>
      <c r="D42" s="90" t="s">
        <v>265</v>
      </c>
      <c r="E42" s="90" t="s">
        <v>101</v>
      </c>
      <c r="F42" s="90" t="s">
        <v>102</v>
      </c>
      <c r="G42" s="90" t="s">
        <v>268</v>
      </c>
      <c r="H42" s="90" t="s">
        <v>269</v>
      </c>
      <c r="I42" s="91">
        <v>1364388</v>
      </c>
      <c r="J42" s="91">
        <v>1364388</v>
      </c>
      <c r="K42" s="87"/>
      <c r="L42" s="87"/>
      <c r="M42" s="91">
        <v>1364388</v>
      </c>
      <c r="N42" s="87"/>
      <c r="O42" s="87"/>
      <c r="P42" s="87"/>
      <c r="Q42" s="87"/>
      <c r="R42" s="87"/>
      <c r="S42" s="87"/>
      <c r="T42" s="87"/>
      <c r="U42" s="87"/>
      <c r="V42" s="87"/>
      <c r="W42" s="87"/>
      <c r="X42" s="87"/>
    </row>
    <row r="43" spans="1:24" ht="14.25" customHeight="1">
      <c r="A43" s="90" t="s">
        <v>201</v>
      </c>
      <c r="B43" s="90" t="s">
        <v>70</v>
      </c>
      <c r="C43" s="87" t="s">
        <v>264</v>
      </c>
      <c r="D43" s="90" t="s">
        <v>265</v>
      </c>
      <c r="E43" s="90" t="s">
        <v>101</v>
      </c>
      <c r="F43" s="90" t="s">
        <v>102</v>
      </c>
      <c r="G43" s="90" t="s">
        <v>256</v>
      </c>
      <c r="H43" s="90" t="s">
        <v>257</v>
      </c>
      <c r="I43" s="91">
        <v>281909</v>
      </c>
      <c r="J43" s="91">
        <v>281909</v>
      </c>
      <c r="K43" s="87"/>
      <c r="L43" s="87"/>
      <c r="M43" s="91">
        <v>281909</v>
      </c>
      <c r="N43" s="87"/>
      <c r="O43" s="87"/>
      <c r="P43" s="87"/>
      <c r="Q43" s="87"/>
      <c r="R43" s="87"/>
      <c r="S43" s="87"/>
      <c r="T43" s="87"/>
      <c r="U43" s="87"/>
      <c r="V43" s="87"/>
      <c r="W43" s="87"/>
      <c r="X43" s="87"/>
    </row>
    <row r="44" spans="1:24" ht="14.25" customHeight="1">
      <c r="A44" s="90" t="s">
        <v>201</v>
      </c>
      <c r="B44" s="90" t="s">
        <v>70</v>
      </c>
      <c r="C44" s="87" t="s">
        <v>264</v>
      </c>
      <c r="D44" s="90" t="s">
        <v>265</v>
      </c>
      <c r="E44" s="90" t="s">
        <v>101</v>
      </c>
      <c r="F44" s="90" t="s">
        <v>102</v>
      </c>
      <c r="G44" s="90" t="s">
        <v>258</v>
      </c>
      <c r="H44" s="90" t="s">
        <v>259</v>
      </c>
      <c r="I44" s="91">
        <v>1258500</v>
      </c>
      <c r="J44" s="91">
        <v>1258500</v>
      </c>
      <c r="K44" s="87"/>
      <c r="L44" s="87"/>
      <c r="M44" s="91">
        <v>1258500</v>
      </c>
      <c r="N44" s="87"/>
      <c r="O44" s="87"/>
      <c r="P44" s="87"/>
      <c r="Q44" s="87"/>
      <c r="R44" s="87"/>
      <c r="S44" s="87"/>
      <c r="T44" s="87"/>
      <c r="U44" s="87"/>
      <c r="V44" s="87"/>
      <c r="W44" s="87"/>
      <c r="X44" s="87"/>
    </row>
    <row r="45" spans="1:24" ht="14.25" customHeight="1">
      <c r="A45" s="90" t="s">
        <v>201</v>
      </c>
      <c r="B45" s="90" t="s">
        <v>70</v>
      </c>
      <c r="C45" s="87" t="s">
        <v>264</v>
      </c>
      <c r="D45" s="90" t="s">
        <v>265</v>
      </c>
      <c r="E45" s="90" t="s">
        <v>101</v>
      </c>
      <c r="F45" s="90" t="s">
        <v>102</v>
      </c>
      <c r="G45" s="90" t="s">
        <v>258</v>
      </c>
      <c r="H45" s="90" t="s">
        <v>259</v>
      </c>
      <c r="I45" s="91">
        <v>684600</v>
      </c>
      <c r="J45" s="91">
        <v>684600</v>
      </c>
      <c r="K45" s="87"/>
      <c r="L45" s="87"/>
      <c r="M45" s="91">
        <v>684600</v>
      </c>
      <c r="N45" s="87"/>
      <c r="O45" s="87"/>
      <c r="P45" s="87"/>
      <c r="Q45" s="87"/>
      <c r="R45" s="87"/>
      <c r="S45" s="87"/>
      <c r="T45" s="87"/>
      <c r="U45" s="87"/>
      <c r="V45" s="87"/>
      <c r="W45" s="87"/>
      <c r="X45" s="87"/>
    </row>
    <row r="46" spans="1:24" ht="17.25" customHeight="1">
      <c r="A46" s="176" t="s">
        <v>173</v>
      </c>
      <c r="B46" s="177"/>
      <c r="C46" s="178"/>
      <c r="D46" s="178"/>
      <c r="E46" s="178"/>
      <c r="F46" s="178"/>
      <c r="G46" s="178"/>
      <c r="H46" s="179"/>
      <c r="I46" s="91">
        <v>18330978.800000001</v>
      </c>
      <c r="J46" s="91">
        <v>18330978.800000001</v>
      </c>
      <c r="K46" s="15"/>
      <c r="L46" s="15"/>
      <c r="M46" s="91">
        <v>18330978.800000001</v>
      </c>
      <c r="N46" s="91"/>
      <c r="O46" s="15"/>
      <c r="P46" s="15"/>
      <c r="Q46" s="15"/>
      <c r="R46" s="15"/>
      <c r="S46" s="15"/>
      <c r="T46" s="15"/>
      <c r="U46" s="15"/>
      <c r="V46" s="15"/>
      <c r="W46" s="15"/>
      <c r="X46" s="15"/>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46:H46"/>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17" type="noConversion"/>
  <printOptions horizontalCentered="1"/>
  <pageMargins left="0.37" right="0.37" top="0.56000000000000005" bottom="0.56000000000000005" header="0.48" footer="0.48"/>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W25"/>
  <sheetViews>
    <sheetView showZeros="0" topLeftCell="B1" zoomScale="80" zoomScaleNormal="80" workbookViewId="0">
      <pane ySplit="1" topLeftCell="A2" activePane="bottomLeft" state="frozen"/>
      <selection pane="bottomLeft" activeCell="F18" sqref="F18"/>
    </sheetView>
  </sheetViews>
  <sheetFormatPr defaultColWidth="9.125" defaultRowHeight="14.25" customHeight="1"/>
  <cols>
    <col min="1" max="1" width="10.25" customWidth="1"/>
    <col min="2" max="2" width="19.25" customWidth="1"/>
    <col min="3" max="3" width="32.875" customWidth="1"/>
    <col min="4" max="4" width="23.875" customWidth="1"/>
    <col min="5" max="5" width="11.125" customWidth="1"/>
    <col min="6" max="6" width="20.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45"/>
      <c r="B1" s="45"/>
      <c r="C1" s="45"/>
      <c r="D1" s="45"/>
      <c r="E1" s="45"/>
      <c r="F1" s="45"/>
      <c r="G1" s="45"/>
      <c r="H1" s="45"/>
      <c r="I1" s="45"/>
      <c r="J1" s="45"/>
      <c r="K1" s="45"/>
      <c r="L1" s="45"/>
      <c r="M1" s="45"/>
      <c r="N1" s="45"/>
      <c r="O1" s="45"/>
      <c r="P1" s="45"/>
      <c r="Q1" s="45"/>
      <c r="R1" s="45"/>
      <c r="S1" s="45"/>
      <c r="T1" s="45"/>
      <c r="U1" s="45"/>
      <c r="V1" s="45"/>
      <c r="W1" s="45"/>
    </row>
    <row r="2" spans="1:23" ht="13.5" customHeight="1">
      <c r="B2" s="83"/>
      <c r="E2" s="84"/>
      <c r="F2" s="84"/>
      <c r="G2" s="84"/>
      <c r="H2" s="84"/>
      <c r="U2" s="83"/>
      <c r="W2" s="71" t="s">
        <v>270</v>
      </c>
    </row>
    <row r="3" spans="1:23" ht="46.5" customHeight="1">
      <c r="A3" s="190" t="str">
        <f>"2025"&amp;"年部门项目支出预算表"</f>
        <v>2025年部门项目支出预算表</v>
      </c>
      <c r="B3" s="190"/>
      <c r="C3" s="190"/>
      <c r="D3" s="190"/>
      <c r="E3" s="190"/>
      <c r="F3" s="190"/>
      <c r="G3" s="190"/>
      <c r="H3" s="190"/>
      <c r="I3" s="190"/>
      <c r="J3" s="190"/>
      <c r="K3" s="190"/>
      <c r="L3" s="190"/>
      <c r="M3" s="190"/>
      <c r="N3" s="190"/>
      <c r="O3" s="190"/>
      <c r="P3" s="190"/>
      <c r="Q3" s="190"/>
      <c r="R3" s="190"/>
      <c r="S3" s="190"/>
      <c r="T3" s="190"/>
      <c r="U3" s="190"/>
      <c r="V3" s="190"/>
      <c r="W3" s="190"/>
    </row>
    <row r="4" spans="1:23" ht="13.5" customHeight="1">
      <c r="A4" s="191" t="str">
        <f>"单位名称："&amp;"昆明市西山区芳草地国际学校"</f>
        <v>单位名称：昆明市西山区芳草地国际学校</v>
      </c>
      <c r="B4" s="192"/>
      <c r="C4" s="192"/>
      <c r="D4" s="192"/>
      <c r="E4" s="192"/>
      <c r="F4" s="192"/>
      <c r="G4" s="192"/>
      <c r="H4" s="192"/>
      <c r="I4" s="63"/>
      <c r="J4" s="63"/>
      <c r="K4" s="63"/>
      <c r="L4" s="63"/>
      <c r="M4" s="63"/>
      <c r="N4" s="63"/>
      <c r="O4" s="63"/>
      <c r="P4" s="63"/>
      <c r="Q4" s="63"/>
      <c r="U4" s="83"/>
      <c r="W4" s="69" t="s">
        <v>1</v>
      </c>
    </row>
    <row r="5" spans="1:23" ht="21.75" customHeight="1">
      <c r="A5" s="174" t="s">
        <v>271</v>
      </c>
      <c r="B5" s="213" t="s">
        <v>185</v>
      </c>
      <c r="C5" s="174" t="s">
        <v>186</v>
      </c>
      <c r="D5" s="174" t="s">
        <v>272</v>
      </c>
      <c r="E5" s="206" t="s">
        <v>187</v>
      </c>
      <c r="F5" s="206" t="s">
        <v>188</v>
      </c>
      <c r="G5" s="213" t="s">
        <v>273</v>
      </c>
      <c r="H5" s="213" t="s">
        <v>274</v>
      </c>
      <c r="I5" s="217" t="s">
        <v>55</v>
      </c>
      <c r="J5" s="199" t="s">
        <v>275</v>
      </c>
      <c r="K5" s="196"/>
      <c r="L5" s="196"/>
      <c r="M5" s="200"/>
      <c r="N5" s="199" t="s">
        <v>193</v>
      </c>
      <c r="O5" s="196"/>
      <c r="P5" s="200"/>
      <c r="Q5" s="206" t="s">
        <v>61</v>
      </c>
      <c r="R5" s="199" t="s">
        <v>62</v>
      </c>
      <c r="S5" s="196"/>
      <c r="T5" s="196"/>
      <c r="U5" s="196"/>
      <c r="V5" s="196"/>
      <c r="W5" s="200"/>
    </row>
    <row r="6" spans="1:23" ht="21.75" customHeight="1">
      <c r="A6" s="180"/>
      <c r="B6" s="186"/>
      <c r="C6" s="180"/>
      <c r="D6" s="180"/>
      <c r="E6" s="214"/>
      <c r="F6" s="214"/>
      <c r="G6" s="215"/>
      <c r="H6" s="215"/>
      <c r="I6" s="181"/>
      <c r="J6" s="208" t="s">
        <v>58</v>
      </c>
      <c r="K6" s="209"/>
      <c r="L6" s="206" t="s">
        <v>59</v>
      </c>
      <c r="M6" s="206" t="s">
        <v>60</v>
      </c>
      <c r="N6" s="206" t="s">
        <v>58</v>
      </c>
      <c r="O6" s="206" t="s">
        <v>59</v>
      </c>
      <c r="P6" s="206" t="s">
        <v>60</v>
      </c>
      <c r="Q6" s="214"/>
      <c r="R6" s="206" t="s">
        <v>57</v>
      </c>
      <c r="S6" s="206" t="s">
        <v>64</v>
      </c>
      <c r="T6" s="206" t="s">
        <v>199</v>
      </c>
      <c r="U6" s="206" t="s">
        <v>66</v>
      </c>
      <c r="V6" s="206" t="s">
        <v>67</v>
      </c>
      <c r="W6" s="206" t="s">
        <v>68</v>
      </c>
    </row>
    <row r="7" spans="1:23" ht="21" customHeight="1">
      <c r="A7" s="181"/>
      <c r="B7" s="186"/>
      <c r="C7" s="181"/>
      <c r="D7" s="181"/>
      <c r="E7" s="181"/>
      <c r="F7" s="181"/>
      <c r="G7" s="186"/>
      <c r="H7" s="186"/>
      <c r="I7" s="181"/>
      <c r="J7" s="210" t="s">
        <v>57</v>
      </c>
      <c r="K7" s="211"/>
      <c r="L7" s="181"/>
      <c r="M7" s="181"/>
      <c r="N7" s="181"/>
      <c r="O7" s="181"/>
      <c r="P7" s="181"/>
      <c r="Q7" s="181"/>
      <c r="R7" s="181"/>
      <c r="S7" s="181"/>
      <c r="T7" s="181"/>
      <c r="U7" s="181"/>
      <c r="V7" s="181"/>
      <c r="W7" s="181"/>
    </row>
    <row r="8" spans="1:23" ht="39.75" customHeight="1">
      <c r="A8" s="175"/>
      <c r="B8" s="163"/>
      <c r="C8" s="175"/>
      <c r="D8" s="175"/>
      <c r="E8" s="207"/>
      <c r="F8" s="207"/>
      <c r="G8" s="216"/>
      <c r="H8" s="216"/>
      <c r="I8" s="183"/>
      <c r="J8" s="86" t="s">
        <v>57</v>
      </c>
      <c r="K8" s="86" t="s">
        <v>276</v>
      </c>
      <c r="L8" s="207"/>
      <c r="M8" s="207"/>
      <c r="N8" s="207"/>
      <c r="O8" s="207"/>
      <c r="P8" s="207"/>
      <c r="Q8" s="207"/>
      <c r="R8" s="207"/>
      <c r="S8" s="207"/>
      <c r="T8" s="207"/>
      <c r="U8" s="183"/>
      <c r="V8" s="207"/>
      <c r="W8" s="207"/>
    </row>
    <row r="9" spans="1:23" ht="15" customHeight="1">
      <c r="A9" s="85">
        <v>1</v>
      </c>
      <c r="B9" s="85">
        <v>2</v>
      </c>
      <c r="C9" s="85">
        <v>3</v>
      </c>
      <c r="D9" s="85">
        <v>4</v>
      </c>
      <c r="E9" s="85">
        <v>5</v>
      </c>
      <c r="F9" s="85">
        <v>6</v>
      </c>
      <c r="G9" s="85">
        <v>7</v>
      </c>
      <c r="H9" s="85">
        <v>8</v>
      </c>
      <c r="I9" s="85">
        <v>9</v>
      </c>
      <c r="J9" s="85">
        <v>10</v>
      </c>
      <c r="K9" s="85">
        <v>11</v>
      </c>
      <c r="L9" s="87">
        <v>12</v>
      </c>
      <c r="M9" s="87">
        <v>13</v>
      </c>
      <c r="N9" s="87">
        <v>14</v>
      </c>
      <c r="O9" s="87">
        <v>15</v>
      </c>
      <c r="P9" s="87">
        <v>16</v>
      </c>
      <c r="Q9" s="87">
        <v>17</v>
      </c>
      <c r="R9" s="87">
        <v>18</v>
      </c>
      <c r="S9" s="87">
        <v>19</v>
      </c>
      <c r="T9" s="87">
        <v>20</v>
      </c>
      <c r="U9" s="85">
        <v>21</v>
      </c>
      <c r="V9" s="87">
        <v>22</v>
      </c>
      <c r="W9" s="85">
        <v>23</v>
      </c>
    </row>
    <row r="10" spans="1:23" ht="15" customHeight="1">
      <c r="A10" s="14" t="s">
        <v>277</v>
      </c>
      <c r="B10" s="14" t="s">
        <v>278</v>
      </c>
      <c r="C10" s="13" t="s">
        <v>279</v>
      </c>
      <c r="D10" s="13" t="s">
        <v>70</v>
      </c>
      <c r="E10" s="14" t="s">
        <v>109</v>
      </c>
      <c r="F10" s="14" t="s">
        <v>110</v>
      </c>
      <c r="G10" s="14" t="s">
        <v>217</v>
      </c>
      <c r="H10" s="14" t="s">
        <v>218</v>
      </c>
      <c r="I10" s="66">
        <v>200000</v>
      </c>
      <c r="J10" s="66">
        <v>200000</v>
      </c>
      <c r="K10" s="66">
        <v>200000</v>
      </c>
      <c r="L10" s="87"/>
      <c r="M10" s="87"/>
      <c r="N10" s="87"/>
      <c r="O10" s="87"/>
      <c r="P10" s="87"/>
      <c r="Q10" s="87"/>
      <c r="R10" s="66"/>
      <c r="S10" s="66"/>
      <c r="T10" s="66"/>
      <c r="U10" s="66"/>
      <c r="V10" s="66"/>
      <c r="W10" s="66"/>
    </row>
    <row r="11" spans="1:23" ht="15" customHeight="1">
      <c r="A11" s="14" t="s">
        <v>277</v>
      </c>
      <c r="B11" s="14" t="s">
        <v>278</v>
      </c>
      <c r="C11" s="13" t="s">
        <v>279</v>
      </c>
      <c r="D11" s="13" t="s">
        <v>70</v>
      </c>
      <c r="E11" s="14" t="s">
        <v>109</v>
      </c>
      <c r="F11" s="14" t="s">
        <v>110</v>
      </c>
      <c r="G11" s="14" t="s">
        <v>204</v>
      </c>
      <c r="H11" s="14" t="s">
        <v>205</v>
      </c>
      <c r="I11" s="66">
        <v>482000</v>
      </c>
      <c r="J11" s="66">
        <v>482000</v>
      </c>
      <c r="K11" s="66">
        <v>482000</v>
      </c>
      <c r="L11" s="87"/>
      <c r="M11" s="87"/>
      <c r="N11" s="87"/>
      <c r="O11" s="87"/>
      <c r="P11" s="87"/>
      <c r="Q11" s="87"/>
      <c r="R11" s="66"/>
      <c r="S11" s="66"/>
      <c r="T11" s="66"/>
      <c r="U11" s="66"/>
      <c r="V11" s="66"/>
      <c r="W11" s="66"/>
    </row>
    <row r="12" spans="1:23" ht="15" customHeight="1">
      <c r="A12" s="14" t="s">
        <v>277</v>
      </c>
      <c r="B12" s="14" t="s">
        <v>278</v>
      </c>
      <c r="C12" s="13" t="s">
        <v>279</v>
      </c>
      <c r="D12" s="13" t="s">
        <v>70</v>
      </c>
      <c r="E12" s="14" t="s">
        <v>109</v>
      </c>
      <c r="F12" s="14" t="s">
        <v>110</v>
      </c>
      <c r="G12" s="14" t="s">
        <v>219</v>
      </c>
      <c r="H12" s="14" t="s">
        <v>220</v>
      </c>
      <c r="I12" s="66">
        <v>108000</v>
      </c>
      <c r="J12" s="66">
        <v>108000</v>
      </c>
      <c r="K12" s="66">
        <v>108000</v>
      </c>
      <c r="L12" s="87"/>
      <c r="M12" s="87"/>
      <c r="N12" s="87"/>
      <c r="O12" s="87"/>
      <c r="P12" s="87"/>
      <c r="Q12" s="87"/>
      <c r="R12" s="66"/>
      <c r="S12" s="66"/>
      <c r="T12" s="66"/>
      <c r="U12" s="66"/>
      <c r="V12" s="66"/>
      <c r="W12" s="66"/>
    </row>
    <row r="13" spans="1:23" ht="15" customHeight="1">
      <c r="A13" s="14" t="s">
        <v>277</v>
      </c>
      <c r="B13" s="14" t="s">
        <v>278</v>
      </c>
      <c r="C13" s="13" t="s">
        <v>279</v>
      </c>
      <c r="D13" s="13" t="s">
        <v>70</v>
      </c>
      <c r="E13" s="14" t="s">
        <v>109</v>
      </c>
      <c r="F13" s="14" t="s">
        <v>110</v>
      </c>
      <c r="G13" s="14" t="s">
        <v>221</v>
      </c>
      <c r="H13" s="14" t="s">
        <v>222</v>
      </c>
      <c r="I13" s="66">
        <v>2160000</v>
      </c>
      <c r="J13" s="66">
        <v>2160000</v>
      </c>
      <c r="K13" s="66">
        <v>2160000</v>
      </c>
      <c r="L13" s="87"/>
      <c r="M13" s="87"/>
      <c r="N13" s="87"/>
      <c r="O13" s="87"/>
      <c r="P13" s="87"/>
      <c r="Q13" s="87"/>
      <c r="R13" s="66"/>
      <c r="S13" s="66"/>
      <c r="T13" s="66"/>
      <c r="U13" s="66"/>
      <c r="V13" s="66"/>
      <c r="W13" s="66"/>
    </row>
    <row r="14" spans="1:23" ht="15" customHeight="1">
      <c r="A14" s="14" t="s">
        <v>277</v>
      </c>
      <c r="B14" s="14" t="s">
        <v>278</v>
      </c>
      <c r="C14" s="13" t="s">
        <v>279</v>
      </c>
      <c r="D14" s="13" t="s">
        <v>70</v>
      </c>
      <c r="E14" s="14" t="s">
        <v>109</v>
      </c>
      <c r="F14" s="14" t="s">
        <v>110</v>
      </c>
      <c r="G14" s="14" t="s">
        <v>213</v>
      </c>
      <c r="H14" s="14" t="s">
        <v>214</v>
      </c>
      <c r="I14" s="66">
        <v>50000</v>
      </c>
      <c r="J14" s="66">
        <v>50000</v>
      </c>
      <c r="K14" s="66">
        <v>50000</v>
      </c>
      <c r="L14" s="87"/>
      <c r="M14" s="87"/>
      <c r="N14" s="87"/>
      <c r="O14" s="87"/>
      <c r="P14" s="87"/>
      <c r="Q14" s="87"/>
      <c r="R14" s="66"/>
      <c r="S14" s="66"/>
      <c r="T14" s="66"/>
      <c r="U14" s="66"/>
      <c r="V14" s="66"/>
      <c r="W14" s="66"/>
    </row>
    <row r="15" spans="1:23" ht="15" customHeight="1">
      <c r="A15" s="14" t="s">
        <v>277</v>
      </c>
      <c r="B15" s="14" t="s">
        <v>280</v>
      </c>
      <c r="C15" s="13" t="s">
        <v>281</v>
      </c>
      <c r="D15" s="13" t="s">
        <v>70</v>
      </c>
      <c r="E15" s="14" t="s">
        <v>101</v>
      </c>
      <c r="F15" s="14" t="s">
        <v>102</v>
      </c>
      <c r="G15" s="14" t="s">
        <v>219</v>
      </c>
      <c r="H15" s="14" t="s">
        <v>220</v>
      </c>
      <c r="I15" s="66">
        <v>800000</v>
      </c>
      <c r="J15" s="66"/>
      <c r="K15" s="66"/>
      <c r="L15" s="87"/>
      <c r="M15" s="87"/>
      <c r="N15" s="87"/>
      <c r="O15" s="87"/>
      <c r="P15" s="87"/>
      <c r="Q15" s="87"/>
      <c r="R15" s="66">
        <v>800000</v>
      </c>
      <c r="S15" s="66"/>
      <c r="T15" s="66"/>
      <c r="U15" s="66"/>
      <c r="V15" s="66"/>
      <c r="W15" s="66">
        <v>800000</v>
      </c>
    </row>
    <row r="16" spans="1:23" ht="15" customHeight="1">
      <c r="A16" s="14" t="s">
        <v>282</v>
      </c>
      <c r="B16" s="14" t="s">
        <v>283</v>
      </c>
      <c r="C16" s="13" t="s">
        <v>284</v>
      </c>
      <c r="D16" s="13" t="s">
        <v>70</v>
      </c>
      <c r="E16" s="14" t="s">
        <v>109</v>
      </c>
      <c r="F16" s="14" t="s">
        <v>110</v>
      </c>
      <c r="G16" s="14" t="s">
        <v>221</v>
      </c>
      <c r="H16" s="14" t="s">
        <v>222</v>
      </c>
      <c r="I16" s="66">
        <v>340200</v>
      </c>
      <c r="J16" s="66">
        <v>340200</v>
      </c>
      <c r="K16" s="66">
        <v>340200</v>
      </c>
      <c r="L16" s="87"/>
      <c r="M16" s="87"/>
      <c r="N16" s="87"/>
      <c r="O16" s="87"/>
      <c r="P16" s="87"/>
      <c r="Q16" s="87"/>
      <c r="R16" s="66"/>
      <c r="S16" s="66"/>
      <c r="T16" s="66"/>
      <c r="U16" s="66"/>
      <c r="V16" s="66"/>
      <c r="W16" s="66"/>
    </row>
    <row r="17" spans="1:23" ht="15" customHeight="1">
      <c r="A17" s="14" t="s">
        <v>285</v>
      </c>
      <c r="B17" s="14" t="s">
        <v>286</v>
      </c>
      <c r="C17" s="13" t="s">
        <v>287</v>
      </c>
      <c r="D17" s="13" t="s">
        <v>70</v>
      </c>
      <c r="E17" s="14" t="s">
        <v>105</v>
      </c>
      <c r="F17" s="14" t="s">
        <v>106</v>
      </c>
      <c r="G17" s="14" t="s">
        <v>217</v>
      </c>
      <c r="H17" s="14" t="s">
        <v>218</v>
      </c>
      <c r="I17" s="66">
        <v>76.8</v>
      </c>
      <c r="J17" s="66">
        <v>76.8</v>
      </c>
      <c r="K17" s="66">
        <v>76.8</v>
      </c>
      <c r="L17" s="87"/>
      <c r="M17" s="87"/>
      <c r="N17" s="87"/>
      <c r="O17" s="87"/>
      <c r="P17" s="87"/>
      <c r="Q17" s="87"/>
      <c r="R17" s="87"/>
      <c r="S17" s="87"/>
      <c r="T17" s="87"/>
      <c r="U17" s="85"/>
      <c r="V17" s="87"/>
      <c r="W17" s="85"/>
    </row>
    <row r="18" spans="1:23" ht="15" customHeight="1">
      <c r="A18" s="14" t="s">
        <v>285</v>
      </c>
      <c r="B18" s="14" t="s">
        <v>286</v>
      </c>
      <c r="C18" s="13" t="s">
        <v>287</v>
      </c>
      <c r="D18" s="13" t="s">
        <v>70</v>
      </c>
      <c r="E18" s="14" t="s">
        <v>105</v>
      </c>
      <c r="F18" s="14" t="s">
        <v>106</v>
      </c>
      <c r="G18" s="14" t="s">
        <v>204</v>
      </c>
      <c r="H18" s="14" t="s">
        <v>205</v>
      </c>
      <c r="I18" s="66">
        <v>691.2</v>
      </c>
      <c r="J18" s="66">
        <v>691.2</v>
      </c>
      <c r="K18" s="66">
        <v>691.2</v>
      </c>
      <c r="L18" s="87"/>
      <c r="M18" s="87"/>
      <c r="N18" s="87"/>
      <c r="O18" s="87"/>
      <c r="P18" s="87"/>
      <c r="Q18" s="87"/>
      <c r="R18" s="87"/>
      <c r="S18" s="87"/>
      <c r="T18" s="87"/>
      <c r="U18" s="85"/>
      <c r="V18" s="87"/>
      <c r="W18" s="85"/>
    </row>
    <row r="19" spans="1:23" ht="15" customHeight="1">
      <c r="A19" s="14" t="s">
        <v>285</v>
      </c>
      <c r="B19" s="14" t="s">
        <v>288</v>
      </c>
      <c r="C19" s="13" t="s">
        <v>289</v>
      </c>
      <c r="D19" s="13" t="s">
        <v>70</v>
      </c>
      <c r="E19" s="14" t="s">
        <v>101</v>
      </c>
      <c r="F19" s="14" t="s">
        <v>102</v>
      </c>
      <c r="G19" s="14" t="s">
        <v>290</v>
      </c>
      <c r="H19" s="14" t="s">
        <v>291</v>
      </c>
      <c r="I19" s="66">
        <v>68000</v>
      </c>
      <c r="J19" s="66">
        <v>68000</v>
      </c>
      <c r="K19" s="66">
        <v>68000</v>
      </c>
      <c r="L19" s="87"/>
      <c r="M19" s="87"/>
      <c r="N19" s="87"/>
      <c r="O19" s="87"/>
      <c r="P19" s="87"/>
      <c r="Q19" s="87"/>
      <c r="R19" s="87"/>
      <c r="S19" s="87"/>
      <c r="T19" s="87"/>
      <c r="U19" s="85"/>
      <c r="V19" s="87"/>
      <c r="W19" s="85"/>
    </row>
    <row r="20" spans="1:23" ht="15" customHeight="1">
      <c r="A20" s="14" t="s">
        <v>285</v>
      </c>
      <c r="B20" s="14" t="s">
        <v>288</v>
      </c>
      <c r="C20" s="13" t="s">
        <v>289</v>
      </c>
      <c r="D20" s="13" t="s">
        <v>70</v>
      </c>
      <c r="E20" s="14" t="s">
        <v>101</v>
      </c>
      <c r="F20" s="14" t="s">
        <v>102</v>
      </c>
      <c r="G20" s="14" t="s">
        <v>217</v>
      </c>
      <c r="H20" s="14" t="s">
        <v>218</v>
      </c>
      <c r="I20" s="66">
        <v>17510.400000000001</v>
      </c>
      <c r="J20" s="66">
        <v>17510.400000000001</v>
      </c>
      <c r="K20" s="66">
        <v>17510.400000000001</v>
      </c>
      <c r="L20" s="87"/>
      <c r="M20" s="87"/>
      <c r="N20" s="87"/>
      <c r="O20" s="87"/>
      <c r="P20" s="87"/>
      <c r="Q20" s="87"/>
      <c r="R20" s="87"/>
      <c r="S20" s="87"/>
      <c r="T20" s="87"/>
      <c r="U20" s="85"/>
      <c r="V20" s="87"/>
      <c r="W20" s="85"/>
    </row>
    <row r="21" spans="1:23" ht="15" customHeight="1">
      <c r="A21" s="14" t="s">
        <v>285</v>
      </c>
      <c r="B21" s="14" t="s">
        <v>288</v>
      </c>
      <c r="C21" s="13" t="s">
        <v>289</v>
      </c>
      <c r="D21" s="13" t="s">
        <v>70</v>
      </c>
      <c r="E21" s="14" t="s">
        <v>101</v>
      </c>
      <c r="F21" s="14" t="s">
        <v>102</v>
      </c>
      <c r="G21" s="14" t="s">
        <v>204</v>
      </c>
      <c r="H21" s="14" t="s">
        <v>205</v>
      </c>
      <c r="I21" s="66">
        <v>89593.600000000006</v>
      </c>
      <c r="J21" s="66">
        <v>89593.600000000006</v>
      </c>
      <c r="K21" s="66">
        <v>89593.600000000006</v>
      </c>
      <c r="L21" s="87"/>
      <c r="M21" s="87"/>
      <c r="N21" s="87"/>
      <c r="O21" s="87"/>
      <c r="P21" s="87"/>
      <c r="Q21" s="87"/>
      <c r="R21" s="87"/>
      <c r="S21" s="87"/>
      <c r="T21" s="87"/>
      <c r="U21" s="85"/>
      <c r="V21" s="87"/>
      <c r="W21" s="85"/>
    </row>
    <row r="22" spans="1:23" ht="15" customHeight="1">
      <c r="A22" s="14" t="s">
        <v>285</v>
      </c>
      <c r="B22" s="14" t="s">
        <v>292</v>
      </c>
      <c r="C22" s="13" t="s">
        <v>293</v>
      </c>
      <c r="D22" s="13" t="s">
        <v>70</v>
      </c>
      <c r="E22" s="14" t="s">
        <v>101</v>
      </c>
      <c r="F22" s="14" t="s">
        <v>102</v>
      </c>
      <c r="G22" s="14" t="s">
        <v>294</v>
      </c>
      <c r="H22" s="14" t="s">
        <v>295</v>
      </c>
      <c r="I22" s="66">
        <v>3600</v>
      </c>
      <c r="J22" s="66">
        <v>3600</v>
      </c>
      <c r="K22" s="66">
        <v>3600</v>
      </c>
      <c r="L22" s="87"/>
      <c r="M22" s="87"/>
      <c r="N22" s="87"/>
      <c r="O22" s="87"/>
      <c r="P22" s="87"/>
      <c r="Q22" s="87"/>
      <c r="R22" s="87"/>
      <c r="S22" s="87"/>
      <c r="T22" s="87"/>
      <c r="U22" s="85"/>
      <c r="V22" s="87"/>
      <c r="W22" s="85"/>
    </row>
    <row r="23" spans="1:23" ht="15" customHeight="1">
      <c r="A23" s="14" t="s">
        <v>282</v>
      </c>
      <c r="B23" s="14" t="s">
        <v>296</v>
      </c>
      <c r="C23" s="13" t="s">
        <v>297</v>
      </c>
      <c r="D23" s="13" t="s">
        <v>70</v>
      </c>
      <c r="E23" s="14" t="s">
        <v>101</v>
      </c>
      <c r="F23" s="14" t="s">
        <v>102</v>
      </c>
      <c r="G23" s="14" t="s">
        <v>204</v>
      </c>
      <c r="H23" s="14" t="s">
        <v>205</v>
      </c>
      <c r="I23" s="66">
        <v>185000</v>
      </c>
      <c r="J23" s="66">
        <v>185000</v>
      </c>
      <c r="K23" s="66">
        <v>185000</v>
      </c>
      <c r="L23" s="87"/>
      <c r="M23" s="87"/>
      <c r="N23" s="87"/>
      <c r="O23" s="87"/>
      <c r="P23" s="87"/>
      <c r="Q23" s="87"/>
      <c r="R23" s="87"/>
      <c r="S23" s="87"/>
      <c r="T23" s="87"/>
      <c r="U23" s="85"/>
      <c r="V23" s="87"/>
      <c r="W23" s="85"/>
    </row>
    <row r="24" spans="1:23" ht="15" customHeight="1">
      <c r="A24" s="14" t="s">
        <v>282</v>
      </c>
      <c r="B24" s="14" t="s">
        <v>298</v>
      </c>
      <c r="C24" s="13" t="s">
        <v>299</v>
      </c>
      <c r="D24" s="13" t="s">
        <v>70</v>
      </c>
      <c r="E24" s="14" t="s">
        <v>109</v>
      </c>
      <c r="F24" s="14" t="s">
        <v>110</v>
      </c>
      <c r="G24" s="14" t="s">
        <v>219</v>
      </c>
      <c r="H24" s="14" t="s">
        <v>220</v>
      </c>
      <c r="I24" s="66">
        <v>400000</v>
      </c>
      <c r="J24" s="66">
        <v>400000</v>
      </c>
      <c r="K24" s="66">
        <v>400000</v>
      </c>
      <c r="L24" s="87"/>
      <c r="M24" s="87"/>
      <c r="N24" s="87"/>
      <c r="O24" s="87"/>
      <c r="P24" s="87"/>
      <c r="Q24" s="87"/>
      <c r="R24" s="87"/>
      <c r="S24" s="87"/>
      <c r="T24" s="87"/>
      <c r="U24" s="85"/>
      <c r="V24" s="87"/>
      <c r="W24" s="85"/>
    </row>
    <row r="25" spans="1:23" ht="18.75" customHeight="1">
      <c r="A25" s="176" t="s">
        <v>173</v>
      </c>
      <c r="B25" s="177"/>
      <c r="C25" s="177"/>
      <c r="D25" s="177"/>
      <c r="E25" s="177"/>
      <c r="F25" s="177"/>
      <c r="G25" s="177"/>
      <c r="H25" s="212"/>
      <c r="I25" s="66">
        <v>4904672</v>
      </c>
      <c r="J25" s="66">
        <v>4104672</v>
      </c>
      <c r="K25" s="66">
        <v>4104672</v>
      </c>
      <c r="L25" s="15"/>
      <c r="M25" s="15"/>
      <c r="N25" s="15"/>
      <c r="O25" s="15"/>
      <c r="P25" s="15"/>
      <c r="Q25" s="15"/>
      <c r="R25" s="66">
        <v>800000</v>
      </c>
      <c r="S25" s="66"/>
      <c r="T25" s="66"/>
      <c r="U25" s="66"/>
      <c r="V25" s="66"/>
      <c r="W25" s="66">
        <v>800000</v>
      </c>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25:H25"/>
    <mergeCell ref="A5:A8"/>
    <mergeCell ref="B5:B8"/>
    <mergeCell ref="C5:C8"/>
    <mergeCell ref="D5:D8"/>
    <mergeCell ref="E5:E8"/>
    <mergeCell ref="F5:F8"/>
    <mergeCell ref="G5:G8"/>
    <mergeCell ref="H5:H8"/>
  </mergeCells>
  <phoneticPr fontId="17" type="noConversion"/>
  <printOptions horizontalCentered="1"/>
  <pageMargins left="0.35433070866141736" right="0.35433070866141736" top="0.55118110236220474" bottom="0.55118110236220474" header="0.47244094488188981" footer="0.47244094488188981"/>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J69"/>
  <sheetViews>
    <sheetView showZeros="0" workbookViewId="0">
      <pane ySplit="1" topLeftCell="A41" activePane="bottomLeft" state="frozen"/>
      <selection pane="bottomLeft" activeCell="C67" sqref="C67"/>
    </sheetView>
  </sheetViews>
  <sheetFormatPr defaultColWidth="9.125" defaultRowHeight="12" customHeight="1"/>
  <cols>
    <col min="1" max="1" width="34.25" style="1" customWidth="1"/>
    <col min="2" max="2" width="29" style="1" customWidth="1"/>
    <col min="3" max="4" width="23.625" style="1" customWidth="1"/>
    <col min="5" max="5" width="22.25" style="1" customWidth="1"/>
    <col min="6" max="6" width="11.25" style="1" customWidth="1"/>
    <col min="7" max="7" width="39.625" style="1" customWidth="1"/>
    <col min="8" max="8" width="15.625" style="1" customWidth="1"/>
    <col min="9" max="9" width="13.375" style="1" customWidth="1"/>
    <col min="10" max="10" width="205.75" style="1" customWidth="1"/>
    <col min="11" max="16384" width="9.125" style="1"/>
  </cols>
  <sheetData>
    <row r="1" spans="1:10" ht="12" customHeight="1">
      <c r="A1" s="2"/>
      <c r="B1" s="2"/>
      <c r="C1" s="2"/>
      <c r="D1" s="2"/>
      <c r="E1" s="2"/>
      <c r="F1" s="2"/>
      <c r="G1" s="2"/>
      <c r="H1" s="2"/>
      <c r="I1" s="2"/>
      <c r="J1" s="2"/>
    </row>
    <row r="2" spans="1:10" ht="18" customHeight="1">
      <c r="J2" s="4" t="s">
        <v>300</v>
      </c>
    </row>
    <row r="3" spans="1:10" ht="39.75" customHeight="1">
      <c r="A3" s="220" t="str">
        <f>"2025"&amp;"年部门项目支出绩效目标表"</f>
        <v>2025年部门项目支出绩效目标表</v>
      </c>
      <c r="B3" s="221"/>
      <c r="C3" s="221"/>
      <c r="D3" s="221"/>
      <c r="E3" s="221"/>
      <c r="F3" s="222"/>
      <c r="G3" s="221"/>
      <c r="H3" s="222"/>
      <c r="I3" s="222"/>
      <c r="J3" s="221"/>
    </row>
    <row r="4" spans="1:10" ht="17.25" customHeight="1">
      <c r="A4" s="223" t="str">
        <f>"单位名称："&amp;"昆明市西山区芳草地国际学校"</f>
        <v>单位名称：昆明市西山区芳草地国际学校</v>
      </c>
      <c r="B4" s="120"/>
      <c r="C4" s="120"/>
      <c r="D4" s="120"/>
      <c r="E4" s="120"/>
      <c r="F4" s="120"/>
      <c r="G4" s="120"/>
      <c r="H4" s="120"/>
    </row>
    <row r="5" spans="1:10" ht="44.25" customHeight="1">
      <c r="A5" s="36" t="s">
        <v>186</v>
      </c>
      <c r="B5" s="36" t="s">
        <v>301</v>
      </c>
      <c r="C5" s="36" t="s">
        <v>302</v>
      </c>
      <c r="D5" s="36" t="s">
        <v>303</v>
      </c>
      <c r="E5" s="36" t="s">
        <v>304</v>
      </c>
      <c r="F5" s="37" t="s">
        <v>305</v>
      </c>
      <c r="G5" s="36" t="s">
        <v>306</v>
      </c>
      <c r="H5" s="37" t="s">
        <v>307</v>
      </c>
      <c r="I5" s="37" t="s">
        <v>308</v>
      </c>
      <c r="J5" s="36" t="s">
        <v>309</v>
      </c>
    </row>
    <row r="6" spans="1:10" ht="18.75" customHeight="1">
      <c r="A6" s="78">
        <v>1</v>
      </c>
      <c r="B6" s="78">
        <v>2</v>
      </c>
      <c r="C6" s="78">
        <v>3</v>
      </c>
      <c r="D6" s="78">
        <v>4</v>
      </c>
      <c r="E6" s="78">
        <v>5</v>
      </c>
      <c r="F6" s="22">
        <v>6</v>
      </c>
      <c r="G6" s="78">
        <v>7</v>
      </c>
      <c r="H6" s="22">
        <v>8</v>
      </c>
      <c r="I6" s="22">
        <v>9</v>
      </c>
      <c r="J6" s="78">
        <v>10</v>
      </c>
    </row>
    <row r="7" spans="1:10" ht="42" customHeight="1">
      <c r="A7" s="52" t="s">
        <v>70</v>
      </c>
      <c r="B7" s="79"/>
      <c r="C7" s="79"/>
      <c r="D7" s="79"/>
      <c r="E7" s="80"/>
      <c r="F7" s="81"/>
      <c r="G7" s="80"/>
      <c r="H7" s="81"/>
      <c r="I7" s="81"/>
      <c r="J7" s="80"/>
    </row>
    <row r="8" spans="1:10" ht="42" customHeight="1">
      <c r="A8" s="219" t="s">
        <v>289</v>
      </c>
      <c r="B8" s="218" t="s">
        <v>310</v>
      </c>
      <c r="C8" s="82" t="s">
        <v>311</v>
      </c>
      <c r="D8" s="82" t="s">
        <v>312</v>
      </c>
      <c r="E8" s="82" t="s">
        <v>313</v>
      </c>
      <c r="F8" s="82" t="s">
        <v>314</v>
      </c>
      <c r="G8" s="82" t="s">
        <v>315</v>
      </c>
      <c r="H8" s="82" t="s">
        <v>316</v>
      </c>
      <c r="I8" s="82" t="s">
        <v>317</v>
      </c>
      <c r="J8" s="82" t="s">
        <v>318</v>
      </c>
    </row>
    <row r="9" spans="1:10" ht="12" customHeight="1">
      <c r="A9" s="219" t="s">
        <v>289</v>
      </c>
      <c r="B9" s="218" t="s">
        <v>310</v>
      </c>
      <c r="C9" s="82" t="s">
        <v>311</v>
      </c>
      <c r="D9" s="82" t="s">
        <v>319</v>
      </c>
      <c r="E9" s="82" t="s">
        <v>320</v>
      </c>
      <c r="F9" s="82" t="s">
        <v>314</v>
      </c>
      <c r="G9" s="82" t="s">
        <v>321</v>
      </c>
      <c r="H9" s="82" t="s">
        <v>322</v>
      </c>
      <c r="I9" s="82" t="s">
        <v>317</v>
      </c>
      <c r="J9" s="82" t="s">
        <v>320</v>
      </c>
    </row>
    <row r="10" spans="1:10" ht="12" customHeight="1">
      <c r="A10" s="219" t="s">
        <v>289</v>
      </c>
      <c r="B10" s="218" t="s">
        <v>310</v>
      </c>
      <c r="C10" s="82" t="s">
        <v>311</v>
      </c>
      <c r="D10" s="82" t="s">
        <v>323</v>
      </c>
      <c r="E10" s="82" t="s">
        <v>324</v>
      </c>
      <c r="F10" s="82" t="s">
        <v>314</v>
      </c>
      <c r="G10" s="82" t="s">
        <v>325</v>
      </c>
      <c r="H10" s="82" t="s">
        <v>326</v>
      </c>
      <c r="I10" s="82" t="s">
        <v>317</v>
      </c>
      <c r="J10" s="82" t="s">
        <v>324</v>
      </c>
    </row>
    <row r="11" spans="1:10" ht="12" customHeight="1">
      <c r="A11" s="219" t="s">
        <v>289</v>
      </c>
      <c r="B11" s="218" t="s">
        <v>310</v>
      </c>
      <c r="C11" s="82" t="s">
        <v>311</v>
      </c>
      <c r="D11" s="82" t="s">
        <v>327</v>
      </c>
      <c r="E11" s="82" t="s">
        <v>328</v>
      </c>
      <c r="F11" s="82" t="s">
        <v>314</v>
      </c>
      <c r="G11" s="82" t="s">
        <v>329</v>
      </c>
      <c r="H11" s="82" t="s">
        <v>330</v>
      </c>
      <c r="I11" s="82" t="s">
        <v>317</v>
      </c>
      <c r="J11" s="82" t="s">
        <v>328</v>
      </c>
    </row>
    <row r="12" spans="1:10" ht="12" customHeight="1">
      <c r="A12" s="219" t="s">
        <v>289</v>
      </c>
      <c r="B12" s="218" t="s">
        <v>310</v>
      </c>
      <c r="C12" s="82" t="s">
        <v>331</v>
      </c>
      <c r="D12" s="82" t="s">
        <v>332</v>
      </c>
      <c r="E12" s="82" t="s">
        <v>333</v>
      </c>
      <c r="F12" s="82" t="s">
        <v>334</v>
      </c>
      <c r="G12" s="82" t="s">
        <v>335</v>
      </c>
      <c r="H12" s="82" t="s">
        <v>322</v>
      </c>
      <c r="I12" s="82" t="s">
        <v>317</v>
      </c>
      <c r="J12" s="82" t="s">
        <v>333</v>
      </c>
    </row>
    <row r="13" spans="1:10" ht="12" customHeight="1">
      <c r="A13" s="219" t="s">
        <v>289</v>
      </c>
      <c r="B13" s="218" t="s">
        <v>310</v>
      </c>
      <c r="C13" s="82" t="s">
        <v>331</v>
      </c>
      <c r="D13" s="82" t="s">
        <v>336</v>
      </c>
      <c r="E13" s="82" t="s">
        <v>337</v>
      </c>
      <c r="F13" s="82" t="s">
        <v>314</v>
      </c>
      <c r="G13" s="82" t="s">
        <v>90</v>
      </c>
      <c r="H13" s="82" t="s">
        <v>326</v>
      </c>
      <c r="I13" s="82" t="s">
        <v>317</v>
      </c>
      <c r="J13" s="82" t="s">
        <v>337</v>
      </c>
    </row>
    <row r="14" spans="1:10" ht="12" customHeight="1">
      <c r="A14" s="219" t="s">
        <v>289</v>
      </c>
      <c r="B14" s="218" t="s">
        <v>310</v>
      </c>
      <c r="C14" s="82" t="s">
        <v>338</v>
      </c>
      <c r="D14" s="82" t="s">
        <v>339</v>
      </c>
      <c r="E14" s="82" t="s">
        <v>340</v>
      </c>
      <c r="F14" s="82" t="s">
        <v>334</v>
      </c>
      <c r="G14" s="82" t="s">
        <v>341</v>
      </c>
      <c r="H14" s="82" t="s">
        <v>322</v>
      </c>
      <c r="I14" s="82" t="s">
        <v>317</v>
      </c>
      <c r="J14" s="82" t="s">
        <v>340</v>
      </c>
    </row>
    <row r="15" spans="1:10" ht="12" customHeight="1">
      <c r="A15" s="219" t="s">
        <v>289</v>
      </c>
      <c r="B15" s="218" t="s">
        <v>310</v>
      </c>
      <c r="C15" s="82" t="s">
        <v>338</v>
      </c>
      <c r="D15" s="82" t="s">
        <v>339</v>
      </c>
      <c r="E15" s="82" t="s">
        <v>342</v>
      </c>
      <c r="F15" s="82" t="s">
        <v>334</v>
      </c>
      <c r="G15" s="82" t="s">
        <v>341</v>
      </c>
      <c r="H15" s="82" t="s">
        <v>322</v>
      </c>
      <c r="I15" s="82" t="s">
        <v>317</v>
      </c>
      <c r="J15" s="82" t="s">
        <v>342</v>
      </c>
    </row>
    <row r="16" spans="1:10" ht="12" customHeight="1">
      <c r="A16" s="219" t="s">
        <v>287</v>
      </c>
      <c r="B16" s="218" t="s">
        <v>343</v>
      </c>
      <c r="C16" s="82" t="s">
        <v>311</v>
      </c>
      <c r="D16" s="82" t="s">
        <v>312</v>
      </c>
      <c r="E16" s="82" t="s">
        <v>344</v>
      </c>
      <c r="F16" s="82" t="s">
        <v>314</v>
      </c>
      <c r="G16" s="82" t="s">
        <v>345</v>
      </c>
      <c r="H16" s="82" t="s">
        <v>330</v>
      </c>
      <c r="I16" s="82" t="s">
        <v>317</v>
      </c>
      <c r="J16" s="82" t="s">
        <v>346</v>
      </c>
    </row>
    <row r="17" spans="1:10" ht="12" customHeight="1">
      <c r="A17" s="219" t="s">
        <v>287</v>
      </c>
      <c r="B17" s="218" t="s">
        <v>343</v>
      </c>
      <c r="C17" s="82" t="s">
        <v>311</v>
      </c>
      <c r="D17" s="82" t="s">
        <v>312</v>
      </c>
      <c r="E17" s="82" t="s">
        <v>347</v>
      </c>
      <c r="F17" s="82" t="s">
        <v>314</v>
      </c>
      <c r="G17" s="82" t="s">
        <v>91</v>
      </c>
      <c r="H17" s="82" t="s">
        <v>316</v>
      </c>
      <c r="I17" s="82" t="s">
        <v>317</v>
      </c>
      <c r="J17" s="82" t="s">
        <v>348</v>
      </c>
    </row>
    <row r="18" spans="1:10" ht="12" customHeight="1">
      <c r="A18" s="219" t="s">
        <v>287</v>
      </c>
      <c r="B18" s="218" t="s">
        <v>343</v>
      </c>
      <c r="C18" s="82" t="s">
        <v>311</v>
      </c>
      <c r="D18" s="82" t="s">
        <v>319</v>
      </c>
      <c r="E18" s="82" t="s">
        <v>349</v>
      </c>
      <c r="F18" s="82" t="s">
        <v>314</v>
      </c>
      <c r="G18" s="82" t="s">
        <v>321</v>
      </c>
      <c r="H18" s="82" t="s">
        <v>322</v>
      </c>
      <c r="I18" s="82" t="s">
        <v>317</v>
      </c>
      <c r="J18" s="82" t="s">
        <v>350</v>
      </c>
    </row>
    <row r="19" spans="1:10" ht="12" customHeight="1">
      <c r="A19" s="219" t="s">
        <v>287</v>
      </c>
      <c r="B19" s="218" t="s">
        <v>343</v>
      </c>
      <c r="C19" s="82" t="s">
        <v>311</v>
      </c>
      <c r="D19" s="82" t="s">
        <v>323</v>
      </c>
      <c r="E19" s="82" t="s">
        <v>351</v>
      </c>
      <c r="F19" s="82" t="s">
        <v>314</v>
      </c>
      <c r="G19" s="82" t="s">
        <v>321</v>
      </c>
      <c r="H19" s="82" t="s">
        <v>322</v>
      </c>
      <c r="I19" s="82" t="s">
        <v>317</v>
      </c>
      <c r="J19" s="82" t="s">
        <v>351</v>
      </c>
    </row>
    <row r="20" spans="1:10" ht="12" customHeight="1">
      <c r="A20" s="219" t="s">
        <v>287</v>
      </c>
      <c r="B20" s="218" t="s">
        <v>343</v>
      </c>
      <c r="C20" s="82" t="s">
        <v>331</v>
      </c>
      <c r="D20" s="82" t="s">
        <v>332</v>
      </c>
      <c r="E20" s="82" t="s">
        <v>352</v>
      </c>
      <c r="F20" s="82" t="s">
        <v>334</v>
      </c>
      <c r="G20" s="82" t="s">
        <v>341</v>
      </c>
      <c r="H20" s="82" t="s">
        <v>322</v>
      </c>
      <c r="I20" s="82" t="s">
        <v>317</v>
      </c>
      <c r="J20" s="82" t="s">
        <v>352</v>
      </c>
    </row>
    <row r="21" spans="1:10" ht="12" customHeight="1">
      <c r="A21" s="219" t="s">
        <v>287</v>
      </c>
      <c r="B21" s="218" t="s">
        <v>343</v>
      </c>
      <c r="C21" s="82" t="s">
        <v>331</v>
      </c>
      <c r="D21" s="82" t="s">
        <v>336</v>
      </c>
      <c r="E21" s="82" t="s">
        <v>353</v>
      </c>
      <c r="F21" s="82" t="s">
        <v>314</v>
      </c>
      <c r="G21" s="82" t="s">
        <v>90</v>
      </c>
      <c r="H21" s="82" t="s">
        <v>326</v>
      </c>
      <c r="I21" s="82" t="s">
        <v>317</v>
      </c>
      <c r="J21" s="82" t="s">
        <v>353</v>
      </c>
    </row>
    <row r="22" spans="1:10" ht="12" customHeight="1">
      <c r="A22" s="219" t="s">
        <v>287</v>
      </c>
      <c r="B22" s="218" t="s">
        <v>343</v>
      </c>
      <c r="C22" s="82" t="s">
        <v>338</v>
      </c>
      <c r="D22" s="82" t="s">
        <v>339</v>
      </c>
      <c r="E22" s="82" t="s">
        <v>340</v>
      </c>
      <c r="F22" s="82" t="s">
        <v>334</v>
      </c>
      <c r="G22" s="82" t="s">
        <v>354</v>
      </c>
      <c r="H22" s="82" t="s">
        <v>322</v>
      </c>
      <c r="I22" s="82" t="s">
        <v>317</v>
      </c>
      <c r="J22" s="82" t="s">
        <v>340</v>
      </c>
    </row>
    <row r="23" spans="1:10" ht="12" customHeight="1">
      <c r="A23" s="219" t="s">
        <v>287</v>
      </c>
      <c r="B23" s="218" t="s">
        <v>343</v>
      </c>
      <c r="C23" s="82" t="s">
        <v>338</v>
      </c>
      <c r="D23" s="82" t="s">
        <v>339</v>
      </c>
      <c r="E23" s="82" t="s">
        <v>342</v>
      </c>
      <c r="F23" s="82" t="s">
        <v>334</v>
      </c>
      <c r="G23" s="82" t="s">
        <v>354</v>
      </c>
      <c r="H23" s="82" t="s">
        <v>322</v>
      </c>
      <c r="I23" s="82" t="s">
        <v>317</v>
      </c>
      <c r="J23" s="82" t="s">
        <v>342</v>
      </c>
    </row>
    <row r="24" spans="1:10" ht="12" customHeight="1">
      <c r="A24" s="219" t="s">
        <v>279</v>
      </c>
      <c r="B24" s="218" t="s">
        <v>355</v>
      </c>
      <c r="C24" s="82" t="s">
        <v>311</v>
      </c>
      <c r="D24" s="82" t="s">
        <v>312</v>
      </c>
      <c r="E24" s="82" t="s">
        <v>356</v>
      </c>
      <c r="F24" s="82" t="s">
        <v>334</v>
      </c>
      <c r="G24" s="82" t="s">
        <v>93</v>
      </c>
      <c r="H24" s="82" t="s">
        <v>316</v>
      </c>
      <c r="I24" s="82" t="s">
        <v>317</v>
      </c>
      <c r="J24" s="82" t="s">
        <v>357</v>
      </c>
    </row>
    <row r="25" spans="1:10" ht="12" customHeight="1">
      <c r="A25" s="219" t="s">
        <v>279</v>
      </c>
      <c r="B25" s="218" t="s">
        <v>355</v>
      </c>
      <c r="C25" s="82" t="s">
        <v>311</v>
      </c>
      <c r="D25" s="82" t="s">
        <v>312</v>
      </c>
      <c r="E25" s="82" t="s">
        <v>358</v>
      </c>
      <c r="F25" s="82" t="s">
        <v>314</v>
      </c>
      <c r="G25" s="82" t="s">
        <v>321</v>
      </c>
      <c r="H25" s="82" t="s">
        <v>322</v>
      </c>
      <c r="I25" s="82" t="s">
        <v>317</v>
      </c>
      <c r="J25" s="82" t="s">
        <v>359</v>
      </c>
    </row>
    <row r="26" spans="1:10" ht="12" customHeight="1">
      <c r="A26" s="219" t="s">
        <v>279</v>
      </c>
      <c r="B26" s="218" t="s">
        <v>355</v>
      </c>
      <c r="C26" s="82" t="s">
        <v>311</v>
      </c>
      <c r="D26" s="82" t="s">
        <v>319</v>
      </c>
      <c r="E26" s="82" t="s">
        <v>360</v>
      </c>
      <c r="F26" s="82" t="s">
        <v>314</v>
      </c>
      <c r="G26" s="82" t="s">
        <v>361</v>
      </c>
      <c r="H26" s="82" t="s">
        <v>362</v>
      </c>
      <c r="I26" s="82" t="s">
        <v>363</v>
      </c>
      <c r="J26" s="82" t="s">
        <v>364</v>
      </c>
    </row>
    <row r="27" spans="1:10" ht="12" customHeight="1">
      <c r="A27" s="219" t="s">
        <v>279</v>
      </c>
      <c r="B27" s="218" t="s">
        <v>355</v>
      </c>
      <c r="C27" s="82" t="s">
        <v>311</v>
      </c>
      <c r="D27" s="82" t="s">
        <v>319</v>
      </c>
      <c r="E27" s="82" t="s">
        <v>365</v>
      </c>
      <c r="F27" s="82" t="s">
        <v>334</v>
      </c>
      <c r="G27" s="82" t="s">
        <v>321</v>
      </c>
      <c r="H27" s="82" t="s">
        <v>322</v>
      </c>
      <c r="I27" s="82" t="s">
        <v>317</v>
      </c>
      <c r="J27" s="82" t="s">
        <v>366</v>
      </c>
    </row>
    <row r="28" spans="1:10" ht="12" customHeight="1">
      <c r="A28" s="219" t="s">
        <v>279</v>
      </c>
      <c r="B28" s="218" t="s">
        <v>355</v>
      </c>
      <c r="C28" s="82" t="s">
        <v>311</v>
      </c>
      <c r="D28" s="82" t="s">
        <v>323</v>
      </c>
      <c r="E28" s="82" t="s">
        <v>367</v>
      </c>
      <c r="F28" s="82" t="s">
        <v>314</v>
      </c>
      <c r="G28" s="82" t="s">
        <v>368</v>
      </c>
      <c r="H28" s="82" t="s">
        <v>362</v>
      </c>
      <c r="I28" s="82" t="s">
        <v>363</v>
      </c>
      <c r="J28" s="82" t="s">
        <v>369</v>
      </c>
    </row>
    <row r="29" spans="1:10" ht="12" customHeight="1">
      <c r="A29" s="219" t="s">
        <v>279</v>
      </c>
      <c r="B29" s="218" t="s">
        <v>355</v>
      </c>
      <c r="C29" s="82" t="s">
        <v>311</v>
      </c>
      <c r="D29" s="82" t="s">
        <v>327</v>
      </c>
      <c r="E29" s="82" t="s">
        <v>328</v>
      </c>
      <c r="F29" s="82" t="s">
        <v>370</v>
      </c>
      <c r="G29" s="82" t="s">
        <v>371</v>
      </c>
      <c r="H29" s="82" t="s">
        <v>372</v>
      </c>
      <c r="I29" s="82" t="s">
        <v>317</v>
      </c>
      <c r="J29" s="82" t="s">
        <v>373</v>
      </c>
    </row>
    <row r="30" spans="1:10" ht="12" customHeight="1">
      <c r="A30" s="219" t="s">
        <v>279</v>
      </c>
      <c r="B30" s="218" t="s">
        <v>355</v>
      </c>
      <c r="C30" s="82" t="s">
        <v>331</v>
      </c>
      <c r="D30" s="82" t="s">
        <v>332</v>
      </c>
      <c r="E30" s="82" t="s">
        <v>374</v>
      </c>
      <c r="F30" s="82" t="s">
        <v>334</v>
      </c>
      <c r="G30" s="82" t="s">
        <v>375</v>
      </c>
      <c r="H30" s="82" t="s">
        <v>362</v>
      </c>
      <c r="I30" s="82" t="s">
        <v>363</v>
      </c>
      <c r="J30" s="82" t="s">
        <v>376</v>
      </c>
    </row>
    <row r="31" spans="1:10" ht="12" customHeight="1">
      <c r="A31" s="219" t="s">
        <v>279</v>
      </c>
      <c r="B31" s="218" t="s">
        <v>355</v>
      </c>
      <c r="C31" s="82" t="s">
        <v>338</v>
      </c>
      <c r="D31" s="82" t="s">
        <v>339</v>
      </c>
      <c r="E31" s="82" t="s">
        <v>340</v>
      </c>
      <c r="F31" s="82" t="s">
        <v>377</v>
      </c>
      <c r="G31" s="82" t="s">
        <v>354</v>
      </c>
      <c r="H31" s="82" t="s">
        <v>322</v>
      </c>
      <c r="I31" s="82" t="s">
        <v>317</v>
      </c>
      <c r="J31" s="82" t="s">
        <v>340</v>
      </c>
    </row>
    <row r="32" spans="1:10" ht="12" customHeight="1">
      <c r="A32" s="219" t="s">
        <v>279</v>
      </c>
      <c r="B32" s="218" t="s">
        <v>355</v>
      </c>
      <c r="C32" s="82" t="s">
        <v>338</v>
      </c>
      <c r="D32" s="82" t="s">
        <v>339</v>
      </c>
      <c r="E32" s="82" t="s">
        <v>378</v>
      </c>
      <c r="F32" s="82" t="s">
        <v>377</v>
      </c>
      <c r="G32" s="82" t="s">
        <v>354</v>
      </c>
      <c r="H32" s="82" t="s">
        <v>322</v>
      </c>
      <c r="I32" s="82" t="s">
        <v>317</v>
      </c>
      <c r="J32" s="82" t="s">
        <v>378</v>
      </c>
    </row>
    <row r="33" spans="1:10" ht="12" customHeight="1">
      <c r="A33" s="219" t="s">
        <v>299</v>
      </c>
      <c r="B33" s="218" t="s">
        <v>379</v>
      </c>
      <c r="C33" s="82" t="s">
        <v>311</v>
      </c>
      <c r="D33" s="82" t="s">
        <v>312</v>
      </c>
      <c r="E33" s="82" t="s">
        <v>380</v>
      </c>
      <c r="F33" s="82" t="s">
        <v>314</v>
      </c>
      <c r="G33" s="82" t="s">
        <v>84</v>
      </c>
      <c r="H33" s="82" t="s">
        <v>316</v>
      </c>
      <c r="I33" s="82" t="s">
        <v>317</v>
      </c>
      <c r="J33" s="82" t="s">
        <v>381</v>
      </c>
    </row>
    <row r="34" spans="1:10" ht="22.5">
      <c r="A34" s="219" t="s">
        <v>299</v>
      </c>
      <c r="B34" s="218" t="s">
        <v>379</v>
      </c>
      <c r="C34" s="82" t="s">
        <v>311</v>
      </c>
      <c r="D34" s="82" t="s">
        <v>319</v>
      </c>
      <c r="E34" s="82" t="s">
        <v>382</v>
      </c>
      <c r="F34" s="82" t="s">
        <v>314</v>
      </c>
      <c r="G34" s="82" t="s">
        <v>321</v>
      </c>
      <c r="H34" s="82" t="s">
        <v>322</v>
      </c>
      <c r="I34" s="82" t="s">
        <v>317</v>
      </c>
      <c r="J34" s="82" t="s">
        <v>383</v>
      </c>
    </row>
    <row r="35" spans="1:10" ht="22.5">
      <c r="A35" s="219" t="s">
        <v>299</v>
      </c>
      <c r="B35" s="218" t="s">
        <v>379</v>
      </c>
      <c r="C35" s="82" t="s">
        <v>311</v>
      </c>
      <c r="D35" s="82" t="s">
        <v>323</v>
      </c>
      <c r="E35" s="82" t="s">
        <v>384</v>
      </c>
      <c r="F35" s="82" t="s">
        <v>314</v>
      </c>
      <c r="G35" s="82" t="s">
        <v>321</v>
      </c>
      <c r="H35" s="82" t="s">
        <v>322</v>
      </c>
      <c r="I35" s="82" t="s">
        <v>317</v>
      </c>
      <c r="J35" s="82" t="s">
        <v>385</v>
      </c>
    </row>
    <row r="36" spans="1:10" ht="12" customHeight="1">
      <c r="A36" s="219" t="s">
        <v>299</v>
      </c>
      <c r="B36" s="218" t="s">
        <v>379</v>
      </c>
      <c r="C36" s="82" t="s">
        <v>311</v>
      </c>
      <c r="D36" s="82" t="s">
        <v>327</v>
      </c>
      <c r="E36" s="82" t="s">
        <v>328</v>
      </c>
      <c r="F36" s="82" t="s">
        <v>314</v>
      </c>
      <c r="G36" s="82" t="s">
        <v>386</v>
      </c>
      <c r="H36" s="82" t="s">
        <v>387</v>
      </c>
      <c r="I36" s="82" t="s">
        <v>317</v>
      </c>
      <c r="J36" s="82" t="s">
        <v>388</v>
      </c>
    </row>
    <row r="37" spans="1:10" ht="12" customHeight="1">
      <c r="A37" s="219" t="s">
        <v>299</v>
      </c>
      <c r="B37" s="218" t="s">
        <v>379</v>
      </c>
      <c r="C37" s="82" t="s">
        <v>331</v>
      </c>
      <c r="D37" s="82" t="s">
        <v>389</v>
      </c>
      <c r="E37" s="82" t="s">
        <v>390</v>
      </c>
      <c r="F37" s="82" t="s">
        <v>314</v>
      </c>
      <c r="G37" s="82" t="s">
        <v>391</v>
      </c>
      <c r="H37" s="82" t="s">
        <v>330</v>
      </c>
      <c r="I37" s="82" t="s">
        <v>317</v>
      </c>
      <c r="J37" s="82" t="s">
        <v>392</v>
      </c>
    </row>
    <row r="38" spans="1:10" ht="12" customHeight="1">
      <c r="A38" s="219" t="s">
        <v>299</v>
      </c>
      <c r="B38" s="218" t="s">
        <v>379</v>
      </c>
      <c r="C38" s="82" t="s">
        <v>331</v>
      </c>
      <c r="D38" s="82" t="s">
        <v>389</v>
      </c>
      <c r="E38" s="82" t="s">
        <v>393</v>
      </c>
      <c r="F38" s="82" t="s">
        <v>314</v>
      </c>
      <c r="G38" s="82" t="s">
        <v>394</v>
      </c>
      <c r="H38" s="82" t="s">
        <v>330</v>
      </c>
      <c r="I38" s="82" t="s">
        <v>317</v>
      </c>
      <c r="J38" s="82" t="s">
        <v>392</v>
      </c>
    </row>
    <row r="39" spans="1:10" ht="22.5">
      <c r="A39" s="219" t="s">
        <v>299</v>
      </c>
      <c r="B39" s="218" t="s">
        <v>379</v>
      </c>
      <c r="C39" s="82" t="s">
        <v>331</v>
      </c>
      <c r="D39" s="82" t="s">
        <v>332</v>
      </c>
      <c r="E39" s="82" t="s">
        <v>395</v>
      </c>
      <c r="F39" s="82" t="s">
        <v>334</v>
      </c>
      <c r="G39" s="82" t="s">
        <v>341</v>
      </c>
      <c r="H39" s="82" t="s">
        <v>322</v>
      </c>
      <c r="I39" s="82" t="s">
        <v>317</v>
      </c>
      <c r="J39" s="82" t="s">
        <v>396</v>
      </c>
    </row>
    <row r="40" spans="1:10" ht="12" customHeight="1">
      <c r="A40" s="219" t="s">
        <v>299</v>
      </c>
      <c r="B40" s="218" t="s">
        <v>379</v>
      </c>
      <c r="C40" s="82" t="s">
        <v>331</v>
      </c>
      <c r="D40" s="82" t="s">
        <v>336</v>
      </c>
      <c r="E40" s="82" t="s">
        <v>397</v>
      </c>
      <c r="F40" s="82" t="s">
        <v>314</v>
      </c>
      <c r="G40" s="82" t="s">
        <v>84</v>
      </c>
      <c r="H40" s="82" t="s">
        <v>326</v>
      </c>
      <c r="I40" s="82" t="s">
        <v>317</v>
      </c>
      <c r="J40" s="82" t="s">
        <v>398</v>
      </c>
    </row>
    <row r="41" spans="1:10" ht="22.5">
      <c r="A41" s="219" t="s">
        <v>299</v>
      </c>
      <c r="B41" s="218" t="s">
        <v>379</v>
      </c>
      <c r="C41" s="82" t="s">
        <v>331</v>
      </c>
      <c r="D41" s="82" t="s">
        <v>336</v>
      </c>
      <c r="E41" s="82" t="s">
        <v>395</v>
      </c>
      <c r="F41" s="82" t="s">
        <v>334</v>
      </c>
      <c r="G41" s="82" t="s">
        <v>341</v>
      </c>
      <c r="H41" s="82" t="s">
        <v>322</v>
      </c>
      <c r="I41" s="82" t="s">
        <v>317</v>
      </c>
      <c r="J41" s="82" t="s">
        <v>396</v>
      </c>
    </row>
    <row r="42" spans="1:10" ht="12" customHeight="1">
      <c r="A42" s="219" t="s">
        <v>299</v>
      </c>
      <c r="B42" s="218" t="s">
        <v>379</v>
      </c>
      <c r="C42" s="82" t="s">
        <v>338</v>
      </c>
      <c r="D42" s="82" t="s">
        <v>339</v>
      </c>
      <c r="E42" s="82" t="s">
        <v>378</v>
      </c>
      <c r="F42" s="82" t="s">
        <v>314</v>
      </c>
      <c r="G42" s="82" t="s">
        <v>321</v>
      </c>
      <c r="H42" s="82" t="s">
        <v>322</v>
      </c>
      <c r="I42" s="82" t="s">
        <v>317</v>
      </c>
      <c r="J42" s="82" t="s">
        <v>399</v>
      </c>
    </row>
    <row r="43" spans="1:10" ht="12" customHeight="1">
      <c r="A43" s="219" t="s">
        <v>281</v>
      </c>
      <c r="B43" s="218" t="s">
        <v>400</v>
      </c>
      <c r="C43" s="82" t="s">
        <v>311</v>
      </c>
      <c r="D43" s="82" t="s">
        <v>312</v>
      </c>
      <c r="E43" s="82" t="s">
        <v>401</v>
      </c>
      <c r="F43" s="82" t="s">
        <v>334</v>
      </c>
      <c r="G43" s="82" t="s">
        <v>354</v>
      </c>
      <c r="H43" s="82" t="s">
        <v>316</v>
      </c>
      <c r="I43" s="82" t="s">
        <v>317</v>
      </c>
      <c r="J43" s="82" t="s">
        <v>402</v>
      </c>
    </row>
    <row r="44" spans="1:10" ht="12" customHeight="1">
      <c r="A44" s="219" t="s">
        <v>281</v>
      </c>
      <c r="B44" s="218" t="s">
        <v>400</v>
      </c>
      <c r="C44" s="82" t="s">
        <v>311</v>
      </c>
      <c r="D44" s="82" t="s">
        <v>319</v>
      </c>
      <c r="E44" s="82" t="s">
        <v>403</v>
      </c>
      <c r="F44" s="82" t="s">
        <v>334</v>
      </c>
      <c r="G44" s="82" t="s">
        <v>321</v>
      </c>
      <c r="H44" s="82" t="s">
        <v>322</v>
      </c>
      <c r="I44" s="82" t="s">
        <v>317</v>
      </c>
      <c r="J44" s="82" t="s">
        <v>404</v>
      </c>
    </row>
    <row r="45" spans="1:10" ht="12" customHeight="1">
      <c r="A45" s="219" t="s">
        <v>281</v>
      </c>
      <c r="B45" s="218" t="s">
        <v>400</v>
      </c>
      <c r="C45" s="82" t="s">
        <v>311</v>
      </c>
      <c r="D45" s="82" t="s">
        <v>323</v>
      </c>
      <c r="E45" s="82" t="s">
        <v>405</v>
      </c>
      <c r="F45" s="82" t="s">
        <v>334</v>
      </c>
      <c r="G45" s="82" t="s">
        <v>368</v>
      </c>
      <c r="H45" s="82" t="s">
        <v>362</v>
      </c>
      <c r="I45" s="82" t="s">
        <v>363</v>
      </c>
      <c r="J45" s="82" t="s">
        <v>406</v>
      </c>
    </row>
    <row r="46" spans="1:10" ht="12" customHeight="1">
      <c r="A46" s="219" t="s">
        <v>281</v>
      </c>
      <c r="B46" s="218" t="s">
        <v>400</v>
      </c>
      <c r="C46" s="82" t="s">
        <v>311</v>
      </c>
      <c r="D46" s="82" t="s">
        <v>327</v>
      </c>
      <c r="E46" s="82" t="s">
        <v>328</v>
      </c>
      <c r="F46" s="82" t="s">
        <v>370</v>
      </c>
      <c r="G46" s="82" t="s">
        <v>407</v>
      </c>
      <c r="H46" s="82" t="s">
        <v>387</v>
      </c>
      <c r="I46" s="82" t="s">
        <v>317</v>
      </c>
      <c r="J46" s="82" t="s">
        <v>408</v>
      </c>
    </row>
    <row r="47" spans="1:10" ht="12" customHeight="1">
      <c r="A47" s="219" t="s">
        <v>281</v>
      </c>
      <c r="B47" s="218" t="s">
        <v>400</v>
      </c>
      <c r="C47" s="82" t="s">
        <v>331</v>
      </c>
      <c r="D47" s="82" t="s">
        <v>332</v>
      </c>
      <c r="E47" s="82" t="s">
        <v>409</v>
      </c>
      <c r="F47" s="82" t="s">
        <v>314</v>
      </c>
      <c r="G47" s="82" t="s">
        <v>375</v>
      </c>
      <c r="H47" s="82" t="s">
        <v>362</v>
      </c>
      <c r="I47" s="82" t="s">
        <v>363</v>
      </c>
      <c r="J47" s="82" t="s">
        <v>410</v>
      </c>
    </row>
    <row r="48" spans="1:10" ht="12" customHeight="1">
      <c r="A48" s="219" t="s">
        <v>281</v>
      </c>
      <c r="B48" s="218" t="s">
        <v>400</v>
      </c>
      <c r="C48" s="82" t="s">
        <v>338</v>
      </c>
      <c r="D48" s="82" t="s">
        <v>339</v>
      </c>
      <c r="E48" s="82" t="s">
        <v>342</v>
      </c>
      <c r="F48" s="82" t="s">
        <v>377</v>
      </c>
      <c r="G48" s="82" t="s">
        <v>341</v>
      </c>
      <c r="H48" s="82" t="s">
        <v>322</v>
      </c>
      <c r="I48" s="82" t="s">
        <v>317</v>
      </c>
      <c r="J48" s="82" t="s">
        <v>342</v>
      </c>
    </row>
    <row r="49" spans="1:10" ht="12" customHeight="1">
      <c r="A49" s="219" t="s">
        <v>297</v>
      </c>
      <c r="B49" s="218" t="s">
        <v>411</v>
      </c>
      <c r="C49" s="82" t="s">
        <v>311</v>
      </c>
      <c r="D49" s="82" t="s">
        <v>312</v>
      </c>
      <c r="E49" s="82" t="s">
        <v>412</v>
      </c>
      <c r="F49" s="82" t="s">
        <v>314</v>
      </c>
      <c r="G49" s="82" t="s">
        <v>91</v>
      </c>
      <c r="H49" s="82" t="s">
        <v>387</v>
      </c>
      <c r="I49" s="82" t="s">
        <v>317</v>
      </c>
      <c r="J49" s="82" t="s">
        <v>413</v>
      </c>
    </row>
    <row r="50" spans="1:10" ht="12" customHeight="1">
      <c r="A50" s="219" t="s">
        <v>297</v>
      </c>
      <c r="B50" s="218" t="s">
        <v>411</v>
      </c>
      <c r="C50" s="82" t="s">
        <v>311</v>
      </c>
      <c r="D50" s="82" t="s">
        <v>319</v>
      </c>
      <c r="E50" s="82" t="s">
        <v>320</v>
      </c>
      <c r="F50" s="82" t="s">
        <v>414</v>
      </c>
      <c r="G50" s="82" t="s">
        <v>91</v>
      </c>
      <c r="H50" s="82" t="s">
        <v>322</v>
      </c>
      <c r="I50" s="82" t="s">
        <v>317</v>
      </c>
      <c r="J50" s="82" t="s">
        <v>415</v>
      </c>
    </row>
    <row r="51" spans="1:10" ht="22.5">
      <c r="A51" s="219" t="s">
        <v>297</v>
      </c>
      <c r="B51" s="218" t="s">
        <v>411</v>
      </c>
      <c r="C51" s="82" t="s">
        <v>331</v>
      </c>
      <c r="D51" s="82" t="s">
        <v>389</v>
      </c>
      <c r="E51" s="82" t="s">
        <v>416</v>
      </c>
      <c r="F51" s="82" t="s">
        <v>314</v>
      </c>
      <c r="G51" s="82" t="s">
        <v>345</v>
      </c>
      <c r="H51" s="82" t="s">
        <v>326</v>
      </c>
      <c r="I51" s="82" t="s">
        <v>317</v>
      </c>
      <c r="J51" s="82" t="s">
        <v>417</v>
      </c>
    </row>
    <row r="52" spans="1:10" ht="30" customHeight="1">
      <c r="A52" s="219" t="s">
        <v>297</v>
      </c>
      <c r="B52" s="218" t="s">
        <v>411</v>
      </c>
      <c r="C52" s="82" t="s">
        <v>338</v>
      </c>
      <c r="D52" s="82" t="s">
        <v>339</v>
      </c>
      <c r="E52" s="82" t="s">
        <v>418</v>
      </c>
      <c r="F52" s="82" t="s">
        <v>377</v>
      </c>
      <c r="G52" s="82" t="s">
        <v>341</v>
      </c>
      <c r="H52" s="82" t="s">
        <v>322</v>
      </c>
      <c r="I52" s="82" t="s">
        <v>317</v>
      </c>
      <c r="J52" s="82" t="s">
        <v>340</v>
      </c>
    </row>
    <row r="53" spans="1:10" ht="12" customHeight="1">
      <c r="A53" s="219" t="s">
        <v>293</v>
      </c>
      <c r="B53" s="218" t="s">
        <v>419</v>
      </c>
      <c r="C53" s="82" t="s">
        <v>311</v>
      </c>
      <c r="D53" s="82" t="s">
        <v>312</v>
      </c>
      <c r="E53" s="82" t="s">
        <v>420</v>
      </c>
      <c r="F53" s="82" t="s">
        <v>334</v>
      </c>
      <c r="G53" s="82" t="s">
        <v>89</v>
      </c>
      <c r="H53" s="82" t="s">
        <v>316</v>
      </c>
      <c r="I53" s="82" t="s">
        <v>317</v>
      </c>
      <c r="J53" s="82" t="s">
        <v>421</v>
      </c>
    </row>
    <row r="54" spans="1:10" ht="12" customHeight="1">
      <c r="A54" s="219" t="s">
        <v>293</v>
      </c>
      <c r="B54" s="218" t="s">
        <v>419</v>
      </c>
      <c r="C54" s="82" t="s">
        <v>311</v>
      </c>
      <c r="D54" s="82" t="s">
        <v>312</v>
      </c>
      <c r="E54" s="82" t="s">
        <v>422</v>
      </c>
      <c r="F54" s="82" t="s">
        <v>334</v>
      </c>
      <c r="G54" s="82" t="s">
        <v>423</v>
      </c>
      <c r="H54" s="82" t="s">
        <v>316</v>
      </c>
      <c r="I54" s="82" t="s">
        <v>317</v>
      </c>
      <c r="J54" s="82" t="s">
        <v>424</v>
      </c>
    </row>
    <row r="55" spans="1:10" ht="12" customHeight="1">
      <c r="A55" s="219" t="s">
        <v>293</v>
      </c>
      <c r="B55" s="218" t="s">
        <v>419</v>
      </c>
      <c r="C55" s="82" t="s">
        <v>311</v>
      </c>
      <c r="D55" s="82" t="s">
        <v>319</v>
      </c>
      <c r="E55" s="82" t="s">
        <v>425</v>
      </c>
      <c r="F55" s="82" t="s">
        <v>314</v>
      </c>
      <c r="G55" s="82" t="s">
        <v>426</v>
      </c>
      <c r="H55" s="82" t="s">
        <v>326</v>
      </c>
      <c r="I55" s="82" t="s">
        <v>317</v>
      </c>
      <c r="J55" s="82" t="s">
        <v>425</v>
      </c>
    </row>
    <row r="56" spans="1:10" ht="12" customHeight="1">
      <c r="A56" s="219" t="s">
        <v>293</v>
      </c>
      <c r="B56" s="218" t="s">
        <v>419</v>
      </c>
      <c r="C56" s="82" t="s">
        <v>311</v>
      </c>
      <c r="D56" s="82" t="s">
        <v>319</v>
      </c>
      <c r="E56" s="82" t="s">
        <v>427</v>
      </c>
      <c r="F56" s="82" t="s">
        <v>314</v>
      </c>
      <c r="G56" s="82" t="s">
        <v>321</v>
      </c>
      <c r="H56" s="82" t="s">
        <v>322</v>
      </c>
      <c r="I56" s="82" t="s">
        <v>317</v>
      </c>
      <c r="J56" s="82" t="s">
        <v>428</v>
      </c>
    </row>
    <row r="57" spans="1:10" ht="12" customHeight="1">
      <c r="A57" s="219" t="s">
        <v>293</v>
      </c>
      <c r="B57" s="218" t="s">
        <v>419</v>
      </c>
      <c r="C57" s="82" t="s">
        <v>311</v>
      </c>
      <c r="D57" s="82" t="s">
        <v>323</v>
      </c>
      <c r="E57" s="82" t="s">
        <v>397</v>
      </c>
      <c r="F57" s="82" t="s">
        <v>314</v>
      </c>
      <c r="G57" s="82" t="s">
        <v>325</v>
      </c>
      <c r="H57" s="82" t="s">
        <v>326</v>
      </c>
      <c r="I57" s="82" t="s">
        <v>317</v>
      </c>
      <c r="J57" s="82" t="s">
        <v>429</v>
      </c>
    </row>
    <row r="58" spans="1:10" ht="12" customHeight="1">
      <c r="A58" s="219" t="s">
        <v>293</v>
      </c>
      <c r="B58" s="218" t="s">
        <v>419</v>
      </c>
      <c r="C58" s="82" t="s">
        <v>311</v>
      </c>
      <c r="D58" s="82" t="s">
        <v>323</v>
      </c>
      <c r="E58" s="82" t="s">
        <v>430</v>
      </c>
      <c r="F58" s="82" t="s">
        <v>314</v>
      </c>
      <c r="G58" s="82" t="s">
        <v>321</v>
      </c>
      <c r="H58" s="82" t="s">
        <v>322</v>
      </c>
      <c r="I58" s="82" t="s">
        <v>317</v>
      </c>
      <c r="J58" s="82" t="s">
        <v>431</v>
      </c>
    </row>
    <row r="59" spans="1:10" ht="12" customHeight="1">
      <c r="A59" s="219" t="s">
        <v>293</v>
      </c>
      <c r="B59" s="218" t="s">
        <v>419</v>
      </c>
      <c r="C59" s="82" t="s">
        <v>311</v>
      </c>
      <c r="D59" s="82" t="s">
        <v>327</v>
      </c>
      <c r="E59" s="82" t="s">
        <v>328</v>
      </c>
      <c r="F59" s="82" t="s">
        <v>314</v>
      </c>
      <c r="G59" s="82" t="s">
        <v>432</v>
      </c>
      <c r="H59" s="82" t="s">
        <v>433</v>
      </c>
      <c r="I59" s="82" t="s">
        <v>317</v>
      </c>
      <c r="J59" s="82" t="s">
        <v>434</v>
      </c>
    </row>
    <row r="60" spans="1:10" ht="12" customHeight="1">
      <c r="A60" s="219" t="s">
        <v>293</v>
      </c>
      <c r="B60" s="218" t="s">
        <v>419</v>
      </c>
      <c r="C60" s="82" t="s">
        <v>331</v>
      </c>
      <c r="D60" s="82" t="s">
        <v>332</v>
      </c>
      <c r="E60" s="82" t="s">
        <v>435</v>
      </c>
      <c r="F60" s="82" t="s">
        <v>314</v>
      </c>
      <c r="G60" s="82" t="s">
        <v>321</v>
      </c>
      <c r="H60" s="82" t="s">
        <v>322</v>
      </c>
      <c r="I60" s="82" t="s">
        <v>317</v>
      </c>
      <c r="J60" s="82" t="s">
        <v>436</v>
      </c>
    </row>
    <row r="61" spans="1:10" ht="12" customHeight="1">
      <c r="A61" s="219" t="s">
        <v>293</v>
      </c>
      <c r="B61" s="218" t="s">
        <v>419</v>
      </c>
      <c r="C61" s="82" t="s">
        <v>331</v>
      </c>
      <c r="D61" s="82" t="s">
        <v>332</v>
      </c>
      <c r="E61" s="82" t="s">
        <v>333</v>
      </c>
      <c r="F61" s="82" t="s">
        <v>334</v>
      </c>
      <c r="G61" s="82" t="s">
        <v>335</v>
      </c>
      <c r="H61" s="82" t="s">
        <v>322</v>
      </c>
      <c r="I61" s="82" t="s">
        <v>317</v>
      </c>
      <c r="J61" s="82" t="s">
        <v>437</v>
      </c>
    </row>
    <row r="62" spans="1:10" ht="12" customHeight="1">
      <c r="A62" s="219" t="s">
        <v>293</v>
      </c>
      <c r="B62" s="218" t="s">
        <v>419</v>
      </c>
      <c r="C62" s="82" t="s">
        <v>338</v>
      </c>
      <c r="D62" s="82" t="s">
        <v>339</v>
      </c>
      <c r="E62" s="82" t="s">
        <v>438</v>
      </c>
      <c r="F62" s="82" t="s">
        <v>334</v>
      </c>
      <c r="G62" s="82" t="s">
        <v>341</v>
      </c>
      <c r="H62" s="82" t="s">
        <v>322</v>
      </c>
      <c r="I62" s="82" t="s">
        <v>317</v>
      </c>
      <c r="J62" s="82" t="s">
        <v>439</v>
      </c>
    </row>
    <row r="63" spans="1:10" ht="12" customHeight="1">
      <c r="A63" s="219" t="s">
        <v>293</v>
      </c>
      <c r="B63" s="218" t="s">
        <v>419</v>
      </c>
      <c r="C63" s="82" t="s">
        <v>338</v>
      </c>
      <c r="D63" s="82" t="s">
        <v>339</v>
      </c>
      <c r="E63" s="82" t="s">
        <v>342</v>
      </c>
      <c r="F63" s="82" t="s">
        <v>334</v>
      </c>
      <c r="G63" s="82" t="s">
        <v>341</v>
      </c>
      <c r="H63" s="82" t="s">
        <v>322</v>
      </c>
      <c r="I63" s="82" t="s">
        <v>317</v>
      </c>
      <c r="J63" s="82" t="s">
        <v>440</v>
      </c>
    </row>
    <row r="64" spans="1:10" ht="12" customHeight="1">
      <c r="A64" s="219" t="s">
        <v>284</v>
      </c>
      <c r="B64" s="218" t="s">
        <v>441</v>
      </c>
      <c r="C64" s="82" t="s">
        <v>311</v>
      </c>
      <c r="D64" s="82" t="s">
        <v>312</v>
      </c>
      <c r="E64" s="82" t="s">
        <v>442</v>
      </c>
      <c r="F64" s="82" t="s">
        <v>314</v>
      </c>
      <c r="G64" s="82" t="s">
        <v>88</v>
      </c>
      <c r="H64" s="82" t="s">
        <v>316</v>
      </c>
      <c r="I64" s="82" t="s">
        <v>317</v>
      </c>
      <c r="J64" s="82" t="s">
        <v>381</v>
      </c>
    </row>
    <row r="65" spans="1:10" ht="33.75">
      <c r="A65" s="219" t="s">
        <v>284</v>
      </c>
      <c r="B65" s="218" t="s">
        <v>441</v>
      </c>
      <c r="C65" s="82" t="s">
        <v>311</v>
      </c>
      <c r="D65" s="82" t="s">
        <v>319</v>
      </c>
      <c r="E65" s="82" t="s">
        <v>382</v>
      </c>
      <c r="F65" s="82" t="s">
        <v>314</v>
      </c>
      <c r="G65" s="82" t="s">
        <v>321</v>
      </c>
      <c r="H65" s="82" t="s">
        <v>322</v>
      </c>
      <c r="I65" s="82" t="s">
        <v>317</v>
      </c>
      <c r="J65" s="82" t="s">
        <v>443</v>
      </c>
    </row>
    <row r="66" spans="1:10" ht="33.75">
      <c r="A66" s="219" t="s">
        <v>284</v>
      </c>
      <c r="B66" s="218" t="s">
        <v>441</v>
      </c>
      <c r="C66" s="82" t="s">
        <v>311</v>
      </c>
      <c r="D66" s="82" t="s">
        <v>323</v>
      </c>
      <c r="E66" s="82" t="s">
        <v>384</v>
      </c>
      <c r="F66" s="82" t="s">
        <v>314</v>
      </c>
      <c r="G66" s="82" t="s">
        <v>321</v>
      </c>
      <c r="H66" s="82" t="s">
        <v>322</v>
      </c>
      <c r="I66" s="82" t="s">
        <v>317</v>
      </c>
      <c r="J66" s="82" t="s">
        <v>444</v>
      </c>
    </row>
    <row r="67" spans="1:10" ht="22.5">
      <c r="A67" s="219" t="s">
        <v>284</v>
      </c>
      <c r="B67" s="218" t="s">
        <v>441</v>
      </c>
      <c r="C67" s="82" t="s">
        <v>311</v>
      </c>
      <c r="D67" s="82" t="s">
        <v>327</v>
      </c>
      <c r="E67" s="82" t="s">
        <v>328</v>
      </c>
      <c r="F67" s="82" t="s">
        <v>370</v>
      </c>
      <c r="G67" s="82" t="s">
        <v>445</v>
      </c>
      <c r="H67" s="82" t="s">
        <v>387</v>
      </c>
      <c r="I67" s="82" t="s">
        <v>317</v>
      </c>
      <c r="J67" s="82" t="s">
        <v>396</v>
      </c>
    </row>
    <row r="68" spans="1:10" ht="33.75">
      <c r="A68" s="219" t="s">
        <v>284</v>
      </c>
      <c r="B68" s="218" t="s">
        <v>441</v>
      </c>
      <c r="C68" s="82" t="s">
        <v>331</v>
      </c>
      <c r="D68" s="82" t="s">
        <v>332</v>
      </c>
      <c r="E68" s="82" t="s">
        <v>446</v>
      </c>
      <c r="F68" s="82" t="s">
        <v>314</v>
      </c>
      <c r="G68" s="82" t="s">
        <v>447</v>
      </c>
      <c r="H68" s="82" t="s">
        <v>448</v>
      </c>
      <c r="I68" s="82" t="s">
        <v>317</v>
      </c>
      <c r="J68" s="82" t="s">
        <v>449</v>
      </c>
    </row>
    <row r="69" spans="1:10" ht="13.5">
      <c r="A69" s="219" t="s">
        <v>284</v>
      </c>
      <c r="B69" s="218" t="s">
        <v>441</v>
      </c>
      <c r="C69" s="82" t="s">
        <v>338</v>
      </c>
      <c r="D69" s="82" t="s">
        <v>339</v>
      </c>
      <c r="E69" s="82" t="s">
        <v>450</v>
      </c>
      <c r="F69" s="82" t="s">
        <v>377</v>
      </c>
      <c r="G69" s="82" t="s">
        <v>341</v>
      </c>
      <c r="H69" s="82" t="s">
        <v>322</v>
      </c>
      <c r="I69" s="82" t="s">
        <v>317</v>
      </c>
      <c r="J69" s="82" t="s">
        <v>399</v>
      </c>
    </row>
  </sheetData>
  <mergeCells count="18">
    <mergeCell ref="A3:J3"/>
    <mergeCell ref="A4:H4"/>
    <mergeCell ref="A8:A15"/>
    <mergeCell ref="A16:A23"/>
    <mergeCell ref="A24:A32"/>
    <mergeCell ref="B8:B15"/>
    <mergeCell ref="B16:B23"/>
    <mergeCell ref="B24:B32"/>
    <mergeCell ref="A33:A42"/>
    <mergeCell ref="A43:A48"/>
    <mergeCell ref="A49:A52"/>
    <mergeCell ref="A53:A63"/>
    <mergeCell ref="A64:A69"/>
    <mergeCell ref="B33:B42"/>
    <mergeCell ref="B43:B48"/>
    <mergeCell ref="B49:B52"/>
    <mergeCell ref="B53:B63"/>
    <mergeCell ref="B64:B69"/>
  </mergeCells>
  <phoneticPr fontId="17" type="noConversion"/>
  <printOptions horizontalCentered="1"/>
  <pageMargins left="0.94488188976377963" right="0.94488188976377963" top="0.70866141732283472" bottom="0.70866141732283472"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cp:lastPrinted>2025-02-25T06:20:23Z</cp:lastPrinted>
  <dcterms:created xsi:type="dcterms:W3CDTF">2025-02-06T07:09:00Z</dcterms:created>
  <dcterms:modified xsi:type="dcterms:W3CDTF">2025-04-03T00:17:49Z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ies>
</file>