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84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c r="F6"/>
  <c r="E6"/>
  <c r="A3"/>
  <c r="A3" i="16"/>
  <c r="A3" i="15"/>
  <c r="A3" i="14"/>
  <c r="A3" i="13"/>
  <c r="A3" i="12"/>
  <c r="A3" i="11"/>
  <c r="A3" i="10"/>
  <c r="A3" i="9"/>
  <c r="A3" i="8"/>
  <c r="A3" i="7"/>
  <c r="A3" i="6"/>
  <c r="A3" i="5"/>
  <c r="A3" i="4"/>
  <c r="A3" i="3"/>
  <c r="A3" i="2"/>
  <c r="A3" i="1"/>
</calcChain>
</file>

<file path=xl/sharedStrings.xml><?xml version="1.0" encoding="utf-8"?>
<sst xmlns="http://schemas.openxmlformats.org/spreadsheetml/2006/main" count="1682" uniqueCount="554">
  <si>
    <t>预算01-1表</t>
  </si>
  <si>
    <t>单位名称：昆明市西山区档案馆</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</si>
  <si>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</si>
  <si>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</si>
  <si>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</si>
  <si>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</si>
  <si>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</si>
  <si>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</si>
  <si>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</si>
  <si>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</si>
  <si>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</si>
  <si>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</si>
  <si>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</si>
  <si>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</si>
  <si>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</si>
  <si>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</si>
  <si>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</si>
  <si>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</si>
  <si>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</si>
  <si>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</si>
  <si>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</si>
  <si>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</si>
  <si>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</si>
  <si>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</si>
  <si>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</si>
  <si>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</si>
  <si>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</si>
  <si>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</si>
  <si>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</si>
  <si>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</si>
  <si>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</si>
  <si>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</si>
  <si>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</si>
  <si>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</si>
  <si>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</si>
  <si>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</si>
  <si>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</si>
  <si>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</si>
  <si>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</si>
  <si>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</si>
  <si>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</si>
  <si>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</si>
  <si>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</si>
  <si>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</si>
  <si>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</si>
  <si>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</si>
  <si>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</si>
  <si>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</si>
  <si>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</si>
  <si>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</si>
  <si>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</si>
  <si>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</si>
  <si>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</si>
  <si>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</si>
  <si>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</si>
  <si>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</si>
  <si>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</si>
  <si>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</si>
  <si>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</si>
  <si>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</si>
  <si>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</si>
  <si>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</si>
  <si>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</si>
  <si>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</si>
  <si>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</si>
  <si>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</si>
  <si>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</si>
  <si>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</si>
  <si>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</si>
  <si>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</si>
  <si>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155</t>
  </si>
  <si>
    <t>昆明市西山区档案馆</t>
  </si>
  <si>
    <t>155001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</si>
  <si>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</si>
  <si>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</si>
  <si>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</si>
  <si>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</si>
  <si>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</si>
  <si>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</si>
  <si>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</si>
  <si>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</si>
  <si>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</si>
  <si>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</si>
  <si>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</si>
  <si>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</si>
  <si>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</si>
  <si>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</si>
  <si>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</si>
  <si>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</si>
  <si>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</si>
  <si>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</si>
  <si>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</si>
  <si>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</si>
  <si>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</si>
  <si>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</si>
  <si>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</si>
  <si>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</si>
  <si>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</si>
  <si>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</si>
  <si>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</si>
  <si>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</si>
  <si>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20126</t>
  </si>
  <si>
    <t>档案事务</t>
  </si>
  <si>
    <t>2012601</t>
  </si>
  <si>
    <t>行政运行</t>
  </si>
  <si>
    <t>2012604</t>
  </si>
  <si>
    <t>档案馆</t>
  </si>
  <si>
    <t>2012699</t>
  </si>
  <si>
    <t>其他档案事务支出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</si>
  <si>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</si>
  <si>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</si>
  <si>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</si>
  <si>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</si>
  <si>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</si>
  <si>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</si>
  <si>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</si>
  <si>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</si>
  <si>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</si>
  <si>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</si>
  <si>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</si>
  <si>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</si>
  <si>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</si>
  <si>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</si>
  <si>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</si>
  <si>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</si>
  <si>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</si>
  <si>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</si>
  <si>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</si>
  <si>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</si>
  <si>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</si>
  <si>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</si>
  <si>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</si>
  <si>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</si>
  <si>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</si>
  <si>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</si>
  <si>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</si>
  <si>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</si>
  <si>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</si>
  <si>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</si>
  <si>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</si>
  <si>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</si>
  <si>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</si>
  <si>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</si>
  <si>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</si>
  <si>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</si>
  <si>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</si>
  <si>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</si>
  <si>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</si>
  <si>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</si>
  <si>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</si>
  <si>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</si>
  <si>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</si>
  <si>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</si>
  <si>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</si>
  <si>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</si>
  <si>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</si>
  <si>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</si>
  <si>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</si>
  <si>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</si>
  <si>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</si>
  <si>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</si>
  <si>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</si>
  <si>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</si>
  <si>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</si>
  <si>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</si>
  <si>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</si>
  <si>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</si>
  <si>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</si>
  <si>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</si>
  <si>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</si>
  <si>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</si>
  <si>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</si>
  <si>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</si>
  <si>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</si>
  <si>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</si>
  <si>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</si>
  <si>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</si>
  <si>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</si>
  <si>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</si>
  <si>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昆明市西山区档案馆无三公”经费支出，此表无数据。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</si>
  <si>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</si>
  <si>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</si>
  <si>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</si>
  <si>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</si>
  <si>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</si>
  <si>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</si>
  <si>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</si>
  <si>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</si>
  <si>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</si>
  <si>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</si>
  <si>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</si>
  <si>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</si>
  <si>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</si>
  <si>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</si>
  <si>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</si>
  <si>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</si>
  <si>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</si>
  <si>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</si>
  <si>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</si>
  <si>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530112231100001423152</t>
  </si>
  <si>
    <t>事业人员绩效奖励</t>
  </si>
  <si>
    <t>30103</t>
  </si>
  <si>
    <t>奖金</t>
  </si>
  <si>
    <t>30107</t>
  </si>
  <si>
    <t>绩效工资</t>
  </si>
  <si>
    <t>530112210000000004693</t>
  </si>
  <si>
    <t>30113</t>
  </si>
  <si>
    <t>530112210000000004691</t>
  </si>
  <si>
    <t>事业人员工资支出</t>
  </si>
  <si>
    <t>30101</t>
  </si>
  <si>
    <t>基本工资</t>
  </si>
  <si>
    <t>30102</t>
  </si>
  <si>
    <t>津贴补贴</t>
  </si>
  <si>
    <t>530112210000000004698</t>
  </si>
  <si>
    <t>工会经费</t>
  </si>
  <si>
    <t>30228</t>
  </si>
  <si>
    <t>530112210000000004692</t>
  </si>
  <si>
    <t>社会保障缴费</t>
  </si>
  <si>
    <t>30108</t>
  </si>
  <si>
    <t>机关事业单位基本养老保险缴费</t>
  </si>
  <si>
    <t>30110</t>
  </si>
  <si>
    <t>职工基本医疗保险缴费</t>
  </si>
  <si>
    <t>30111</t>
  </si>
  <si>
    <t>公务员医疗补助缴费</t>
  </si>
  <si>
    <t>30112</t>
  </si>
  <si>
    <t>其他社会保障缴费</t>
  </si>
  <si>
    <t>530112210000000004699</t>
  </si>
  <si>
    <t>其他公用经费支出</t>
  </si>
  <si>
    <t>30201</t>
  </si>
  <si>
    <t>办公费</t>
  </si>
  <si>
    <t>530112210000000004697</t>
  </si>
  <si>
    <t>事业公务交通补贴</t>
  </si>
  <si>
    <t>30239</t>
  </si>
  <si>
    <t>其他交通费用</t>
  </si>
  <si>
    <t>530112251100003796772</t>
  </si>
  <si>
    <t>残疾人保障金</t>
  </si>
  <si>
    <t>30299</t>
  </si>
  <si>
    <t>其他商品和服务支出</t>
  </si>
  <si>
    <t>530112231100001226153</t>
  </si>
  <si>
    <t>离退休人员支出</t>
  </si>
  <si>
    <t>30305</t>
  </si>
  <si>
    <t>生活补助</t>
  </si>
  <si>
    <t>530112210000000004700</t>
  </si>
  <si>
    <t>一般公用经费支出</t>
  </si>
  <si>
    <t>30205</t>
  </si>
  <si>
    <t>水费</t>
  </si>
  <si>
    <t>30206</t>
  </si>
  <si>
    <t>电费</t>
  </si>
  <si>
    <t>30207</t>
  </si>
  <si>
    <t>邮电费</t>
  </si>
  <si>
    <t>30211</t>
  </si>
  <si>
    <t>差旅费</t>
  </si>
  <si>
    <t>30213</t>
  </si>
  <si>
    <t>维修（护）费</t>
  </si>
  <si>
    <t>30215</t>
  </si>
  <si>
    <t>会议费</t>
  </si>
  <si>
    <t>30216</t>
  </si>
  <si>
    <t>培训费</t>
  </si>
  <si>
    <t>30229</t>
  </si>
  <si>
    <t>福利费</t>
  </si>
  <si>
    <t>530112231100001423168</t>
  </si>
  <si>
    <t>离退休人员福利费</t>
  </si>
  <si>
    <t>预算05-1表</t>
  </si>
  <si>
    <t>项目分类</t>
  </si>
  <si>
    <t>项目单位</t>
  </si>
  <si>
    <t>经济科目编码</t>
  </si>
  <si>
    <t>经济科目名称</t>
  </si>
  <si>
    <t>本年拨款</t>
  </si>
  <si>
    <t>其中：本次下达</t>
  </si>
  <si>
    <t>311 专项业务类</t>
  </si>
  <si>
    <t>530112210000000002203</t>
  </si>
  <si>
    <t>昆明市西山区档案局电子档案系统维护经费</t>
  </si>
  <si>
    <t>313 事业发展类</t>
  </si>
  <si>
    <t>530112210000000004518</t>
  </si>
  <si>
    <t>西山区国家综合档案馆物业管理项目经费</t>
  </si>
  <si>
    <t>30209</t>
  </si>
  <si>
    <t>物业管理费</t>
  </si>
  <si>
    <t>530112221100000854524</t>
  </si>
  <si>
    <t>西山区档案馆管养经费</t>
  </si>
  <si>
    <t>30227</t>
  </si>
  <si>
    <t>委托业务费</t>
  </si>
  <si>
    <t>530112241100002480206</t>
  </si>
  <si>
    <t>西山区档案馆安防设备安装项目经费</t>
  </si>
  <si>
    <t>530112241100002886319</t>
  </si>
  <si>
    <t>档案库房密集架购置经费</t>
  </si>
  <si>
    <t>31003</t>
  </si>
  <si>
    <t>专用设备购置</t>
  </si>
  <si>
    <t>530112251100003715734</t>
  </si>
  <si>
    <t>档案馆2024年物业管理项目质保金经费</t>
  </si>
  <si>
    <t>530112251100003716041</t>
  </si>
  <si>
    <t>档案馆2023年物业管理应急服务项目经费</t>
  </si>
  <si>
    <t>530112251100003789156</t>
  </si>
  <si>
    <t>委托代理记账业务经费</t>
  </si>
  <si>
    <t>预算05-2表</t>
  </si>
  <si>
    <t>项目年度绩效目标</t>
  </si>
  <si>
    <t>一级指标</t>
  </si>
  <si>
    <t>二级指标</t>
  </si>
  <si>
    <t>三级指标</t>
  </si>
  <si>
    <t>指标性质</t>
  </si>
  <si>
    <t>指标值</t>
  </si>
  <si>
    <t>度量单位</t>
  </si>
  <si>
    <t>指标属性</t>
  </si>
  <si>
    <t>指标内容</t>
  </si>
  <si>
    <t>档案馆大楼2025年预计产生水电费10万元；电梯维保费用1.1万元；绿化管养按照测算费用为0.77万元一年，总计11.87万元。</t>
  </si>
  <si>
    <t>产出指标</t>
  </si>
  <si>
    <t>数量指标</t>
  </si>
  <si>
    <t>管养绿地面积</t>
  </si>
  <si>
    <t>=</t>
  </si>
  <si>
    <t>1347</t>
  </si>
  <si>
    <t>平方米</t>
  </si>
  <si>
    <t>定量指标</t>
  </si>
  <si>
    <t>管养绿地面积是否达标</t>
  </si>
  <si>
    <t>维护电梯数量</t>
  </si>
  <si>
    <t>部</t>
  </si>
  <si>
    <t>维护电梯数量是否达标</t>
  </si>
  <si>
    <t>质量指标</t>
  </si>
  <si>
    <t>档案馆大楼运转情况</t>
  </si>
  <si>
    <t>正常运转</t>
  </si>
  <si>
    <t>定性指标</t>
  </si>
  <si>
    <t>反映电梯、绿化、维修水电等服务是否达标</t>
  </si>
  <si>
    <t>时效指标</t>
  </si>
  <si>
    <t>定期完成大楼各项管理维护</t>
  </si>
  <si>
    <t>2024</t>
  </si>
  <si>
    <t>年</t>
  </si>
  <si>
    <t>考察是否按时完成大楼管养</t>
  </si>
  <si>
    <t>成本指标</t>
  </si>
  <si>
    <t>经济成本指标</t>
  </si>
  <si>
    <t>&lt;=</t>
  </si>
  <si>
    <t>118700</t>
  </si>
  <si>
    <t>元</t>
  </si>
  <si>
    <t>档案馆一年所花费水电、电梯维护及绿化养护费用成本。</t>
  </si>
  <si>
    <t>效益指标</t>
  </si>
  <si>
    <t>经济效益</t>
  </si>
  <si>
    <t>档案馆大楼运转效率</t>
  </si>
  <si>
    <t>&gt;=</t>
  </si>
  <si>
    <t>95</t>
  </si>
  <si>
    <t>%</t>
  </si>
  <si>
    <t>是否保障大楼正常运转，并为档案查阅提供高效的服务</t>
  </si>
  <si>
    <t>社会效益</t>
  </si>
  <si>
    <t>维持档案馆大楼正常运作，维护档案安全，确保档案资料完整。</t>
  </si>
  <si>
    <t>确保档案安全，做好档案的整理与保存</t>
  </si>
  <si>
    <t>件</t>
  </si>
  <si>
    <t>可持续影响</t>
  </si>
  <si>
    <t>为西山区档案事业发展提供可持续影响作用，对档案及历史资料规范整理、安全保管，提供档案信息咨询服务</t>
  </si>
  <si>
    <t>为群众和机关提供更好的档案服务</t>
  </si>
  <si>
    <t>人次</t>
  </si>
  <si>
    <t>为西山区档案事业发展提供可持续影响，为机关、团体、企事业单位和其他组织的档案及历史资料，进行规范整理、安全保管，并提供档案信息咨询服务。</t>
  </si>
  <si>
    <t>满意度指标</t>
  </si>
  <si>
    <t>服务对象满意度</t>
  </si>
  <si>
    <t>群众满意度</t>
  </si>
  <si>
    <t>致力于使社会团体及机关事业单位及来访人员， 对该项工作满意</t>
  </si>
  <si>
    <t>委托会计代理记账公司进行代理记账业务。2025年预计支出合同款项20000元。</t>
  </si>
  <si>
    <t>代理记账人员</t>
  </si>
  <si>
    <t>1.00</t>
  </si>
  <si>
    <t>人</t>
  </si>
  <si>
    <t>反映代理记账单位派遣工作人员的人数</t>
  </si>
  <si>
    <t>代理记账质量</t>
  </si>
  <si>
    <t>符合行业标准</t>
  </si>
  <si>
    <t>反映代理记账业务工作的质量效率</t>
  </si>
  <si>
    <t>代理记账时效</t>
  </si>
  <si>
    <t>反映代理记账服务的期限。</t>
  </si>
  <si>
    <t>20000</t>
  </si>
  <si>
    <t>反映购买代理记账服务所需花费成本。</t>
  </si>
  <si>
    <t>馆内财会相关工作</t>
  </si>
  <si>
    <t>反映档案馆内财务会计工作正常运转的情况及相关影响。</t>
  </si>
  <si>
    <t>职工满意度</t>
  </si>
  <si>
    <t>90</t>
  </si>
  <si>
    <t>反映部门（单位）人员对代理记账服务工作的满意程度。</t>
  </si>
  <si>
    <t>目前西山区档案馆馆藏档案有57个全宗，6万余卷档案，原文13万余份。为进一步加强我区档案科学管理，确保档案安全，根据《关于加强和改进新形势下档案工作的意见》中办发【2014】15号、《预算法》《云南省档案局基本运行维护费用项目预算定额标准（试行）》、《昆明市西山区档案局关于购买电子档案系统维护服务的计划》，申请电子档案系统维护费用于维护馆藏电子档案数据安全和提供便捷高效的档案查询服务，全年共计维护经费11.20万元。</t>
  </si>
  <si>
    <t>档案管理系统服务器</t>
  </si>
  <si>
    <t>台（套）</t>
  </si>
  <si>
    <t>反映档案管理系统维护所含设施设备的数量，包含服务器2台、存储器1台，以及配套网络设备及线路一批</t>
  </si>
  <si>
    <t>档案查询服务数据</t>
  </si>
  <si>
    <t>300000</t>
  </si>
  <si>
    <t>条</t>
  </si>
  <si>
    <t>反映对档案管理软件的维护，以及30万条800万页电子数据管理及查询服务的数量。</t>
  </si>
  <si>
    <t>配备技术人员</t>
  </si>
  <si>
    <t>反映数据资源维护服务所需配置技术人员数量。</t>
  </si>
  <si>
    <t>馆藏档案数字化严格控制差错率</t>
  </si>
  <si>
    <t>&lt;</t>
  </si>
  <si>
    <t>‰</t>
  </si>
  <si>
    <t>馆藏档案数字化严格控制差错率在5‰以内</t>
  </si>
  <si>
    <t>保证信息化环境和设备正常运行</t>
  </si>
  <si>
    <t>100</t>
  </si>
  <si>
    <t>通过电子档案系统保修和维护，保证我馆信息化环境和设备正常运行，为业务工作提供保障。</t>
  </si>
  <si>
    <t>电子档案系统维护</t>
  </si>
  <si>
    <t>2025年12月底完成</t>
  </si>
  <si>
    <t>月</t>
  </si>
  <si>
    <t>反映电子档案系统维护的时长</t>
  </si>
  <si>
    <t>按合同及时进行质量和进度检查</t>
  </si>
  <si>
    <t>发现问题24小时内解决</t>
  </si>
  <si>
    <t>小时</t>
  </si>
  <si>
    <t>按合同要求及时进行质量和进度的检查</t>
  </si>
  <si>
    <t>112000</t>
  </si>
  <si>
    <t>反映数据资源维护所应控制的成本最大值。</t>
  </si>
  <si>
    <t>确保档案系统信息完整、安全</t>
  </si>
  <si>
    <t>作用明显</t>
  </si>
  <si>
    <t>期</t>
  </si>
  <si>
    <t>保守党和国家机密，维护档案安全，确保档案资料完整。</t>
  </si>
  <si>
    <t>提供档案保管和利用功能</t>
  </si>
  <si>
    <t>为机关、团体、企事业单位和其他组织提供档案保管和利用。</t>
  </si>
  <si>
    <t>建立档案信息数据库开发档案信息资源提供档案信息咨询</t>
  </si>
  <si>
    <t>建立档案信息数据库，开发档案信息资源，提供档案信息咨询服务。</t>
  </si>
  <si>
    <t>提供档案信息咨询服务</t>
  </si>
  <si>
    <t>为西山区档案事业发展提供可持续影响，为机关、团体、企事业单位和其他组织的档案及历史资料，进行规范整理、安全保管，并提供档案信息咨询服务</t>
  </si>
  <si>
    <t>节约经费同时确保设备运行正常</t>
  </si>
  <si>
    <t>提高资金利用率，认真组织实施，达到既节约经费，又确保设备运行正常。</t>
  </si>
  <si>
    <t>单位及群众电子档案服务满意度</t>
  </si>
  <si>
    <t>95%以上</t>
  </si>
  <si>
    <t>提高机关、企事业单位、社会团体、群众电子档案服务满意度</t>
  </si>
  <si>
    <t>各业务科室对电子档案运行维护工作的满意率</t>
  </si>
  <si>
    <t>由于2023年采购款项已用于支付2022年合同款，无法采购2023年物业服务。物业管理合同服务期限截止至2023年9月，为保障档案馆正常运行和安保工作，我馆与物业公司签订2023年9月至12月共3个月的物业管理服务应急合同，金额共计70250元。</t>
  </si>
  <si>
    <t>总面积</t>
  </si>
  <si>
    <t>10639.12</t>
  </si>
  <si>
    <t>维护总面积10639.12平方米。</t>
  </si>
  <si>
    <t>安保人员配置</t>
  </si>
  <si>
    <t>馆内保证每天至少配置5名及以上安保人员，根据需要增加人数，管理区域内防火、防盗的防范工作。</t>
  </si>
  <si>
    <t>保洁人员配置</t>
  </si>
  <si>
    <t>馆内保证每天至少配置2名及以上保洁人员，根据需要增加人数，实行标准化清扫保洁工作。</t>
  </si>
  <si>
    <t>符合物业管理相关要求标准</t>
  </si>
  <si>
    <t>《物业管理条例》、《物业管理条例实施细则》</t>
  </si>
  <si>
    <t>服务时限</t>
  </si>
  <si>
    <t>完成西山区国家综合档案馆物业管理维护</t>
  </si>
  <si>
    <t>70300</t>
  </si>
  <si>
    <t>成本为与物业公司签订2023年9月至12月共3个月的物业管理服务应急合同金额共计70250元。</t>
  </si>
  <si>
    <t>部门正常运转</t>
  </si>
  <si>
    <t>效果显著</t>
  </si>
  <si>
    <t>保障档案馆大楼正常运行</t>
  </si>
  <si>
    <t>社会团体及机关事业单位及群众满意度</t>
  </si>
  <si>
    <t>为机关、团体、企事业单位和其他组织的档案及历史资料，进行规范整理、安全保管，提高社会团体及机关事业单位及群众满意度</t>
  </si>
  <si>
    <t>西山区档案馆总用地面积3312.94平方米，总建筑面积10639.12平方米，于2021年建成并投入使用，为保障西山区国家综合档案馆正常物业管理维护，需申请物业管理项目资金。现2024年物业管理服务已完成，经过会议讨论该公司服务到位，管理质量良好，考核达标，可进行质保金的支付。档案馆物业管理经费合同款项总计28.9万元，剩余10%质保金未支付，2025年申请2.89万元支付质保金。</t>
  </si>
  <si>
    <t>化粪池清运费及消杀</t>
  </si>
  <si>
    <t>次</t>
  </si>
  <si>
    <t>年底服务质量考核</t>
  </si>
  <si>
    <t>通过考核</t>
  </si>
  <si>
    <t>2024年服务期满，由物业公司提供工作报告，经档案馆馆务会议讨论进行年度考核。反映该物业公司提供的物管服务的质量。</t>
  </si>
  <si>
    <t>服务期限</t>
  </si>
  <si>
    <t>2024年12月31日前</t>
  </si>
  <si>
    <t>日</t>
  </si>
  <si>
    <t>28900</t>
  </si>
  <si>
    <t>成本为需按合同总价289000元的10%质保金28900。</t>
  </si>
  <si>
    <t>成果显著</t>
  </si>
  <si>
    <t>档案馆服务民生效益</t>
  </si>
  <si>
    <t>反映物业管理维护期间档案馆是否能良好运行为服务民生、中心工作做出影响和贡献。</t>
  </si>
  <si>
    <t>档案馆总用地面积3312.94平方米，总建筑面积10639.12平方米，为保障正常物业管理维护，2025年度需申请物业管理项目资金，按合同总价支付26.01万元。</t>
  </si>
  <si>
    <t>总面积10639.12平方米</t>
  </si>
  <si>
    <t>维护总面积10639.12平方米</t>
  </si>
  <si>
    <t>化粪池及排水管道每年进行清掏1次、消杀4此，对乱堆、乱放的物品等进行整顿清除。
每季度投放灭鼠药、消毒剂、除虫剂，使管理区域内环境干净、整洁。</t>
  </si>
  <si>
    <t>项</t>
  </si>
  <si>
    <t>2025年12月31日前</t>
  </si>
  <si>
    <t>260100</t>
  </si>
  <si>
    <t>成本为当年需按合同总价289000元的90%应支付价格。</t>
  </si>
  <si>
    <t>为增强档案馆的安保力量，提高档案库房安全性，进行档案馆门禁、监控设备、人脸识别等设施设备的安装及更新，包含硬盘主机、8T监控硬盘、辅材（线材）等费用预计4万元。该项目2024年已签订合同并完成安装调试，等待支付款项。</t>
  </si>
  <si>
    <t>铁制大门</t>
  </si>
  <si>
    <t>对</t>
  </si>
  <si>
    <t>反映安装大门的数量</t>
  </si>
  <si>
    <t>硬盘主机</t>
  </si>
  <si>
    <t>套</t>
  </si>
  <si>
    <t>指安装安保设施设备所含硬盘主机数量</t>
  </si>
  <si>
    <t>8T监控硬盘</t>
  </si>
  <si>
    <t>个</t>
  </si>
  <si>
    <t>指安装安保设施设备所含硬盘数量和规格</t>
  </si>
  <si>
    <t>辅材</t>
  </si>
  <si>
    <t>线材若干</t>
  </si>
  <si>
    <t>指安装安保设施设备所需辅材数量</t>
  </si>
  <si>
    <t>监控器材及辅材质量</t>
  </si>
  <si>
    <t>达到相关行业标准</t>
  </si>
  <si>
    <t>反映安装调试的相关安防设施设备的质量。</t>
  </si>
  <si>
    <t>安装调试完成时间</t>
  </si>
  <si>
    <t>2024年12月</t>
  </si>
  <si>
    <t>指安装安保设施设备所需时间</t>
  </si>
  <si>
    <t>指安装设施设备所需成本</t>
  </si>
  <si>
    <t>档案馆安防力量增强，档案安全得到保障</t>
  </si>
  <si>
    <t>指对档案馆库房档案安全带来的影响</t>
  </si>
  <si>
    <t>档案库房密集架采购合同，该项目已于2023年7月完成验收，2024年7月质保期已满。根据合同规定，区档案馆应支付的合同总价为84.9984万元，2023年区档案馆已支付17万元。2024年支付20万元，需向天津万茂图书档案设备制造有限公司支付剩余48万元。2025年预算15万元进行支付。</t>
  </si>
  <si>
    <t>档案密集架数量</t>
  </si>
  <si>
    <t>专业智能档案密集架608</t>
  </si>
  <si>
    <t>立方米</t>
  </si>
  <si>
    <t>专业智能档案密集架650立方米</t>
  </si>
  <si>
    <t>每立方米价格</t>
  </si>
  <si>
    <t>1398</t>
  </si>
  <si>
    <t>专业智能档案密集架单价。</t>
  </si>
  <si>
    <t>设备安装调试标准</t>
  </si>
  <si>
    <t>符合国家档案局DA/T7-92质量标准</t>
  </si>
  <si>
    <t>符合国家档案局DA/T7-92质量标准，并满足甲方技术要求。</t>
  </si>
  <si>
    <t>设施部件</t>
  </si>
  <si>
    <t>符合GB/T13667.4-2013关于电动密集书架的标准</t>
  </si>
  <si>
    <t>为确保密集架关键部件质量可靠，要求提供底盘、立柱、顶板部件等符合GB/T13667.4-2013《钢制书架第4部分：电动密集书架》的标准要求，并提供抽样检测报告。</t>
  </si>
  <si>
    <t>购置并通过验收时间</t>
  </si>
  <si>
    <t>2023年</t>
  </si>
  <si>
    <t>2023年12月前完成设备购置安装。</t>
  </si>
  <si>
    <t>根据合同规定与双方协商本次所需支付的款项。</t>
  </si>
  <si>
    <t>发挥国家综合档案馆公共服务能力</t>
  </si>
  <si>
    <t>提高文书档案入库率，建成符合标准的县区级综合档案馆</t>
  </si>
  <si>
    <t>档案馆扩容所带来的社会影响。</t>
  </si>
  <si>
    <t>扩大档案存储量</t>
  </si>
  <si>
    <t>可容纳西山区今后10年内产生的档案</t>
  </si>
  <si>
    <t>增加各机关单位可移交档案数量，提高档案入库率和利用率。</t>
  </si>
  <si>
    <t>移交档案的各机关单位</t>
  </si>
  <si>
    <t>服务人员满意度</t>
  </si>
  <si>
    <t>查借阅群众</t>
  </si>
  <si>
    <t>预算06表</t>
  </si>
  <si>
    <t>政府性基金预算支出预算表</t>
  </si>
  <si>
    <t>单位名称：昆明市发展和改革委员会</t>
  </si>
  <si>
    <t>政府性基金预算支出</t>
  </si>
  <si>
    <t>昆明市西山区档案馆无政府性基金预算支出，此表无数据。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</si>
  <si>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</si>
  <si>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</si>
  <si>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</si>
  <si>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</si>
  <si>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</si>
  <si>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</si>
  <si>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</si>
  <si>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</si>
  <si>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</si>
  <si>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</si>
  <si>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</si>
  <si>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t>
  </si>
  <si>
    <t>西山区档案馆2025年物业管理服务项目</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</si>
  <si>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</si>
  <si>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</si>
  <si>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</si>
  <si>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</si>
  <si>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</si>
  <si>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</si>
  <si>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</si>
  <si>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</si>
  <si>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昆明市西山区档案馆无政府购买服务预算支出，此表无数据。</t>
  </si>
  <si>
    <t>预算09-1表</t>
  </si>
  <si>
    <t>单位名称（项目）</t>
  </si>
  <si>
    <t>地区</t>
  </si>
  <si>
    <t>昆明市西山区档案馆无对下转移支付预算支出，此表无数据。</t>
  </si>
  <si>
    <t>预算09-2表</t>
  </si>
  <si>
    <t>昆明市西山区档案馆无对下转移支付绩效目标，此表无数据。</t>
  </si>
  <si>
    <t xml:space="preserve">预算10表
</t>
  </si>
  <si>
    <t>资产类别</t>
  </si>
  <si>
    <t>资产分类代码.名称</t>
  </si>
  <si>
    <t>资产名称</t>
  </si>
  <si>
    <t>计量单位</t>
  </si>
  <si>
    <t>财政部门批复数（元）</t>
  </si>
  <si>
    <t>单价</t>
  </si>
  <si>
    <t>金额</t>
  </si>
  <si>
    <t>昆明市西山区档案馆无新增资产配置预算支出，此表无数据。</t>
  </si>
  <si>
    <t>预算11表</t>
  </si>
  <si>
    <t>上级补助</t>
  </si>
  <si>
    <t>昆明市西山区档案馆无上级转移支付补助项目支出，此表无数据。</t>
  </si>
  <si>
    <t>预算12表</t>
  </si>
  <si>
    <t>项目级次</t>
  </si>
  <si>
    <t>本级</t>
  </si>
  <si>
    <t/>
  </si>
  <si>
    <t>元</t>
    <phoneticPr fontId="18" type="noConversion"/>
  </si>
  <si>
    <t>680000</t>
    <phoneticPr fontId="18" type="noConversion"/>
  </si>
  <si>
    <t>40000</t>
    <phoneticPr fontId="18" type="noConversion"/>
  </si>
  <si>
    <t>项</t>
    <phoneticPr fontId="18" type="noConversion"/>
  </si>
</sst>
</file>

<file path=xl/styles.xml><?xml version="1.0" encoding="utf-8"?>
<styleSheet xmlns="http://schemas.openxmlformats.org/spreadsheetml/2006/main">
  <numFmts count="5">
    <numFmt numFmtId="178" formatCode="yyyy\-mm\-dd"/>
    <numFmt numFmtId="179" formatCode="yyyy\-mm\-dd\ hh:mm:ss"/>
    <numFmt numFmtId="180" formatCode="#,##0;\-#,##0;;@"/>
    <numFmt numFmtId="181" formatCode="#,##0.00;\-#,##0.00;;@"/>
    <numFmt numFmtId="182" formatCode="hh:mm:ss"/>
  </numFmts>
  <fonts count="1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rgb="FF000000"/>
      <name val="宋体"/>
      <charset val="134"/>
    </font>
    <font>
      <sz val="9"/>
      <name val="宋体"/>
      <charset val="134"/>
    </font>
    <font>
      <sz val="10"/>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8" fontId="12" fillId="0" borderId="7">
      <alignment horizontal="right" vertical="center"/>
    </xf>
    <xf numFmtId="179" fontId="12" fillId="0" borderId="7">
      <alignment horizontal="right" vertical="center"/>
    </xf>
    <xf numFmtId="180" fontId="12" fillId="0" borderId="7">
      <alignment horizontal="right" vertical="center"/>
    </xf>
    <xf numFmtId="181" fontId="12" fillId="0" borderId="7">
      <alignment horizontal="right" vertical="center"/>
    </xf>
    <xf numFmtId="181" fontId="12" fillId="0" borderId="7">
      <alignment horizontal="right" vertical="center"/>
    </xf>
    <xf numFmtId="10" fontId="12" fillId="0" borderId="7">
      <alignment horizontal="right" vertical="center"/>
    </xf>
    <xf numFmtId="49" fontId="12" fillId="0" borderId="7">
      <alignment horizontal="left" vertical="center" wrapText="1"/>
    </xf>
    <xf numFmtId="182" fontId="12" fillId="0" borderId="7">
      <alignment horizontal="right" vertical="center"/>
    </xf>
  </cellStyleXfs>
  <cellXfs count="28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181" fontId="5" fillId="0" borderId="7" xfId="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81" fontId="5" fillId="0" borderId="7" xfId="0" applyNumberFormat="1" applyFont="1" applyFill="1" applyBorder="1" applyAlignment="1">
      <alignment horizontal="right" vertical="center"/>
    </xf>
    <xf numFmtId="181" fontId="5" fillId="0" borderId="7" xfId="4" applyFont="1">
      <alignment horizontal="righ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protection locked="0"/>
    </xf>
    <xf numFmtId="4" fontId="5" fillId="0" borderId="7" xfId="4" applyNumberFormat="1" applyFont="1" applyFill="1" applyBorder="1">
      <alignment horizontal="right" vertical="center"/>
    </xf>
    <xf numFmtId="0" fontId="6" fillId="0" borderId="0" xfId="0" applyFont="1" applyFill="1" applyBorder="1" applyProtection="1">
      <protection locked="0"/>
    </xf>
    <xf numFmtId="0" fontId="6"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181" fontId="5"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0" xfId="0" applyFont="1" applyBorder="1"/>
    <xf numFmtId="180" fontId="5" fillId="0" borderId="7" xfId="3"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0" fillId="0" borderId="0" xfId="0" applyFill="1" applyBorder="1" applyAlignment="1"/>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49" fontId="5" fillId="0" borderId="7" xfId="7" applyFont="1">
      <alignment horizontal="left" vertical="center" wrapText="1"/>
    </xf>
    <xf numFmtId="49" fontId="0" fillId="0" borderId="0" xfId="0" applyNumberFormat="1" applyFont="1" applyBorder="1"/>
    <xf numFmtId="49" fontId="0" fillId="0" borderId="0" xfId="0" applyNumberFormat="1" applyFont="1" applyBorder="1" applyAlignment="1">
      <alignment horizontal="center" vertical="center"/>
    </xf>
    <xf numFmtId="49" fontId="1" fillId="0" borderId="0" xfId="0" applyNumberFormat="1" applyFont="1" applyBorder="1" applyAlignment="1">
      <alignment vertical="top"/>
    </xf>
    <xf numFmtId="49" fontId="1" fillId="0" borderId="0" xfId="0" applyNumberFormat="1" applyFont="1" applyBorder="1"/>
    <xf numFmtId="0" fontId="1" fillId="0" borderId="7" xfId="0" applyFont="1" applyBorder="1" applyAlignment="1">
      <alignment horizontal="center" vertical="center"/>
    </xf>
    <xf numFmtId="49" fontId="1" fillId="0" borderId="7" xfId="0" applyNumberFormat="1" applyFont="1" applyBorder="1" applyAlignment="1">
      <alignment horizontal="center" vertical="center"/>
    </xf>
    <xf numFmtId="49" fontId="11" fillId="2" borderId="7" xfId="0" applyNumberFormat="1"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protection locked="0"/>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0" fontId="1" fillId="0" borderId="0" xfId="0" applyFont="1" applyBorder="1" applyAlignment="1">
      <alignment vertical="top"/>
    </xf>
    <xf numFmtId="0" fontId="2" fillId="0" borderId="0" xfId="0" applyFont="1" applyBorder="1" applyAlignment="1">
      <alignment horizontal="right" vertical="center"/>
    </xf>
    <xf numFmtId="49" fontId="1" fillId="0" borderId="0" xfId="0" applyNumberFormat="1" applyFont="1" applyBorder="1" applyAlignment="1" applyProtection="1">
      <alignment vertical="top"/>
      <protection locked="0"/>
    </xf>
    <xf numFmtId="49" fontId="1" fillId="0" borderId="0" xfId="0" applyNumberFormat="1" applyFont="1" applyBorder="1" applyProtection="1">
      <protection locked="0"/>
    </xf>
    <xf numFmtId="49" fontId="1" fillId="0" borderId="7" xfId="0" applyNumberFormat="1"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49" fontId="13" fillId="0" borderId="7" xfId="0" applyNumberFormat="1" applyFont="1" applyBorder="1" applyAlignment="1" applyProtection="1">
      <alignment horizontal="center" vertical="center"/>
      <protection locked="0"/>
    </xf>
    <xf numFmtId="181" fontId="12" fillId="0" borderId="7" xfId="4" applyProtection="1">
      <alignment horizontal="right" vertical="center"/>
      <protection locked="0"/>
    </xf>
    <xf numFmtId="0" fontId="1" fillId="0" borderId="0" xfId="0" applyFont="1" applyBorder="1" applyAlignment="1" applyProtection="1">
      <alignment vertical="top"/>
      <protection locked="0"/>
    </xf>
    <xf numFmtId="0" fontId="2" fillId="0" borderId="0" xfId="0" applyFont="1" applyFill="1" applyBorder="1" applyAlignment="1">
      <alignment horizontal="right" vertical="center" wrapText="1"/>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2"/>
    </xf>
    <xf numFmtId="0" fontId="15"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181" fontId="17" fillId="0" borderId="7" xfId="0" applyNumberFormat="1" applyFont="1" applyFill="1" applyBorder="1" applyAlignment="1">
      <alignment horizontal="right" vertical="center"/>
    </xf>
    <xf numFmtId="0" fontId="15"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indent="1"/>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0" fontId="7"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12"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protection locked="0"/>
    </xf>
    <xf numFmtId="49" fontId="4" fillId="0" borderId="5" xfId="0" applyNumberFormat="1" applyFont="1" applyBorder="1" applyAlignment="1">
      <alignment horizontal="center" vertical="center"/>
    </xf>
    <xf numFmtId="49" fontId="4" fillId="0" borderId="6"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4" xfId="0" applyFont="1" applyFill="1" applyBorder="1" applyAlignment="1">
      <alignment horizontal="left" vertical="center"/>
    </xf>
    <xf numFmtId="49" fontId="4"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49" fontId="5" fillId="0" borderId="7" xfId="7" applyFont="1" applyAlignment="1">
      <alignment horizontal="left" vertical="center" wrapText="1" indent="2"/>
    </xf>
    <xf numFmtId="49" fontId="5" fillId="0" borderId="7" xfId="7" applyFont="1">
      <alignment horizontal="left"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2" fillId="0" borderId="0" xfId="0" applyFont="1" applyBorder="1" applyAlignment="1">
      <alignment horizontal="left" vertical="center"/>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81" fontId="5" fillId="0" borderId="0" xfId="0" applyNumberFormat="1"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2" fillId="2" borderId="12" xfId="0" applyFont="1" applyFill="1" applyBorder="1" applyAlignment="1">
      <alignment horizontal="lef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4" fillId="0" borderId="0"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cellXfs>
  <cellStyles count="9">
    <cellStyle name="DateStyle" xfId="1"/>
    <cellStyle name="DateTimeStyle" xfId="2"/>
    <cellStyle name="IntegralNumberStyle" xfId="3"/>
    <cellStyle name="MoneyStyle" xfId="4"/>
    <cellStyle name="NumberStyle" xfId="5"/>
    <cellStyle name="PercentStyle" xfId="6"/>
    <cellStyle name="TextStyle" xfId="7"/>
    <cellStyle name="TimeStyle" xfId="8"/>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tabSelected="1" workbookViewId="0">
      <pane ySplit="1" topLeftCell="A2" activePane="bottomLeft" state="frozen"/>
      <selection pane="bottomLeft" activeCell="D37" sqref="D37"/>
    </sheetView>
  </sheetViews>
  <sheetFormatPr defaultColWidth="8.625" defaultRowHeight="12.75" customHeight="1"/>
  <cols>
    <col min="1" max="4" width="41" style="1" customWidth="1"/>
    <col min="5" max="16384" width="8.625" style="1"/>
  </cols>
  <sheetData>
    <row r="1" spans="1:4" ht="12.75" customHeight="1">
      <c r="A1" s="2"/>
      <c r="B1" s="2"/>
      <c r="C1" s="2"/>
      <c r="D1" s="2"/>
    </row>
    <row r="2" spans="1:4" ht="15" customHeight="1">
      <c r="A2" s="26"/>
      <c r="B2" s="26"/>
      <c r="C2" s="26"/>
      <c r="D2" s="35" t="s">
        <v>0</v>
      </c>
    </row>
    <row r="3" spans="1:4" ht="41.25" customHeight="1">
      <c r="A3" s="120" t="str">
        <f>"2025"&amp;"年部门财务收支预算总表"</f>
        <v>2025年部门财务收支预算总表</v>
      </c>
      <c r="B3" s="121"/>
      <c r="C3" s="121"/>
      <c r="D3" s="121"/>
    </row>
    <row r="4" spans="1:4" ht="17.25" customHeight="1">
      <c r="A4" s="122" t="s">
        <v>1</v>
      </c>
      <c r="B4" s="123"/>
      <c r="D4" s="103" t="s">
        <v>2</v>
      </c>
    </row>
    <row r="5" spans="1:4" ht="23.25" customHeight="1">
      <c r="A5" s="124" t="s">
        <v>3</v>
      </c>
      <c r="B5" s="125"/>
      <c r="C5" s="124" t="s">
        <v>4</v>
      </c>
      <c r="D5" s="125"/>
    </row>
    <row r="6" spans="1:4" ht="24" customHeight="1">
      <c r="A6" s="106" t="s">
        <v>5</v>
      </c>
      <c r="B6" s="106" t="s">
        <v>6</v>
      </c>
      <c r="C6" s="106" t="s">
        <v>7</v>
      </c>
      <c r="D6" s="106" t="s">
        <v>6</v>
      </c>
    </row>
    <row r="7" spans="1:4" ht="17.25" customHeight="1">
      <c r="A7" s="107" t="s">
        <v>8</v>
      </c>
      <c r="B7" s="15">
        <v>2487432.7200000002</v>
      </c>
      <c r="C7" s="107" t="s">
        <v>9</v>
      </c>
      <c r="D7" s="15">
        <v>1965976.28</v>
      </c>
    </row>
    <row r="8" spans="1:4" ht="17.25" customHeight="1">
      <c r="A8" s="107" t="s">
        <v>10</v>
      </c>
      <c r="B8" s="15"/>
      <c r="C8" s="107" t="s">
        <v>11</v>
      </c>
      <c r="D8" s="15"/>
    </row>
    <row r="9" spans="1:4" ht="17.25" customHeight="1">
      <c r="A9" s="107" t="s">
        <v>12</v>
      </c>
      <c r="B9" s="15"/>
      <c r="C9" s="119" t="s">
        <v>13</v>
      </c>
      <c r="D9" s="15"/>
    </row>
    <row r="10" spans="1:4" ht="17.25" customHeight="1">
      <c r="A10" s="107" t="s">
        <v>14</v>
      </c>
      <c r="B10" s="15"/>
      <c r="C10" s="119" t="s">
        <v>15</v>
      </c>
      <c r="D10" s="15"/>
    </row>
    <row r="11" spans="1:4" ht="17.25" customHeight="1">
      <c r="A11" s="107" t="s">
        <v>16</v>
      </c>
      <c r="B11" s="15"/>
      <c r="C11" s="119" t="s">
        <v>17</v>
      </c>
      <c r="D11" s="15"/>
    </row>
    <row r="12" spans="1:4" ht="17.25" customHeight="1">
      <c r="A12" s="107" t="s">
        <v>18</v>
      </c>
      <c r="B12" s="15"/>
      <c r="C12" s="119" t="s">
        <v>19</v>
      </c>
      <c r="D12" s="15"/>
    </row>
    <row r="13" spans="1:4" ht="17.25" customHeight="1">
      <c r="A13" s="107" t="s">
        <v>20</v>
      </c>
      <c r="B13" s="15"/>
      <c r="C13" s="19" t="s">
        <v>21</v>
      </c>
      <c r="D13" s="15"/>
    </row>
    <row r="14" spans="1:4" ht="17.25" customHeight="1">
      <c r="A14" s="107" t="s">
        <v>22</v>
      </c>
      <c r="B14" s="15"/>
      <c r="C14" s="19" t="s">
        <v>23</v>
      </c>
      <c r="D14" s="15">
        <v>283101</v>
      </c>
    </row>
    <row r="15" spans="1:4" ht="17.25" customHeight="1">
      <c r="A15" s="107" t="s">
        <v>24</v>
      </c>
      <c r="B15" s="15"/>
      <c r="C15" s="19" t="s">
        <v>25</v>
      </c>
      <c r="D15" s="15">
        <v>127451.44</v>
      </c>
    </row>
    <row r="16" spans="1:4" ht="17.25" customHeight="1">
      <c r="A16" s="107" t="s">
        <v>26</v>
      </c>
      <c r="B16" s="15"/>
      <c r="C16" s="19" t="s">
        <v>27</v>
      </c>
      <c r="D16" s="15"/>
    </row>
    <row r="17" spans="1:4" ht="17.25" customHeight="1">
      <c r="A17" s="108"/>
      <c r="B17" s="15"/>
      <c r="C17" s="19" t="s">
        <v>28</v>
      </c>
      <c r="D17" s="15"/>
    </row>
    <row r="18" spans="1:4" ht="17.25" customHeight="1">
      <c r="A18" s="109"/>
      <c r="B18" s="15"/>
      <c r="C18" s="19" t="s">
        <v>29</v>
      </c>
      <c r="D18" s="15"/>
    </row>
    <row r="19" spans="1:4" ht="17.25" customHeight="1">
      <c r="A19" s="109"/>
      <c r="B19" s="15"/>
      <c r="C19" s="19" t="s">
        <v>30</v>
      </c>
      <c r="D19" s="15"/>
    </row>
    <row r="20" spans="1:4" ht="17.25" customHeight="1">
      <c r="A20" s="109"/>
      <c r="B20" s="15"/>
      <c r="C20" s="19" t="s">
        <v>31</v>
      </c>
      <c r="D20" s="15"/>
    </row>
    <row r="21" spans="1:4" ht="17.25" customHeight="1">
      <c r="A21" s="109"/>
      <c r="B21" s="15"/>
      <c r="C21" s="19" t="s">
        <v>32</v>
      </c>
      <c r="D21" s="15"/>
    </row>
    <row r="22" spans="1:4" ht="17.25" customHeight="1">
      <c r="A22" s="109"/>
      <c r="B22" s="15"/>
      <c r="C22" s="19" t="s">
        <v>33</v>
      </c>
      <c r="D22" s="15"/>
    </row>
    <row r="23" spans="1:4" ht="17.25" customHeight="1">
      <c r="A23" s="109"/>
      <c r="B23" s="15"/>
      <c r="C23" s="19" t="s">
        <v>34</v>
      </c>
      <c r="D23" s="15"/>
    </row>
    <row r="24" spans="1:4" ht="17.25" customHeight="1">
      <c r="A24" s="109"/>
      <c r="B24" s="15"/>
      <c r="C24" s="19" t="s">
        <v>35</v>
      </c>
      <c r="D24" s="15"/>
    </row>
    <row r="25" spans="1:4" ht="17.25" customHeight="1">
      <c r="A25" s="109"/>
      <c r="B25" s="15"/>
      <c r="C25" s="19" t="s">
        <v>36</v>
      </c>
      <c r="D25" s="15">
        <v>110904</v>
      </c>
    </row>
    <row r="26" spans="1:4" ht="17.25" customHeight="1">
      <c r="A26" s="109"/>
      <c r="B26" s="15"/>
      <c r="C26" s="19" t="s">
        <v>37</v>
      </c>
      <c r="D26" s="15"/>
    </row>
    <row r="27" spans="1:4" ht="17.25" customHeight="1">
      <c r="A27" s="109"/>
      <c r="B27" s="15"/>
      <c r="C27" s="108" t="s">
        <v>38</v>
      </c>
      <c r="D27" s="15"/>
    </row>
    <row r="28" spans="1:4" ht="17.25" customHeight="1">
      <c r="A28" s="109"/>
      <c r="B28" s="15"/>
      <c r="C28" s="19" t="s">
        <v>39</v>
      </c>
      <c r="D28" s="15"/>
    </row>
    <row r="29" spans="1:4" ht="16.5" customHeight="1">
      <c r="A29" s="109"/>
      <c r="B29" s="15"/>
      <c r="C29" s="19" t="s">
        <v>40</v>
      </c>
      <c r="D29" s="15"/>
    </row>
    <row r="30" spans="1:4" ht="16.5" customHeight="1">
      <c r="A30" s="109"/>
      <c r="B30" s="15"/>
      <c r="C30" s="108" t="s">
        <v>41</v>
      </c>
      <c r="D30" s="15"/>
    </row>
    <row r="31" spans="1:4" ht="17.25" customHeight="1">
      <c r="A31" s="109"/>
      <c r="B31" s="15"/>
      <c r="C31" s="108" t="s">
        <v>42</v>
      </c>
      <c r="D31" s="15"/>
    </row>
    <row r="32" spans="1:4" ht="17.25" customHeight="1">
      <c r="A32" s="109"/>
      <c r="B32" s="15"/>
      <c r="C32" s="19" t="s">
        <v>43</v>
      </c>
      <c r="D32" s="15"/>
    </row>
    <row r="33" spans="1:4" ht="16.5" customHeight="1">
      <c r="A33" s="109" t="s">
        <v>44</v>
      </c>
      <c r="B33" s="15">
        <v>2487432.7200000002</v>
      </c>
      <c r="C33" s="109" t="s">
        <v>45</v>
      </c>
      <c r="D33" s="15">
        <v>2487432.7200000002</v>
      </c>
    </row>
    <row r="34" spans="1:4" ht="16.5" customHeight="1">
      <c r="A34" s="108" t="s">
        <v>46</v>
      </c>
      <c r="B34" s="15"/>
      <c r="C34" s="108" t="s">
        <v>47</v>
      </c>
      <c r="D34" s="15"/>
    </row>
    <row r="35" spans="1:4" ht="16.5" customHeight="1">
      <c r="A35" s="19" t="s">
        <v>48</v>
      </c>
      <c r="B35" s="15"/>
      <c r="C35" s="19" t="s">
        <v>48</v>
      </c>
      <c r="D35" s="15"/>
    </row>
    <row r="36" spans="1:4" ht="16.5" customHeight="1">
      <c r="A36" s="19" t="s">
        <v>49</v>
      </c>
      <c r="B36" s="15"/>
      <c r="C36" s="19" t="s">
        <v>50</v>
      </c>
      <c r="D36" s="15"/>
    </row>
    <row r="37" spans="1:4" ht="16.5" customHeight="1">
      <c r="A37" s="110" t="s">
        <v>51</v>
      </c>
      <c r="B37" s="15">
        <v>2487432.7200000002</v>
      </c>
      <c r="C37" s="110" t="s">
        <v>52</v>
      </c>
      <c r="D37" s="15">
        <v>2487432.7200000002</v>
      </c>
    </row>
  </sheetData>
  <mergeCells count="4">
    <mergeCell ref="A3:D3"/>
    <mergeCell ref="A4:B4"/>
    <mergeCell ref="A5:B5"/>
    <mergeCell ref="C5:D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T13"/>
  <sheetViews>
    <sheetView showGridLines="0" showZeros="0" zoomScale="85" zoomScaleNormal="85" workbookViewId="0">
      <pane ySplit="1" topLeftCell="A2" activePane="bottomLeft" state="frozen"/>
      <selection pane="bottomLeft" activeCell="C21" sqref="C21"/>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spans="1:20" ht="12.75" customHeight="1">
      <c r="A1" s="2"/>
      <c r="B1" s="2"/>
      <c r="C1" s="2"/>
      <c r="D1" s="2"/>
      <c r="E1" s="2"/>
      <c r="F1" s="2"/>
      <c r="G1" s="2"/>
      <c r="H1" s="2"/>
      <c r="I1" s="2"/>
      <c r="J1" s="2"/>
      <c r="K1" s="2"/>
      <c r="L1" s="2"/>
      <c r="M1" s="2"/>
      <c r="N1" s="2"/>
      <c r="O1" s="2"/>
      <c r="P1" s="2"/>
      <c r="Q1" s="2"/>
      <c r="R1" s="2"/>
      <c r="S1" s="2"/>
    </row>
    <row r="2" spans="1:20" ht="17.25" customHeight="1">
      <c r="A2" s="126" t="s">
        <v>53</v>
      </c>
      <c r="B2" s="121"/>
      <c r="C2" s="121"/>
      <c r="D2" s="121"/>
      <c r="E2" s="121"/>
      <c r="F2" s="121"/>
      <c r="G2" s="121"/>
      <c r="H2" s="121"/>
      <c r="I2" s="121"/>
      <c r="J2" s="121"/>
      <c r="K2" s="121"/>
      <c r="L2" s="121"/>
      <c r="M2" s="121"/>
      <c r="N2" s="121"/>
      <c r="O2" s="121"/>
      <c r="P2" s="121"/>
      <c r="Q2" s="121"/>
      <c r="R2" s="121"/>
      <c r="S2" s="121"/>
    </row>
    <row r="3" spans="1:20" ht="41.25" customHeight="1">
      <c r="A3" s="120" t="str">
        <f>"2025"&amp;"年部门收入预算表"</f>
        <v>2025年部门收入预算表</v>
      </c>
      <c r="B3" s="121"/>
      <c r="C3" s="121"/>
      <c r="D3" s="121"/>
      <c r="E3" s="121"/>
      <c r="F3" s="121"/>
      <c r="G3" s="121"/>
      <c r="H3" s="121"/>
      <c r="I3" s="121"/>
      <c r="J3" s="121"/>
      <c r="K3" s="121"/>
      <c r="L3" s="121"/>
      <c r="M3" s="121"/>
      <c r="N3" s="121"/>
      <c r="O3" s="121"/>
      <c r="P3" s="121"/>
      <c r="Q3" s="121"/>
      <c r="R3" s="121"/>
      <c r="S3" s="121"/>
    </row>
    <row r="4" spans="1:20" ht="17.25" customHeight="1">
      <c r="A4" s="122" t="s">
        <v>1</v>
      </c>
      <c r="B4" s="121"/>
      <c r="S4" s="26" t="s">
        <v>2</v>
      </c>
    </row>
    <row r="5" spans="1:20" ht="21.75" customHeight="1">
      <c r="A5" s="135" t="s">
        <v>54</v>
      </c>
      <c r="B5" s="138" t="s">
        <v>55</v>
      </c>
      <c r="C5" s="138" t="s">
        <v>56</v>
      </c>
      <c r="D5" s="127" t="s">
        <v>57</v>
      </c>
      <c r="E5" s="127"/>
      <c r="F5" s="127"/>
      <c r="G5" s="127"/>
      <c r="H5" s="127"/>
      <c r="I5" s="128"/>
      <c r="J5" s="127"/>
      <c r="K5" s="127"/>
      <c r="L5" s="127"/>
      <c r="M5" s="127"/>
      <c r="N5" s="129"/>
      <c r="O5" s="127" t="s">
        <v>46</v>
      </c>
      <c r="P5" s="127"/>
      <c r="Q5" s="127"/>
      <c r="R5" s="127"/>
      <c r="S5" s="129"/>
    </row>
    <row r="6" spans="1:20" ht="27" customHeight="1">
      <c r="A6" s="136"/>
      <c r="B6" s="139"/>
      <c r="C6" s="139"/>
      <c r="D6" s="139" t="s">
        <v>58</v>
      </c>
      <c r="E6" s="139" t="s">
        <v>59</v>
      </c>
      <c r="F6" s="139" t="s">
        <v>60</v>
      </c>
      <c r="G6" s="139" t="s">
        <v>61</v>
      </c>
      <c r="H6" s="139" t="s">
        <v>62</v>
      </c>
      <c r="I6" s="130" t="s">
        <v>63</v>
      </c>
      <c r="J6" s="131"/>
      <c r="K6" s="131"/>
      <c r="L6" s="131"/>
      <c r="M6" s="131"/>
      <c r="N6" s="132"/>
      <c r="O6" s="139" t="s">
        <v>58</v>
      </c>
      <c r="P6" s="139" t="s">
        <v>59</v>
      </c>
      <c r="Q6" s="139" t="s">
        <v>60</v>
      </c>
      <c r="R6" s="139" t="s">
        <v>61</v>
      </c>
      <c r="S6" s="139" t="s">
        <v>64</v>
      </c>
    </row>
    <row r="7" spans="1:20" ht="30" customHeight="1">
      <c r="A7" s="137"/>
      <c r="B7" s="140"/>
      <c r="C7" s="141"/>
      <c r="D7" s="141"/>
      <c r="E7" s="141"/>
      <c r="F7" s="141"/>
      <c r="G7" s="141"/>
      <c r="H7" s="141"/>
      <c r="I7" s="39" t="s">
        <v>58</v>
      </c>
      <c r="J7" s="118" t="s">
        <v>65</v>
      </c>
      <c r="K7" s="118" t="s">
        <v>66</v>
      </c>
      <c r="L7" s="118" t="s">
        <v>67</v>
      </c>
      <c r="M7" s="118" t="s">
        <v>68</v>
      </c>
      <c r="N7" s="118" t="s">
        <v>69</v>
      </c>
      <c r="O7" s="142"/>
      <c r="P7" s="142"/>
      <c r="Q7" s="142"/>
      <c r="R7" s="142"/>
      <c r="S7" s="141"/>
    </row>
    <row r="8" spans="1:20" ht="15" customHeight="1">
      <c r="A8" s="34">
        <v>1</v>
      </c>
      <c r="B8" s="34">
        <v>2</v>
      </c>
      <c r="C8" s="34">
        <v>3</v>
      </c>
      <c r="D8" s="34">
        <v>4</v>
      </c>
      <c r="E8" s="34">
        <v>5</v>
      </c>
      <c r="F8" s="34">
        <v>6</v>
      </c>
      <c r="G8" s="34">
        <v>7</v>
      </c>
      <c r="H8" s="34">
        <v>8</v>
      </c>
      <c r="I8" s="39">
        <v>9</v>
      </c>
      <c r="J8" s="34">
        <v>10</v>
      </c>
      <c r="K8" s="34">
        <v>11</v>
      </c>
      <c r="L8" s="34">
        <v>12</v>
      </c>
      <c r="M8" s="34">
        <v>13</v>
      </c>
      <c r="N8" s="34">
        <v>14</v>
      </c>
      <c r="O8" s="34">
        <v>15</v>
      </c>
      <c r="P8" s="34">
        <v>16</v>
      </c>
      <c r="Q8" s="34">
        <v>17</v>
      </c>
      <c r="R8" s="34">
        <v>18</v>
      </c>
      <c r="S8" s="34">
        <v>19</v>
      </c>
    </row>
    <row r="9" spans="1:20" s="75" customFormat="1" ht="18" customHeight="1">
      <c r="A9" s="14" t="s">
        <v>70</v>
      </c>
      <c r="B9" s="14" t="s">
        <v>71</v>
      </c>
      <c r="C9" s="91">
        <v>2487432.7200000002</v>
      </c>
      <c r="D9" s="91">
        <v>2487432.7200000002</v>
      </c>
      <c r="E9" s="91">
        <v>2487432.7200000002</v>
      </c>
      <c r="F9" s="91"/>
      <c r="G9" s="91"/>
      <c r="H9" s="91"/>
      <c r="I9" s="91"/>
      <c r="J9" s="91"/>
      <c r="K9" s="91"/>
      <c r="L9" s="91"/>
      <c r="M9" s="91"/>
      <c r="N9" s="91"/>
      <c r="O9" s="91"/>
      <c r="P9" s="91"/>
      <c r="Q9" s="91"/>
      <c r="R9" s="91"/>
      <c r="S9" s="91"/>
      <c r="T9" s="91"/>
    </row>
    <row r="10" spans="1:20" s="75" customFormat="1" ht="18" customHeight="1">
      <c r="A10" s="116" t="s">
        <v>72</v>
      </c>
      <c r="B10" s="116" t="s">
        <v>71</v>
      </c>
      <c r="C10" s="91">
        <v>2487432.7200000002</v>
      </c>
      <c r="D10" s="91">
        <v>2487432.7200000002</v>
      </c>
      <c r="E10" s="91">
        <v>2487432.7200000002</v>
      </c>
      <c r="F10" s="91"/>
      <c r="G10" s="91"/>
      <c r="H10" s="91"/>
      <c r="I10" s="91"/>
      <c r="J10" s="91"/>
      <c r="K10" s="91"/>
      <c r="L10" s="91"/>
      <c r="M10" s="91"/>
      <c r="N10" s="91"/>
      <c r="O10" s="91"/>
      <c r="P10" s="91"/>
      <c r="Q10" s="91"/>
      <c r="R10" s="91"/>
      <c r="S10" s="91"/>
      <c r="T10" s="91"/>
    </row>
    <row r="11" spans="1:20" ht="18" customHeight="1">
      <c r="A11" s="117"/>
      <c r="B11" s="117"/>
      <c r="C11" s="15"/>
      <c r="D11" s="15"/>
      <c r="E11" s="15"/>
      <c r="F11" s="15"/>
      <c r="G11" s="15"/>
      <c r="H11" s="15"/>
      <c r="I11" s="15"/>
      <c r="J11" s="15"/>
      <c r="K11" s="15"/>
      <c r="L11" s="15"/>
      <c r="M11" s="15"/>
      <c r="N11" s="15"/>
      <c r="O11" s="15"/>
      <c r="P11" s="15"/>
      <c r="Q11" s="15"/>
      <c r="R11" s="15"/>
      <c r="S11" s="15"/>
    </row>
    <row r="12" spans="1:20" ht="18" customHeight="1">
      <c r="A12" s="117"/>
      <c r="B12" s="117"/>
      <c r="C12" s="15"/>
      <c r="D12" s="15"/>
      <c r="E12" s="15"/>
      <c r="F12" s="15"/>
      <c r="G12" s="15"/>
      <c r="H12" s="15"/>
      <c r="I12" s="15"/>
      <c r="J12" s="15"/>
      <c r="K12" s="15"/>
      <c r="L12" s="15"/>
      <c r="M12" s="15"/>
      <c r="N12" s="15"/>
      <c r="O12" s="15"/>
      <c r="P12" s="15"/>
      <c r="Q12" s="15"/>
      <c r="R12" s="15"/>
      <c r="S12" s="15"/>
    </row>
    <row r="13" spans="1:20" ht="18" customHeight="1">
      <c r="A13" s="133" t="s">
        <v>56</v>
      </c>
      <c r="B13" s="134"/>
      <c r="C13" s="15">
        <v>2487432.7200000002</v>
      </c>
      <c r="D13" s="15">
        <v>2487432.7200000002</v>
      </c>
      <c r="E13" s="15">
        <v>2487432.7200000002</v>
      </c>
      <c r="F13" s="15"/>
      <c r="G13" s="15"/>
      <c r="H13" s="15"/>
      <c r="I13" s="15"/>
      <c r="J13" s="15"/>
      <c r="K13" s="15"/>
      <c r="L13" s="15"/>
      <c r="M13" s="15"/>
      <c r="N13" s="15"/>
      <c r="O13" s="15"/>
      <c r="P13" s="15"/>
      <c r="Q13" s="15"/>
      <c r="R13" s="15"/>
      <c r="S13" s="15"/>
    </row>
  </sheetData>
  <mergeCells count="20">
    <mergeCell ref="O6:O7"/>
    <mergeCell ref="P6:P7"/>
    <mergeCell ref="Q6:Q7"/>
    <mergeCell ref="R6:R7"/>
    <mergeCell ref="S6:S7"/>
    <mergeCell ref="I6:N6"/>
    <mergeCell ref="A13:B13"/>
    <mergeCell ref="A5:A7"/>
    <mergeCell ref="B5:B7"/>
    <mergeCell ref="C5:C7"/>
    <mergeCell ref="D6:D7"/>
    <mergeCell ref="E6:E7"/>
    <mergeCell ref="F6:F7"/>
    <mergeCell ref="G6:G7"/>
    <mergeCell ref="H6:H7"/>
    <mergeCell ref="A2:S2"/>
    <mergeCell ref="A3:S3"/>
    <mergeCell ref="A4:B4"/>
    <mergeCell ref="D5:N5"/>
    <mergeCell ref="O5:S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5"/>
  <sheetViews>
    <sheetView showGridLines="0" showZeros="0" workbookViewId="0">
      <pane ySplit="1" topLeftCell="A2" activePane="bottomLeft" state="frozen"/>
      <selection pane="bottomLeft" activeCell="C22" sqref="C8 C13 C17 C22"/>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spans="1:15" ht="12.75" customHeight="1">
      <c r="A1" s="2"/>
      <c r="B1" s="2"/>
      <c r="C1" s="2"/>
      <c r="D1" s="2"/>
      <c r="E1" s="2"/>
      <c r="F1" s="2"/>
      <c r="G1" s="2"/>
      <c r="H1" s="2"/>
      <c r="I1" s="2"/>
      <c r="J1" s="2"/>
      <c r="K1" s="2"/>
      <c r="L1" s="2"/>
      <c r="M1" s="2"/>
      <c r="N1" s="2"/>
      <c r="O1" s="2"/>
    </row>
    <row r="2" spans="1:15" ht="17.25" customHeight="1">
      <c r="A2" s="143" t="s">
        <v>73</v>
      </c>
      <c r="B2" s="121"/>
      <c r="C2" s="121"/>
      <c r="D2" s="121"/>
      <c r="E2" s="121"/>
      <c r="F2" s="121"/>
      <c r="G2" s="121"/>
      <c r="H2" s="121"/>
      <c r="I2" s="121"/>
      <c r="J2" s="121"/>
      <c r="K2" s="121"/>
      <c r="L2" s="121"/>
      <c r="M2" s="121"/>
      <c r="N2" s="121"/>
      <c r="O2" s="121"/>
    </row>
    <row r="3" spans="1:15" ht="41.25" customHeight="1">
      <c r="A3" s="120" t="str">
        <f>"2025"&amp;"年部门支出预算表"</f>
        <v>2025年部门支出预算表</v>
      </c>
      <c r="B3" s="121"/>
      <c r="C3" s="121"/>
      <c r="D3" s="121"/>
      <c r="E3" s="121"/>
      <c r="F3" s="121"/>
      <c r="G3" s="121"/>
      <c r="H3" s="121"/>
      <c r="I3" s="121"/>
      <c r="J3" s="121"/>
      <c r="K3" s="121"/>
      <c r="L3" s="121"/>
      <c r="M3" s="121"/>
      <c r="N3" s="121"/>
      <c r="O3" s="121"/>
    </row>
    <row r="4" spans="1:15" ht="17.25" customHeight="1">
      <c r="A4" s="122" t="s">
        <v>1</v>
      </c>
      <c r="B4" s="121"/>
      <c r="O4" s="26" t="s">
        <v>2</v>
      </c>
    </row>
    <row r="5" spans="1:15" ht="27" customHeight="1">
      <c r="A5" s="151" t="s">
        <v>74</v>
      </c>
      <c r="B5" s="151" t="s">
        <v>75</v>
      </c>
      <c r="C5" s="151" t="s">
        <v>56</v>
      </c>
      <c r="D5" s="144" t="s">
        <v>59</v>
      </c>
      <c r="E5" s="145"/>
      <c r="F5" s="146"/>
      <c r="G5" s="154" t="s">
        <v>60</v>
      </c>
      <c r="H5" s="154" t="s">
        <v>61</v>
      </c>
      <c r="I5" s="154" t="s">
        <v>76</v>
      </c>
      <c r="J5" s="144" t="s">
        <v>63</v>
      </c>
      <c r="K5" s="145"/>
      <c r="L5" s="145"/>
      <c r="M5" s="145"/>
      <c r="N5" s="147"/>
      <c r="O5" s="148"/>
    </row>
    <row r="6" spans="1:15" ht="42" customHeight="1">
      <c r="A6" s="152"/>
      <c r="B6" s="152"/>
      <c r="C6" s="153"/>
      <c r="D6" s="112" t="s">
        <v>58</v>
      </c>
      <c r="E6" s="112" t="s">
        <v>77</v>
      </c>
      <c r="F6" s="112" t="s">
        <v>78</v>
      </c>
      <c r="G6" s="153"/>
      <c r="H6" s="153"/>
      <c r="I6" s="152"/>
      <c r="J6" s="112" t="s">
        <v>58</v>
      </c>
      <c r="K6" s="106" t="s">
        <v>79</v>
      </c>
      <c r="L6" s="106" t="s">
        <v>80</v>
      </c>
      <c r="M6" s="106" t="s">
        <v>81</v>
      </c>
      <c r="N6" s="106" t="s">
        <v>82</v>
      </c>
      <c r="O6" s="106" t="s">
        <v>83</v>
      </c>
    </row>
    <row r="7" spans="1:15" ht="18" customHeight="1">
      <c r="A7" s="27" t="s">
        <v>84</v>
      </c>
      <c r="B7" s="27" t="s">
        <v>85</v>
      </c>
      <c r="C7" s="27" t="s">
        <v>86</v>
      </c>
      <c r="D7" s="31" t="s">
        <v>87</v>
      </c>
      <c r="E7" s="31" t="s">
        <v>88</v>
      </c>
      <c r="F7" s="31" t="s">
        <v>89</v>
      </c>
      <c r="G7" s="31" t="s">
        <v>90</v>
      </c>
      <c r="H7" s="31" t="s">
        <v>91</v>
      </c>
      <c r="I7" s="31" t="s">
        <v>92</v>
      </c>
      <c r="J7" s="31" t="s">
        <v>93</v>
      </c>
      <c r="K7" s="31" t="s">
        <v>94</v>
      </c>
      <c r="L7" s="31" t="s">
        <v>95</v>
      </c>
      <c r="M7" s="31" t="s">
        <v>96</v>
      </c>
      <c r="N7" s="27" t="s">
        <v>97</v>
      </c>
      <c r="O7" s="31" t="s">
        <v>98</v>
      </c>
    </row>
    <row r="8" spans="1:15" s="75" customFormat="1" ht="21" customHeight="1">
      <c r="A8" s="113" t="s">
        <v>99</v>
      </c>
      <c r="B8" s="113" t="s">
        <v>100</v>
      </c>
      <c r="C8" s="65">
        <v>1965976.28</v>
      </c>
      <c r="D8" s="91">
        <v>1965976.28</v>
      </c>
      <c r="E8" s="91">
        <v>1165976.28</v>
      </c>
      <c r="F8" s="91">
        <v>800000</v>
      </c>
      <c r="G8" s="91"/>
      <c r="H8" s="91"/>
      <c r="I8" s="91"/>
      <c r="J8" s="91"/>
      <c r="K8" s="91"/>
      <c r="L8" s="91"/>
      <c r="M8" s="91"/>
      <c r="N8" s="65"/>
      <c r="O8" s="65"/>
    </row>
    <row r="9" spans="1:15" s="75" customFormat="1" ht="21" customHeight="1">
      <c r="A9" s="114" t="s">
        <v>101</v>
      </c>
      <c r="B9" s="114" t="s">
        <v>102</v>
      </c>
      <c r="C9" s="65">
        <v>1965976.28</v>
      </c>
      <c r="D9" s="91">
        <v>1965976.28</v>
      </c>
      <c r="E9" s="91">
        <v>1165976.28</v>
      </c>
      <c r="F9" s="91">
        <v>800000</v>
      </c>
      <c r="G9" s="91"/>
      <c r="H9" s="91"/>
      <c r="I9" s="91"/>
      <c r="J9" s="91"/>
      <c r="K9" s="91"/>
      <c r="L9" s="91"/>
      <c r="M9" s="91"/>
      <c r="N9" s="65"/>
      <c r="O9" s="65"/>
    </row>
    <row r="10" spans="1:15" s="75" customFormat="1" ht="21" customHeight="1">
      <c r="A10" s="115" t="s">
        <v>103</v>
      </c>
      <c r="B10" s="115" t="s">
        <v>104</v>
      </c>
      <c r="C10" s="65">
        <v>1185976.28</v>
      </c>
      <c r="D10" s="91">
        <v>1185976.28</v>
      </c>
      <c r="E10" s="91">
        <v>1165976.28</v>
      </c>
      <c r="F10" s="91">
        <v>20000</v>
      </c>
      <c r="G10" s="91"/>
      <c r="H10" s="91"/>
      <c r="I10" s="91"/>
      <c r="J10" s="91"/>
      <c r="K10" s="91"/>
      <c r="L10" s="91"/>
      <c r="M10" s="91"/>
      <c r="N10" s="65"/>
      <c r="O10" s="65"/>
    </row>
    <row r="11" spans="1:15" s="75" customFormat="1" ht="21" customHeight="1">
      <c r="A11" s="115" t="s">
        <v>105</v>
      </c>
      <c r="B11" s="115" t="s">
        <v>106</v>
      </c>
      <c r="C11" s="65">
        <v>661300</v>
      </c>
      <c r="D11" s="91">
        <v>661300</v>
      </c>
      <c r="E11" s="91"/>
      <c r="F11" s="91">
        <v>661300</v>
      </c>
      <c r="G11" s="91"/>
      <c r="H11" s="91"/>
      <c r="I11" s="91"/>
      <c r="J11" s="91"/>
      <c r="K11" s="91"/>
      <c r="L11" s="91"/>
      <c r="M11" s="91"/>
      <c r="N11" s="65"/>
      <c r="O11" s="65"/>
    </row>
    <row r="12" spans="1:15" s="75" customFormat="1" ht="21" customHeight="1">
      <c r="A12" s="115" t="s">
        <v>107</v>
      </c>
      <c r="B12" s="115" t="s">
        <v>108</v>
      </c>
      <c r="C12" s="65">
        <v>118700</v>
      </c>
      <c r="D12" s="91">
        <v>118700</v>
      </c>
      <c r="E12" s="91"/>
      <c r="F12" s="91">
        <v>118700</v>
      </c>
      <c r="G12" s="91"/>
      <c r="H12" s="91"/>
      <c r="I12" s="91"/>
      <c r="J12" s="91"/>
      <c r="K12" s="91"/>
      <c r="L12" s="91"/>
      <c r="M12" s="91"/>
      <c r="N12" s="65"/>
      <c r="O12" s="65"/>
    </row>
    <row r="13" spans="1:15" s="75" customFormat="1" ht="21" customHeight="1">
      <c r="A13" s="113" t="s">
        <v>109</v>
      </c>
      <c r="B13" s="113" t="s">
        <v>110</v>
      </c>
      <c r="C13" s="65">
        <v>283101</v>
      </c>
      <c r="D13" s="91">
        <v>283101</v>
      </c>
      <c r="E13" s="91">
        <v>283101</v>
      </c>
      <c r="F13" s="91"/>
      <c r="G13" s="91"/>
      <c r="H13" s="91"/>
      <c r="I13" s="91"/>
      <c r="J13" s="91"/>
      <c r="K13" s="91"/>
      <c r="L13" s="91"/>
      <c r="M13" s="91"/>
      <c r="N13" s="65"/>
      <c r="O13" s="65"/>
    </row>
    <row r="14" spans="1:15" s="75" customFormat="1" ht="21" customHeight="1">
      <c r="A14" s="114" t="s">
        <v>111</v>
      </c>
      <c r="B14" s="114" t="s">
        <v>112</v>
      </c>
      <c r="C14" s="65">
        <v>283101</v>
      </c>
      <c r="D14" s="91">
        <v>283101</v>
      </c>
      <c r="E14" s="91">
        <v>283101</v>
      </c>
      <c r="F14" s="91"/>
      <c r="G14" s="91"/>
      <c r="H14" s="91"/>
      <c r="I14" s="91"/>
      <c r="J14" s="91"/>
      <c r="K14" s="91"/>
      <c r="L14" s="91"/>
      <c r="M14" s="91"/>
      <c r="N14" s="65"/>
      <c r="O14" s="65"/>
    </row>
    <row r="15" spans="1:15" s="75" customFormat="1" ht="21" customHeight="1">
      <c r="A15" s="115" t="s">
        <v>113</v>
      </c>
      <c r="B15" s="115" t="s">
        <v>114</v>
      </c>
      <c r="C15" s="65">
        <v>131901</v>
      </c>
      <c r="D15" s="91">
        <v>131901</v>
      </c>
      <c r="E15" s="91">
        <v>131901</v>
      </c>
      <c r="F15" s="91"/>
      <c r="G15" s="91"/>
      <c r="H15" s="91"/>
      <c r="I15" s="91"/>
      <c r="J15" s="91"/>
      <c r="K15" s="91"/>
      <c r="L15" s="91"/>
      <c r="M15" s="91"/>
      <c r="N15" s="65"/>
      <c r="O15" s="65"/>
    </row>
    <row r="16" spans="1:15" s="75" customFormat="1" ht="21" customHeight="1">
      <c r="A16" s="115" t="s">
        <v>115</v>
      </c>
      <c r="B16" s="115" t="s">
        <v>116</v>
      </c>
      <c r="C16" s="65">
        <v>151200</v>
      </c>
      <c r="D16" s="91">
        <v>151200</v>
      </c>
      <c r="E16" s="91">
        <v>151200</v>
      </c>
      <c r="F16" s="91"/>
      <c r="G16" s="91"/>
      <c r="H16" s="91"/>
      <c r="I16" s="91"/>
      <c r="J16" s="91"/>
      <c r="K16" s="91"/>
      <c r="L16" s="91"/>
      <c r="M16" s="91"/>
      <c r="N16" s="65"/>
      <c r="O16" s="65"/>
    </row>
    <row r="17" spans="1:15" s="75" customFormat="1" ht="21" customHeight="1">
      <c r="A17" s="113" t="s">
        <v>117</v>
      </c>
      <c r="B17" s="113" t="s">
        <v>118</v>
      </c>
      <c r="C17" s="65">
        <v>127451.44</v>
      </c>
      <c r="D17" s="91">
        <v>127451.44</v>
      </c>
      <c r="E17" s="91">
        <v>127451.44</v>
      </c>
      <c r="F17" s="91"/>
      <c r="G17" s="91"/>
      <c r="H17" s="91"/>
      <c r="I17" s="91"/>
      <c r="J17" s="91"/>
      <c r="K17" s="91"/>
      <c r="L17" s="91"/>
      <c r="M17" s="91"/>
      <c r="N17" s="65"/>
      <c r="O17" s="65"/>
    </row>
    <row r="18" spans="1:15" s="75" customFormat="1" ht="21" customHeight="1">
      <c r="A18" s="114" t="s">
        <v>119</v>
      </c>
      <c r="B18" s="114" t="s">
        <v>120</v>
      </c>
      <c r="C18" s="65">
        <v>127451.44</v>
      </c>
      <c r="D18" s="91">
        <v>127451.44</v>
      </c>
      <c r="E18" s="91">
        <v>127451.44</v>
      </c>
      <c r="F18" s="91"/>
      <c r="G18" s="91"/>
      <c r="H18" s="91"/>
      <c r="I18" s="91"/>
      <c r="J18" s="91"/>
      <c r="K18" s="91"/>
      <c r="L18" s="91"/>
      <c r="M18" s="91"/>
      <c r="N18" s="65"/>
      <c r="O18" s="65"/>
    </row>
    <row r="19" spans="1:15" s="75" customFormat="1" ht="21" customHeight="1">
      <c r="A19" s="115" t="s">
        <v>121</v>
      </c>
      <c r="B19" s="115" t="s">
        <v>122</v>
      </c>
      <c r="C19" s="65">
        <v>60396</v>
      </c>
      <c r="D19" s="91">
        <v>60396</v>
      </c>
      <c r="E19" s="91">
        <v>60396</v>
      </c>
      <c r="F19" s="91"/>
      <c r="G19" s="91"/>
      <c r="H19" s="91"/>
      <c r="I19" s="91"/>
      <c r="J19" s="91"/>
      <c r="K19" s="91"/>
      <c r="L19" s="91"/>
      <c r="M19" s="91"/>
      <c r="N19" s="65"/>
      <c r="O19" s="65"/>
    </row>
    <row r="20" spans="1:15" s="75" customFormat="1" ht="21" customHeight="1">
      <c r="A20" s="115" t="s">
        <v>123</v>
      </c>
      <c r="B20" s="115" t="s">
        <v>124</v>
      </c>
      <c r="C20" s="65">
        <v>59215</v>
      </c>
      <c r="D20" s="91">
        <v>59215</v>
      </c>
      <c r="E20" s="91">
        <v>59215</v>
      </c>
      <c r="F20" s="91"/>
      <c r="G20" s="91"/>
      <c r="H20" s="91"/>
      <c r="I20" s="91"/>
      <c r="J20" s="91"/>
      <c r="K20" s="91"/>
      <c r="L20" s="91"/>
      <c r="M20" s="91"/>
      <c r="N20" s="65"/>
      <c r="O20" s="65"/>
    </row>
    <row r="21" spans="1:15" s="75" customFormat="1" ht="21" customHeight="1">
      <c r="A21" s="115" t="s">
        <v>125</v>
      </c>
      <c r="B21" s="115" t="s">
        <v>126</v>
      </c>
      <c r="C21" s="65">
        <v>7840.44</v>
      </c>
      <c r="D21" s="91">
        <v>7840.44</v>
      </c>
      <c r="E21" s="91">
        <v>7840.44</v>
      </c>
      <c r="F21" s="91"/>
      <c r="G21" s="91"/>
      <c r="H21" s="91"/>
      <c r="I21" s="91"/>
      <c r="J21" s="91"/>
      <c r="K21" s="91"/>
      <c r="L21" s="91"/>
      <c r="M21" s="91"/>
      <c r="N21" s="65"/>
      <c r="O21" s="65"/>
    </row>
    <row r="22" spans="1:15" s="75" customFormat="1" ht="21" customHeight="1">
      <c r="A22" s="113" t="s">
        <v>127</v>
      </c>
      <c r="B22" s="113" t="s">
        <v>128</v>
      </c>
      <c r="C22" s="65">
        <v>110904</v>
      </c>
      <c r="D22" s="91">
        <v>110904</v>
      </c>
      <c r="E22" s="91">
        <v>110904</v>
      </c>
      <c r="F22" s="91"/>
      <c r="G22" s="91"/>
      <c r="H22" s="91"/>
      <c r="I22" s="91"/>
      <c r="J22" s="91"/>
      <c r="K22" s="91"/>
      <c r="L22" s="91"/>
      <c r="M22" s="91"/>
      <c r="N22" s="65"/>
      <c r="O22" s="65"/>
    </row>
    <row r="23" spans="1:15" s="75" customFormat="1" ht="21" customHeight="1">
      <c r="A23" s="114" t="s">
        <v>129</v>
      </c>
      <c r="B23" s="114" t="s">
        <v>130</v>
      </c>
      <c r="C23" s="65">
        <v>110904</v>
      </c>
      <c r="D23" s="91">
        <v>110904</v>
      </c>
      <c r="E23" s="91">
        <v>110904</v>
      </c>
      <c r="F23" s="91"/>
      <c r="G23" s="91"/>
      <c r="H23" s="91"/>
      <c r="I23" s="91"/>
      <c r="J23" s="91"/>
      <c r="K23" s="91"/>
      <c r="L23" s="91"/>
      <c r="M23" s="91"/>
      <c r="N23" s="65"/>
      <c r="O23" s="65"/>
    </row>
    <row r="24" spans="1:15" s="75" customFormat="1" ht="21" customHeight="1">
      <c r="A24" s="115" t="s">
        <v>131</v>
      </c>
      <c r="B24" s="115" t="s">
        <v>132</v>
      </c>
      <c r="C24" s="65">
        <v>110904</v>
      </c>
      <c r="D24" s="91">
        <v>110904</v>
      </c>
      <c r="E24" s="91">
        <v>110904</v>
      </c>
      <c r="F24" s="91"/>
      <c r="G24" s="91"/>
      <c r="H24" s="91"/>
      <c r="I24" s="91"/>
      <c r="J24" s="91"/>
      <c r="K24" s="91"/>
      <c r="L24" s="91"/>
      <c r="M24" s="91"/>
      <c r="N24" s="65"/>
      <c r="O24" s="65"/>
    </row>
    <row r="25" spans="1:15" s="75" customFormat="1" ht="21" customHeight="1">
      <c r="A25" s="149" t="s">
        <v>56</v>
      </c>
      <c r="B25" s="150"/>
      <c r="C25" s="91">
        <v>2487432.7200000002</v>
      </c>
      <c r="D25" s="91">
        <v>2487432.7200000002</v>
      </c>
      <c r="E25" s="91">
        <v>1687432.72</v>
      </c>
      <c r="F25" s="91">
        <v>800000</v>
      </c>
      <c r="G25" s="91"/>
      <c r="H25" s="91"/>
      <c r="I25" s="91"/>
      <c r="J25" s="91"/>
      <c r="K25" s="91"/>
      <c r="L25" s="91"/>
      <c r="M25" s="91"/>
      <c r="N25" s="91"/>
      <c r="O25" s="91"/>
    </row>
  </sheetData>
  <mergeCells count="12">
    <mergeCell ref="A25:B25"/>
    <mergeCell ref="A5:A6"/>
    <mergeCell ref="B5:B6"/>
    <mergeCell ref="C5:C6"/>
    <mergeCell ref="G5:G6"/>
    <mergeCell ref="A2:O2"/>
    <mergeCell ref="A3:O3"/>
    <mergeCell ref="A4:B4"/>
    <mergeCell ref="D5:F5"/>
    <mergeCell ref="J5:O5"/>
    <mergeCell ref="H5:H6"/>
    <mergeCell ref="I5:I6"/>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2" activePane="bottomLeft" state="frozen"/>
      <selection pane="bottomLeft" activeCell="C39" sqref="C39"/>
    </sheetView>
  </sheetViews>
  <sheetFormatPr defaultColWidth="8.625" defaultRowHeight="12.75" customHeight="1"/>
  <cols>
    <col min="1" max="4" width="35.625" style="1" customWidth="1"/>
    <col min="5" max="16384" width="8.625" style="1"/>
  </cols>
  <sheetData>
    <row r="1" spans="1:4" ht="12.75" customHeight="1">
      <c r="A1" s="2"/>
      <c r="B1" s="2"/>
      <c r="C1" s="2"/>
      <c r="D1" s="2"/>
    </row>
    <row r="2" spans="1:4" ht="15" customHeight="1">
      <c r="A2" s="24"/>
      <c r="B2" s="26"/>
      <c r="C2" s="26"/>
      <c r="D2" s="26" t="s">
        <v>133</v>
      </c>
    </row>
    <row r="3" spans="1:4" ht="41.25" customHeight="1">
      <c r="A3" s="120" t="str">
        <f>"2025"&amp;"年部门财政拨款收支预算总表"</f>
        <v>2025年部门财政拨款收支预算总表</v>
      </c>
      <c r="B3" s="121"/>
      <c r="C3" s="121"/>
      <c r="D3" s="121"/>
    </row>
    <row r="4" spans="1:4" ht="17.25" customHeight="1">
      <c r="A4" s="122" t="s">
        <v>1</v>
      </c>
      <c r="B4" s="123"/>
      <c r="D4" s="26" t="s">
        <v>2</v>
      </c>
    </row>
    <row r="5" spans="1:4" ht="17.25" customHeight="1">
      <c r="A5" s="124" t="s">
        <v>3</v>
      </c>
      <c r="B5" s="125"/>
      <c r="C5" s="124" t="s">
        <v>4</v>
      </c>
      <c r="D5" s="125"/>
    </row>
    <row r="6" spans="1:4" ht="18.75" customHeight="1">
      <c r="A6" s="106" t="s">
        <v>5</v>
      </c>
      <c r="B6" s="106" t="s">
        <v>6</v>
      </c>
      <c r="C6" s="106" t="s">
        <v>7</v>
      </c>
      <c r="D6" s="106" t="s">
        <v>6</v>
      </c>
    </row>
    <row r="7" spans="1:4" ht="16.5" customHeight="1">
      <c r="A7" s="107" t="s">
        <v>134</v>
      </c>
      <c r="B7" s="15">
        <v>2487432.7200000002</v>
      </c>
      <c r="C7" s="107" t="s">
        <v>135</v>
      </c>
      <c r="D7" s="15">
        <v>2487432.7200000002</v>
      </c>
    </row>
    <row r="8" spans="1:4" ht="16.5" customHeight="1">
      <c r="A8" s="107" t="s">
        <v>136</v>
      </c>
      <c r="B8" s="15">
        <v>2487432.7200000002</v>
      </c>
      <c r="C8" s="107" t="s">
        <v>137</v>
      </c>
      <c r="D8" s="15">
        <v>1965976.28</v>
      </c>
    </row>
    <row r="9" spans="1:4" ht="16.5" customHeight="1">
      <c r="A9" s="107" t="s">
        <v>138</v>
      </c>
      <c r="B9" s="15"/>
      <c r="C9" s="107" t="s">
        <v>139</v>
      </c>
      <c r="D9" s="15"/>
    </row>
    <row r="10" spans="1:4" ht="16.5" customHeight="1">
      <c r="A10" s="107" t="s">
        <v>140</v>
      </c>
      <c r="B10" s="15"/>
      <c r="C10" s="107" t="s">
        <v>141</v>
      </c>
      <c r="D10" s="15"/>
    </row>
    <row r="11" spans="1:4" ht="16.5" customHeight="1">
      <c r="A11" s="107" t="s">
        <v>142</v>
      </c>
      <c r="B11" s="15"/>
      <c r="C11" s="107" t="s">
        <v>143</v>
      </c>
      <c r="D11" s="15"/>
    </row>
    <row r="12" spans="1:4" ht="16.5" customHeight="1">
      <c r="A12" s="107" t="s">
        <v>136</v>
      </c>
      <c r="B12" s="15"/>
      <c r="C12" s="107" t="s">
        <v>144</v>
      </c>
      <c r="D12" s="15"/>
    </row>
    <row r="13" spans="1:4" ht="16.5" customHeight="1">
      <c r="A13" s="108" t="s">
        <v>138</v>
      </c>
      <c r="B13" s="15"/>
      <c r="C13" s="38" t="s">
        <v>145</v>
      </c>
      <c r="D13" s="15"/>
    </row>
    <row r="14" spans="1:4" ht="16.5" customHeight="1">
      <c r="A14" s="108" t="s">
        <v>140</v>
      </c>
      <c r="B14" s="15"/>
      <c r="C14" s="38" t="s">
        <v>146</v>
      </c>
      <c r="D14" s="15"/>
    </row>
    <row r="15" spans="1:4" ht="16.5" customHeight="1">
      <c r="A15" s="109"/>
      <c r="B15" s="15"/>
      <c r="C15" s="38" t="s">
        <v>147</v>
      </c>
      <c r="D15" s="15">
        <v>283101</v>
      </c>
    </row>
    <row r="16" spans="1:4" ht="16.5" customHeight="1">
      <c r="A16" s="109"/>
      <c r="B16" s="15"/>
      <c r="C16" s="38" t="s">
        <v>148</v>
      </c>
      <c r="D16" s="15">
        <v>127451.44</v>
      </c>
    </row>
    <row r="17" spans="1:4" ht="16.5" customHeight="1">
      <c r="A17" s="109"/>
      <c r="B17" s="15"/>
      <c r="C17" s="38" t="s">
        <v>149</v>
      </c>
      <c r="D17" s="15"/>
    </row>
    <row r="18" spans="1:4" ht="16.5" customHeight="1">
      <c r="A18" s="109"/>
      <c r="B18" s="15"/>
      <c r="C18" s="38" t="s">
        <v>150</v>
      </c>
      <c r="D18" s="15"/>
    </row>
    <row r="19" spans="1:4" ht="16.5" customHeight="1">
      <c r="A19" s="109"/>
      <c r="B19" s="15"/>
      <c r="C19" s="38" t="s">
        <v>151</v>
      </c>
      <c r="D19" s="15"/>
    </row>
    <row r="20" spans="1:4" ht="16.5" customHeight="1">
      <c r="A20" s="109"/>
      <c r="B20" s="15"/>
      <c r="C20" s="38" t="s">
        <v>152</v>
      </c>
      <c r="D20" s="15"/>
    </row>
    <row r="21" spans="1:4" ht="16.5" customHeight="1">
      <c r="A21" s="109"/>
      <c r="B21" s="15"/>
      <c r="C21" s="38" t="s">
        <v>153</v>
      </c>
      <c r="D21" s="15"/>
    </row>
    <row r="22" spans="1:4" ht="16.5" customHeight="1">
      <c r="A22" s="109"/>
      <c r="B22" s="15"/>
      <c r="C22" s="38" t="s">
        <v>154</v>
      </c>
      <c r="D22" s="15"/>
    </row>
    <row r="23" spans="1:4" ht="16.5" customHeight="1">
      <c r="A23" s="109"/>
      <c r="B23" s="15"/>
      <c r="C23" s="38" t="s">
        <v>155</v>
      </c>
      <c r="D23" s="15"/>
    </row>
    <row r="24" spans="1:4" ht="16.5" customHeight="1">
      <c r="A24" s="109"/>
      <c r="B24" s="15"/>
      <c r="C24" s="38" t="s">
        <v>156</v>
      </c>
      <c r="D24" s="15"/>
    </row>
    <row r="25" spans="1:4" ht="16.5" customHeight="1">
      <c r="A25" s="109"/>
      <c r="B25" s="15"/>
      <c r="C25" s="38" t="s">
        <v>157</v>
      </c>
      <c r="D25" s="15"/>
    </row>
    <row r="26" spans="1:4" ht="16.5" customHeight="1">
      <c r="A26" s="109"/>
      <c r="B26" s="15"/>
      <c r="C26" s="38" t="s">
        <v>158</v>
      </c>
      <c r="D26" s="15">
        <v>110904</v>
      </c>
    </row>
    <row r="27" spans="1:4" ht="16.5" customHeight="1">
      <c r="A27" s="109"/>
      <c r="B27" s="15"/>
      <c r="C27" s="38" t="s">
        <v>159</v>
      </c>
      <c r="D27" s="15"/>
    </row>
    <row r="28" spans="1:4" ht="16.5" customHeight="1">
      <c r="A28" s="109"/>
      <c r="B28" s="15"/>
      <c r="C28" s="38" t="s">
        <v>160</v>
      </c>
      <c r="D28" s="15"/>
    </row>
    <row r="29" spans="1:4" ht="16.5" customHeight="1">
      <c r="A29" s="109"/>
      <c r="B29" s="15"/>
      <c r="C29" s="38" t="s">
        <v>161</v>
      </c>
      <c r="D29" s="15"/>
    </row>
    <row r="30" spans="1:4" ht="16.5" customHeight="1">
      <c r="A30" s="109"/>
      <c r="B30" s="15"/>
      <c r="C30" s="38" t="s">
        <v>162</v>
      </c>
      <c r="D30" s="15"/>
    </row>
    <row r="31" spans="1:4" ht="16.5" customHeight="1">
      <c r="A31" s="109"/>
      <c r="B31" s="15"/>
      <c r="C31" s="38" t="s">
        <v>163</v>
      </c>
      <c r="D31" s="15"/>
    </row>
    <row r="32" spans="1:4" ht="16.5" customHeight="1">
      <c r="A32" s="109"/>
      <c r="B32" s="15"/>
      <c r="C32" s="108" t="s">
        <v>164</v>
      </c>
      <c r="D32" s="15"/>
    </row>
    <row r="33" spans="1:4" ht="16.5" customHeight="1">
      <c r="A33" s="109"/>
      <c r="B33" s="15"/>
      <c r="C33" s="108" t="s">
        <v>165</v>
      </c>
      <c r="D33" s="15"/>
    </row>
    <row r="34" spans="1:4" ht="16.5" customHeight="1">
      <c r="A34" s="109"/>
      <c r="B34" s="15"/>
      <c r="C34" s="18" t="s">
        <v>166</v>
      </c>
      <c r="D34" s="15"/>
    </row>
    <row r="35" spans="1:4" ht="15" customHeight="1">
      <c r="A35" s="110" t="s">
        <v>51</v>
      </c>
      <c r="B35" s="111">
        <v>2487432.7200000002</v>
      </c>
      <c r="C35" s="110" t="s">
        <v>52</v>
      </c>
      <c r="D35" s="111">
        <v>2487432.7200000002</v>
      </c>
    </row>
  </sheetData>
  <mergeCells count="4">
    <mergeCell ref="A3:D3"/>
    <mergeCell ref="A4:B4"/>
    <mergeCell ref="A5:B5"/>
    <mergeCell ref="C5:D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5"/>
  <sheetViews>
    <sheetView showZeros="0" topLeftCell="B1" workbookViewId="0">
      <pane ySplit="1" topLeftCell="A2" activePane="bottomLeft" state="frozen"/>
      <selection pane="bottomLeft" activeCell="G25" sqref="D25 G25"/>
    </sheetView>
  </sheetViews>
  <sheetFormatPr defaultColWidth="9.125" defaultRowHeight="14.25" customHeight="1"/>
  <cols>
    <col min="1" max="1" width="20.125" style="1" customWidth="1"/>
    <col min="2" max="2" width="44" style="1" customWidth="1"/>
    <col min="3" max="7" width="24.125" style="1" customWidth="1"/>
    <col min="8" max="16384" width="9.125" style="1"/>
  </cols>
  <sheetData>
    <row r="1" spans="1:7" ht="14.25" customHeight="1">
      <c r="A1" s="2"/>
      <c r="B1" s="2"/>
      <c r="C1" s="2"/>
      <c r="D1" s="2"/>
      <c r="E1" s="2"/>
      <c r="F1" s="2"/>
      <c r="G1" s="2"/>
    </row>
    <row r="2" spans="1:7" ht="14.25" customHeight="1">
      <c r="D2" s="102"/>
      <c r="F2" s="40"/>
      <c r="G2" s="103" t="s">
        <v>167</v>
      </c>
    </row>
    <row r="3" spans="1:7" ht="41.25" customHeight="1">
      <c r="A3" s="155" t="str">
        <f>"2025"&amp;"年一般公共预算支出预算表（按功能科目分类）"</f>
        <v>2025年一般公共预算支出预算表（按功能科目分类）</v>
      </c>
      <c r="B3" s="155"/>
      <c r="C3" s="155"/>
      <c r="D3" s="155"/>
      <c r="E3" s="155"/>
      <c r="F3" s="155"/>
      <c r="G3" s="155"/>
    </row>
    <row r="4" spans="1:7" ht="18" customHeight="1">
      <c r="A4" s="5" t="s">
        <v>1</v>
      </c>
      <c r="F4" s="71"/>
      <c r="G4" s="103" t="s">
        <v>2</v>
      </c>
    </row>
    <row r="5" spans="1:7" ht="20.25" customHeight="1">
      <c r="A5" s="156" t="s">
        <v>168</v>
      </c>
      <c r="B5" s="157"/>
      <c r="C5" s="162" t="s">
        <v>56</v>
      </c>
      <c r="D5" s="158" t="s">
        <v>77</v>
      </c>
      <c r="E5" s="159"/>
      <c r="F5" s="160"/>
      <c r="G5" s="164" t="s">
        <v>78</v>
      </c>
    </row>
    <row r="6" spans="1:7" ht="20.25" customHeight="1">
      <c r="A6" s="104" t="s">
        <v>74</v>
      </c>
      <c r="B6" s="104" t="s">
        <v>75</v>
      </c>
      <c r="C6" s="163"/>
      <c r="D6" s="74" t="s">
        <v>58</v>
      </c>
      <c r="E6" s="74" t="s">
        <v>169</v>
      </c>
      <c r="F6" s="74" t="s">
        <v>170</v>
      </c>
      <c r="G6" s="165"/>
    </row>
    <row r="7" spans="1:7" ht="15" customHeight="1">
      <c r="A7" s="34" t="s">
        <v>84</v>
      </c>
      <c r="B7" s="34" t="s">
        <v>85</v>
      </c>
      <c r="C7" s="34" t="s">
        <v>86</v>
      </c>
      <c r="D7" s="34" t="s">
        <v>87</v>
      </c>
      <c r="E7" s="34" t="s">
        <v>88</v>
      </c>
      <c r="F7" s="34" t="s">
        <v>89</v>
      </c>
      <c r="G7" s="34" t="s">
        <v>90</v>
      </c>
    </row>
    <row r="8" spans="1:7" s="75" customFormat="1" ht="18" customHeight="1">
      <c r="A8" s="18" t="s">
        <v>99</v>
      </c>
      <c r="B8" s="18" t="s">
        <v>100</v>
      </c>
      <c r="C8" s="21">
        <v>1965976.28</v>
      </c>
      <c r="D8" s="20">
        <v>1165976.28</v>
      </c>
      <c r="E8" s="20">
        <v>978018.92</v>
      </c>
      <c r="F8" s="20">
        <v>187957.36</v>
      </c>
      <c r="G8" s="20">
        <v>800000</v>
      </c>
    </row>
    <row r="9" spans="1:7" s="75" customFormat="1" ht="18" customHeight="1">
      <c r="A9" s="78" t="s">
        <v>101</v>
      </c>
      <c r="B9" s="78" t="s">
        <v>102</v>
      </c>
      <c r="C9" s="21">
        <v>1965976.28</v>
      </c>
      <c r="D9" s="20">
        <v>1165976.28</v>
      </c>
      <c r="E9" s="20">
        <v>978018.92</v>
      </c>
      <c r="F9" s="20">
        <v>187957.36</v>
      </c>
      <c r="G9" s="20">
        <v>800000</v>
      </c>
    </row>
    <row r="10" spans="1:7" s="75" customFormat="1" ht="18" customHeight="1">
      <c r="A10" s="105" t="s">
        <v>103</v>
      </c>
      <c r="B10" s="105" t="s">
        <v>104</v>
      </c>
      <c r="C10" s="21">
        <v>1185976.28</v>
      </c>
      <c r="D10" s="20">
        <v>1165976.28</v>
      </c>
      <c r="E10" s="20">
        <v>978018.92</v>
      </c>
      <c r="F10" s="20">
        <v>187957.36</v>
      </c>
      <c r="G10" s="20">
        <v>20000</v>
      </c>
    </row>
    <row r="11" spans="1:7" s="75" customFormat="1" ht="18" customHeight="1">
      <c r="A11" s="105" t="s">
        <v>105</v>
      </c>
      <c r="B11" s="105" t="s">
        <v>106</v>
      </c>
      <c r="C11" s="21">
        <v>661300</v>
      </c>
      <c r="D11" s="20"/>
      <c r="E11" s="20"/>
      <c r="F11" s="20"/>
      <c r="G11" s="20">
        <v>661300</v>
      </c>
    </row>
    <row r="12" spans="1:7" s="75" customFormat="1" ht="18" customHeight="1">
      <c r="A12" s="105" t="s">
        <v>107</v>
      </c>
      <c r="B12" s="105" t="s">
        <v>108</v>
      </c>
      <c r="C12" s="21">
        <v>118700</v>
      </c>
      <c r="D12" s="20"/>
      <c r="E12" s="20"/>
      <c r="F12" s="20"/>
      <c r="G12" s="20">
        <v>118700</v>
      </c>
    </row>
    <row r="13" spans="1:7" s="75" customFormat="1" ht="18" customHeight="1">
      <c r="A13" s="18" t="s">
        <v>109</v>
      </c>
      <c r="B13" s="18" t="s">
        <v>110</v>
      </c>
      <c r="C13" s="21">
        <v>283101</v>
      </c>
      <c r="D13" s="20">
        <v>283101</v>
      </c>
      <c r="E13" s="20">
        <v>283101</v>
      </c>
      <c r="F13" s="20"/>
      <c r="G13" s="20"/>
    </row>
    <row r="14" spans="1:7" s="75" customFormat="1" ht="18" customHeight="1">
      <c r="A14" s="78" t="s">
        <v>111</v>
      </c>
      <c r="B14" s="78" t="s">
        <v>112</v>
      </c>
      <c r="C14" s="21">
        <v>283101</v>
      </c>
      <c r="D14" s="20">
        <v>283101</v>
      </c>
      <c r="E14" s="20">
        <v>283101</v>
      </c>
      <c r="F14" s="20"/>
      <c r="G14" s="20"/>
    </row>
    <row r="15" spans="1:7" s="75" customFormat="1" ht="18" customHeight="1">
      <c r="A15" s="105" t="s">
        <v>113</v>
      </c>
      <c r="B15" s="105" t="s">
        <v>114</v>
      </c>
      <c r="C15" s="21">
        <v>131901</v>
      </c>
      <c r="D15" s="20">
        <v>131901</v>
      </c>
      <c r="E15" s="20">
        <v>131901</v>
      </c>
      <c r="F15" s="20"/>
      <c r="G15" s="20"/>
    </row>
    <row r="16" spans="1:7" s="75" customFormat="1" ht="18" customHeight="1">
      <c r="A16" s="105" t="s">
        <v>115</v>
      </c>
      <c r="B16" s="105" t="s">
        <v>116</v>
      </c>
      <c r="C16" s="21">
        <v>151200</v>
      </c>
      <c r="D16" s="20">
        <v>151200</v>
      </c>
      <c r="E16" s="20">
        <v>151200</v>
      </c>
      <c r="F16" s="20"/>
      <c r="G16" s="20"/>
    </row>
    <row r="17" spans="1:7" s="75" customFormat="1" ht="18" customHeight="1">
      <c r="A17" s="18" t="s">
        <v>117</v>
      </c>
      <c r="B17" s="18" t="s">
        <v>118</v>
      </c>
      <c r="C17" s="21">
        <v>127451.44</v>
      </c>
      <c r="D17" s="20">
        <v>127451.44</v>
      </c>
      <c r="E17" s="20">
        <v>127451.44</v>
      </c>
      <c r="F17" s="20"/>
      <c r="G17" s="20"/>
    </row>
    <row r="18" spans="1:7" s="75" customFormat="1" ht="18" customHeight="1">
      <c r="A18" s="78" t="s">
        <v>119</v>
      </c>
      <c r="B18" s="78" t="s">
        <v>120</v>
      </c>
      <c r="C18" s="21">
        <v>127451.44</v>
      </c>
      <c r="D18" s="20">
        <v>127451.44</v>
      </c>
      <c r="E18" s="20">
        <v>127451.44</v>
      </c>
      <c r="F18" s="20"/>
      <c r="G18" s="20"/>
    </row>
    <row r="19" spans="1:7" s="75" customFormat="1" ht="18" customHeight="1">
      <c r="A19" s="105" t="s">
        <v>121</v>
      </c>
      <c r="B19" s="105" t="s">
        <v>122</v>
      </c>
      <c r="C19" s="21">
        <v>60396</v>
      </c>
      <c r="D19" s="20">
        <v>60396</v>
      </c>
      <c r="E19" s="20">
        <v>60396</v>
      </c>
      <c r="F19" s="20"/>
      <c r="G19" s="20"/>
    </row>
    <row r="20" spans="1:7" s="75" customFormat="1" ht="18" customHeight="1">
      <c r="A20" s="105" t="s">
        <v>123</v>
      </c>
      <c r="B20" s="105" t="s">
        <v>124</v>
      </c>
      <c r="C20" s="21">
        <v>59215</v>
      </c>
      <c r="D20" s="20">
        <v>59215</v>
      </c>
      <c r="E20" s="20">
        <v>59215</v>
      </c>
      <c r="F20" s="20"/>
      <c r="G20" s="20"/>
    </row>
    <row r="21" spans="1:7" s="75" customFormat="1" ht="18" customHeight="1">
      <c r="A21" s="105" t="s">
        <v>125</v>
      </c>
      <c r="B21" s="105" t="s">
        <v>126</v>
      </c>
      <c r="C21" s="21">
        <v>7840.44</v>
      </c>
      <c r="D21" s="20">
        <v>7840.44</v>
      </c>
      <c r="E21" s="20">
        <v>7840.44</v>
      </c>
      <c r="F21" s="20"/>
      <c r="G21" s="20"/>
    </row>
    <row r="22" spans="1:7" s="75" customFormat="1" ht="18" customHeight="1">
      <c r="A22" s="18" t="s">
        <v>127</v>
      </c>
      <c r="B22" s="18" t="s">
        <v>128</v>
      </c>
      <c r="C22" s="21">
        <v>110904</v>
      </c>
      <c r="D22" s="20">
        <v>110904</v>
      </c>
      <c r="E22" s="20">
        <v>110904</v>
      </c>
      <c r="F22" s="20"/>
      <c r="G22" s="20"/>
    </row>
    <row r="23" spans="1:7" s="75" customFormat="1" ht="18" customHeight="1">
      <c r="A23" s="78" t="s">
        <v>129</v>
      </c>
      <c r="B23" s="78" t="s">
        <v>130</v>
      </c>
      <c r="C23" s="21">
        <v>110904</v>
      </c>
      <c r="D23" s="20">
        <v>110904</v>
      </c>
      <c r="E23" s="20">
        <v>110904</v>
      </c>
      <c r="F23" s="20"/>
      <c r="G23" s="20"/>
    </row>
    <row r="24" spans="1:7" s="75" customFormat="1" ht="18" customHeight="1">
      <c r="A24" s="105" t="s">
        <v>131</v>
      </c>
      <c r="B24" s="105" t="s">
        <v>132</v>
      </c>
      <c r="C24" s="21">
        <v>110904</v>
      </c>
      <c r="D24" s="20">
        <v>110904</v>
      </c>
      <c r="E24" s="20">
        <v>110904</v>
      </c>
      <c r="F24" s="20"/>
      <c r="G24" s="20"/>
    </row>
    <row r="25" spans="1:7" s="75" customFormat="1" ht="18" customHeight="1">
      <c r="A25" s="161" t="s">
        <v>171</v>
      </c>
      <c r="B25" s="161" t="s">
        <v>171</v>
      </c>
      <c r="C25" s="21">
        <v>2487432.7200000002</v>
      </c>
      <c r="D25" s="20">
        <v>1687432.72</v>
      </c>
      <c r="E25" s="21">
        <v>1499475.36</v>
      </c>
      <c r="F25" s="21">
        <v>187957.36</v>
      </c>
      <c r="G25" s="21">
        <v>800000</v>
      </c>
    </row>
  </sheetData>
  <mergeCells count="6">
    <mergeCell ref="A3:G3"/>
    <mergeCell ref="A5:B5"/>
    <mergeCell ref="D5:F5"/>
    <mergeCell ref="A25:B25"/>
    <mergeCell ref="C5:C6"/>
    <mergeCell ref="G5:G6"/>
  </mergeCells>
  <phoneticPr fontId="18"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pane="bottomLeft" activeCell="B10" sqref="B10"/>
    </sheetView>
  </sheetViews>
  <sheetFormatPr defaultColWidth="10.375" defaultRowHeight="14.25" customHeight="1"/>
  <cols>
    <col min="1" max="6" width="28.125" style="1" customWidth="1"/>
    <col min="7" max="16384" width="10.375" style="1"/>
  </cols>
  <sheetData>
    <row r="1" spans="1:6" ht="14.25" customHeight="1">
      <c r="A1" s="2"/>
      <c r="B1" s="2"/>
      <c r="C1" s="2"/>
      <c r="D1" s="2"/>
      <c r="E1" s="2"/>
      <c r="F1" s="2"/>
    </row>
    <row r="2" spans="1:6" ht="14.25" customHeight="1">
      <c r="A2" s="25"/>
      <c r="B2" s="25"/>
      <c r="C2" s="25"/>
      <c r="D2" s="25"/>
      <c r="E2" s="24"/>
      <c r="F2" s="101" t="s">
        <v>172</v>
      </c>
    </row>
    <row r="3" spans="1:6" ht="41.25" customHeight="1">
      <c r="A3" s="166" t="str">
        <f>"2025"&amp;"年一般公共预算“三公”经费支出预算表"</f>
        <v>2025年一般公共预算“三公”经费支出预算表</v>
      </c>
      <c r="B3" s="167"/>
      <c r="C3" s="167"/>
      <c r="D3" s="167"/>
      <c r="E3" s="168"/>
      <c r="F3" s="167"/>
    </row>
    <row r="4" spans="1:6" ht="14.25" customHeight="1">
      <c r="A4" s="169" t="s">
        <v>1</v>
      </c>
      <c r="B4" s="170"/>
      <c r="D4" s="25"/>
      <c r="E4" s="24"/>
      <c r="F4" s="35" t="s">
        <v>2</v>
      </c>
    </row>
    <row r="5" spans="1:6" ht="27" customHeight="1">
      <c r="A5" s="133" t="s">
        <v>173</v>
      </c>
      <c r="B5" s="133" t="s">
        <v>174</v>
      </c>
      <c r="C5" s="133" t="s">
        <v>175</v>
      </c>
      <c r="D5" s="133"/>
      <c r="E5" s="171"/>
      <c r="F5" s="133" t="s">
        <v>176</v>
      </c>
    </row>
    <row r="6" spans="1:6" ht="28.5" customHeight="1">
      <c r="A6" s="134"/>
      <c r="B6" s="172"/>
      <c r="C6" s="22" t="s">
        <v>58</v>
      </c>
      <c r="D6" s="22" t="s">
        <v>177</v>
      </c>
      <c r="E6" s="22" t="s">
        <v>178</v>
      </c>
      <c r="F6" s="173"/>
    </row>
    <row r="7" spans="1:6" ht="17.25" customHeight="1">
      <c r="A7" s="31" t="s">
        <v>84</v>
      </c>
      <c r="B7" s="31" t="s">
        <v>85</v>
      </c>
      <c r="C7" s="31" t="s">
        <v>86</v>
      </c>
      <c r="D7" s="31" t="s">
        <v>87</v>
      </c>
      <c r="E7" s="31" t="s">
        <v>88</v>
      </c>
      <c r="F7" s="31" t="s">
        <v>89</v>
      </c>
    </row>
    <row r="8" spans="1:6" ht="17.25" customHeight="1">
      <c r="A8" s="15"/>
      <c r="B8" s="15"/>
      <c r="C8" s="15"/>
      <c r="D8" s="15"/>
      <c r="E8" s="15"/>
      <c r="F8" s="15"/>
    </row>
    <row r="11" spans="1:6" ht="14.25" customHeight="1">
      <c r="A11" s="1" t="s">
        <v>179</v>
      </c>
    </row>
  </sheetData>
  <mergeCells count="6">
    <mergeCell ref="A3:F3"/>
    <mergeCell ref="A4:B4"/>
    <mergeCell ref="C5:E5"/>
    <mergeCell ref="A5:A6"/>
    <mergeCell ref="B5:B6"/>
    <mergeCell ref="F5:F6"/>
  </mergeCells>
  <phoneticPr fontId="18"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42"/>
  <sheetViews>
    <sheetView showZeros="0" topLeftCell="G1" workbookViewId="0">
      <pane ySplit="1" topLeftCell="A2" activePane="bottomLeft" state="frozen"/>
      <selection pane="bottomLeft" activeCell="O32" sqref="O32"/>
    </sheetView>
  </sheetViews>
  <sheetFormatPr defaultColWidth="9" defaultRowHeight="14.25" customHeight="1"/>
  <cols>
    <col min="1" max="2" width="32.875" customWidth="1"/>
    <col min="3" max="3" width="20.75" style="80"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44"/>
      <c r="B1" s="44"/>
      <c r="C1" s="81"/>
      <c r="D1" s="44"/>
      <c r="E1" s="44"/>
      <c r="F1" s="44"/>
      <c r="G1" s="44"/>
      <c r="H1" s="44"/>
      <c r="I1" s="44"/>
      <c r="J1" s="44"/>
      <c r="K1" s="44"/>
      <c r="L1" s="44"/>
      <c r="M1" s="44"/>
      <c r="N1" s="44"/>
      <c r="O1" s="44"/>
      <c r="P1" s="44"/>
      <c r="Q1" s="44"/>
      <c r="R1" s="44"/>
      <c r="S1" s="44"/>
      <c r="T1" s="44"/>
      <c r="U1" s="44"/>
      <c r="V1" s="44"/>
      <c r="W1" s="44"/>
      <c r="X1" s="44"/>
    </row>
    <row r="2" spans="1:24" ht="13.5" customHeight="1">
      <c r="B2" s="92"/>
      <c r="C2" s="94"/>
      <c r="E2" s="95"/>
      <c r="F2" s="95"/>
      <c r="G2" s="95"/>
      <c r="H2" s="95"/>
      <c r="I2" s="46"/>
      <c r="J2" s="46"/>
      <c r="K2" s="46"/>
      <c r="L2" s="46"/>
      <c r="M2" s="46"/>
      <c r="N2" s="46"/>
      <c r="R2" s="46"/>
      <c r="V2" s="100"/>
      <c r="X2" s="66" t="s">
        <v>180</v>
      </c>
    </row>
    <row r="3" spans="1:24" ht="45.75" customHeight="1">
      <c r="A3" s="174" t="str">
        <f>"2025"&amp;"年部门基本支出预算表"</f>
        <v>2025年部门基本支出预算表</v>
      </c>
      <c r="B3" s="175"/>
      <c r="C3" s="174"/>
      <c r="D3" s="174"/>
      <c r="E3" s="174"/>
      <c r="F3" s="174"/>
      <c r="G3" s="174"/>
      <c r="H3" s="174"/>
      <c r="I3" s="174"/>
      <c r="J3" s="174"/>
      <c r="K3" s="174"/>
      <c r="L3" s="174"/>
      <c r="M3" s="174"/>
      <c r="N3" s="174"/>
      <c r="O3" s="175"/>
      <c r="P3" s="175"/>
      <c r="Q3" s="175"/>
      <c r="R3" s="174"/>
      <c r="S3" s="174"/>
      <c r="T3" s="174"/>
      <c r="U3" s="174"/>
      <c r="V3" s="174"/>
      <c r="W3" s="174"/>
      <c r="X3" s="174"/>
    </row>
    <row r="4" spans="1:24" ht="18.75" customHeight="1">
      <c r="A4" s="176" t="s">
        <v>1</v>
      </c>
      <c r="B4" s="177"/>
      <c r="C4" s="178"/>
      <c r="D4" s="178"/>
      <c r="E4" s="178"/>
      <c r="F4" s="178"/>
      <c r="G4" s="178"/>
      <c r="H4" s="178"/>
      <c r="I4" s="47"/>
      <c r="J4" s="47"/>
      <c r="K4" s="47"/>
      <c r="L4" s="47"/>
      <c r="M4" s="47"/>
      <c r="N4" s="47"/>
      <c r="O4" s="60"/>
      <c r="P4" s="60"/>
      <c r="Q4" s="60"/>
      <c r="R4" s="47"/>
      <c r="V4" s="100"/>
      <c r="X4" s="66" t="s">
        <v>2</v>
      </c>
    </row>
    <row r="5" spans="1:24" ht="18" customHeight="1">
      <c r="A5" s="191" t="s">
        <v>181</v>
      </c>
      <c r="B5" s="191" t="s">
        <v>182</v>
      </c>
      <c r="C5" s="196" t="s">
        <v>183</v>
      </c>
      <c r="D5" s="191" t="s">
        <v>184</v>
      </c>
      <c r="E5" s="191" t="s">
        <v>185</v>
      </c>
      <c r="F5" s="191" t="s">
        <v>186</v>
      </c>
      <c r="G5" s="191" t="s">
        <v>187</v>
      </c>
      <c r="H5" s="191" t="s">
        <v>188</v>
      </c>
      <c r="I5" s="179" t="s">
        <v>189</v>
      </c>
      <c r="J5" s="180" t="s">
        <v>189</v>
      </c>
      <c r="K5" s="180"/>
      <c r="L5" s="180"/>
      <c r="M5" s="180"/>
      <c r="N5" s="180"/>
      <c r="O5" s="181"/>
      <c r="P5" s="181"/>
      <c r="Q5" s="181"/>
      <c r="R5" s="182" t="s">
        <v>62</v>
      </c>
      <c r="S5" s="180" t="s">
        <v>63</v>
      </c>
      <c r="T5" s="180"/>
      <c r="U5" s="180"/>
      <c r="V5" s="180"/>
      <c r="W5" s="180"/>
      <c r="X5" s="183"/>
    </row>
    <row r="6" spans="1:24" ht="18" customHeight="1">
      <c r="A6" s="192"/>
      <c r="B6" s="193"/>
      <c r="C6" s="197"/>
      <c r="D6" s="192"/>
      <c r="E6" s="192"/>
      <c r="F6" s="192"/>
      <c r="G6" s="192"/>
      <c r="H6" s="192"/>
      <c r="I6" s="200" t="s">
        <v>190</v>
      </c>
      <c r="J6" s="179" t="s">
        <v>59</v>
      </c>
      <c r="K6" s="180"/>
      <c r="L6" s="180"/>
      <c r="M6" s="180"/>
      <c r="N6" s="183"/>
      <c r="O6" s="184" t="s">
        <v>191</v>
      </c>
      <c r="P6" s="181"/>
      <c r="Q6" s="185"/>
      <c r="R6" s="191" t="s">
        <v>62</v>
      </c>
      <c r="S6" s="179" t="s">
        <v>63</v>
      </c>
      <c r="T6" s="182" t="s">
        <v>65</v>
      </c>
      <c r="U6" s="180" t="s">
        <v>63</v>
      </c>
      <c r="V6" s="182" t="s">
        <v>67</v>
      </c>
      <c r="W6" s="182" t="s">
        <v>68</v>
      </c>
      <c r="X6" s="186" t="s">
        <v>69</v>
      </c>
    </row>
    <row r="7" spans="1:24" ht="19.5" customHeight="1">
      <c r="A7" s="193"/>
      <c r="B7" s="193"/>
      <c r="C7" s="198"/>
      <c r="D7" s="193"/>
      <c r="E7" s="193"/>
      <c r="F7" s="193"/>
      <c r="G7" s="193"/>
      <c r="H7" s="193"/>
      <c r="I7" s="193"/>
      <c r="J7" s="201" t="s">
        <v>192</v>
      </c>
      <c r="K7" s="191" t="s">
        <v>193</v>
      </c>
      <c r="L7" s="191" t="s">
        <v>194</v>
      </c>
      <c r="M7" s="191" t="s">
        <v>195</v>
      </c>
      <c r="N7" s="191" t="s">
        <v>196</v>
      </c>
      <c r="O7" s="191" t="s">
        <v>59</v>
      </c>
      <c r="P7" s="191" t="s">
        <v>60</v>
      </c>
      <c r="Q7" s="191" t="s">
        <v>61</v>
      </c>
      <c r="R7" s="193"/>
      <c r="S7" s="191" t="s">
        <v>58</v>
      </c>
      <c r="T7" s="191" t="s">
        <v>65</v>
      </c>
      <c r="U7" s="191" t="s">
        <v>197</v>
      </c>
      <c r="V7" s="191" t="s">
        <v>67</v>
      </c>
      <c r="W7" s="191" t="s">
        <v>68</v>
      </c>
      <c r="X7" s="191" t="s">
        <v>69</v>
      </c>
    </row>
    <row r="8" spans="1:24" ht="37.5" customHeight="1">
      <c r="A8" s="194"/>
      <c r="B8" s="195"/>
      <c r="C8" s="199"/>
      <c r="D8" s="194"/>
      <c r="E8" s="194"/>
      <c r="F8" s="194"/>
      <c r="G8" s="194"/>
      <c r="H8" s="194"/>
      <c r="I8" s="194"/>
      <c r="J8" s="202" t="s">
        <v>58</v>
      </c>
      <c r="K8" s="203" t="s">
        <v>198</v>
      </c>
      <c r="L8" s="203" t="s">
        <v>194</v>
      </c>
      <c r="M8" s="203" t="s">
        <v>195</v>
      </c>
      <c r="N8" s="203" t="s">
        <v>196</v>
      </c>
      <c r="O8" s="203" t="s">
        <v>194</v>
      </c>
      <c r="P8" s="203" t="s">
        <v>195</v>
      </c>
      <c r="Q8" s="203" t="s">
        <v>196</v>
      </c>
      <c r="R8" s="203" t="s">
        <v>62</v>
      </c>
      <c r="S8" s="203" t="s">
        <v>58</v>
      </c>
      <c r="T8" s="203" t="s">
        <v>65</v>
      </c>
      <c r="U8" s="203" t="s">
        <v>197</v>
      </c>
      <c r="V8" s="203" t="s">
        <v>67</v>
      </c>
      <c r="W8" s="203" t="s">
        <v>68</v>
      </c>
      <c r="X8" s="203" t="s">
        <v>69</v>
      </c>
    </row>
    <row r="9" spans="1:24" ht="14.25" customHeight="1">
      <c r="A9" s="90">
        <v>1</v>
      </c>
      <c r="B9" s="90">
        <v>2</v>
      </c>
      <c r="C9" s="96">
        <v>3</v>
      </c>
      <c r="D9" s="90">
        <v>4</v>
      </c>
      <c r="E9" s="90">
        <v>5</v>
      </c>
      <c r="F9" s="90">
        <v>6</v>
      </c>
      <c r="G9" s="90">
        <v>7</v>
      </c>
      <c r="H9" s="90">
        <v>8</v>
      </c>
      <c r="I9" s="90">
        <v>9</v>
      </c>
      <c r="J9" s="90">
        <v>10</v>
      </c>
      <c r="K9" s="90">
        <v>11</v>
      </c>
      <c r="L9" s="90">
        <v>12</v>
      </c>
      <c r="M9" s="90">
        <v>13</v>
      </c>
      <c r="N9" s="90">
        <v>14</v>
      </c>
      <c r="O9" s="90">
        <v>15</v>
      </c>
      <c r="P9" s="90">
        <v>16</v>
      </c>
      <c r="Q9" s="90">
        <v>17</v>
      </c>
      <c r="R9" s="90">
        <v>18</v>
      </c>
      <c r="S9" s="90">
        <v>19</v>
      </c>
      <c r="T9" s="90">
        <v>20</v>
      </c>
      <c r="U9" s="90">
        <v>21</v>
      </c>
      <c r="V9" s="90">
        <v>22</v>
      </c>
      <c r="W9" s="90">
        <v>23</v>
      </c>
      <c r="X9" s="90">
        <v>24</v>
      </c>
    </row>
    <row r="10" spans="1:24" ht="14.25" customHeight="1">
      <c r="A10" s="97" t="s">
        <v>71</v>
      </c>
      <c r="B10" s="97" t="s">
        <v>71</v>
      </c>
      <c r="C10" s="96" t="s">
        <v>199</v>
      </c>
      <c r="D10" s="97" t="s">
        <v>200</v>
      </c>
      <c r="E10" s="97" t="s">
        <v>103</v>
      </c>
      <c r="F10" s="97" t="s">
        <v>104</v>
      </c>
      <c r="G10" s="97" t="s">
        <v>201</v>
      </c>
      <c r="H10" s="97" t="s">
        <v>202</v>
      </c>
      <c r="I10" s="99">
        <v>245000</v>
      </c>
      <c r="J10" s="99">
        <v>245000</v>
      </c>
      <c r="K10" s="90"/>
      <c r="L10" s="90"/>
      <c r="M10" s="99">
        <v>245000</v>
      </c>
      <c r="N10" s="90"/>
      <c r="O10" s="90"/>
      <c r="P10" s="90"/>
      <c r="Q10" s="90"/>
      <c r="R10" s="90"/>
      <c r="S10" s="90"/>
      <c r="T10" s="90"/>
      <c r="U10" s="90"/>
      <c r="V10" s="90"/>
      <c r="W10" s="90"/>
      <c r="X10" s="90"/>
    </row>
    <row r="11" spans="1:24" ht="14.25" customHeight="1">
      <c r="A11" s="97" t="s">
        <v>71</v>
      </c>
      <c r="B11" s="97" t="s">
        <v>71</v>
      </c>
      <c r="C11" s="96" t="s">
        <v>199</v>
      </c>
      <c r="D11" s="97" t="s">
        <v>200</v>
      </c>
      <c r="E11" s="97" t="s">
        <v>103</v>
      </c>
      <c r="F11" s="97" t="s">
        <v>104</v>
      </c>
      <c r="G11" s="97" t="s">
        <v>203</v>
      </c>
      <c r="H11" s="97" t="s">
        <v>204</v>
      </c>
      <c r="I11" s="99">
        <v>126000</v>
      </c>
      <c r="J11" s="99">
        <v>126000</v>
      </c>
      <c r="K11" s="90"/>
      <c r="L11" s="90"/>
      <c r="M11" s="99">
        <v>126000</v>
      </c>
      <c r="N11" s="90"/>
      <c r="O11" s="90"/>
      <c r="P11" s="90"/>
      <c r="Q11" s="90"/>
      <c r="R11" s="90"/>
      <c r="S11" s="90"/>
      <c r="T11" s="90"/>
      <c r="U11" s="90"/>
      <c r="V11" s="90"/>
      <c r="W11" s="90"/>
      <c r="X11" s="90"/>
    </row>
    <row r="12" spans="1:24" ht="14.25" customHeight="1">
      <c r="A12" s="97" t="s">
        <v>71</v>
      </c>
      <c r="B12" s="97" t="s">
        <v>71</v>
      </c>
      <c r="C12" s="96" t="s">
        <v>205</v>
      </c>
      <c r="D12" s="97" t="s">
        <v>132</v>
      </c>
      <c r="E12" s="97" t="s">
        <v>131</v>
      </c>
      <c r="F12" s="97" t="s">
        <v>132</v>
      </c>
      <c r="G12" s="97" t="s">
        <v>206</v>
      </c>
      <c r="H12" s="97" t="s">
        <v>132</v>
      </c>
      <c r="I12" s="99">
        <v>110904</v>
      </c>
      <c r="J12" s="99">
        <v>110904</v>
      </c>
      <c r="K12" s="90"/>
      <c r="L12" s="90"/>
      <c r="M12" s="99">
        <v>110904</v>
      </c>
      <c r="N12" s="90"/>
      <c r="O12" s="90"/>
      <c r="P12" s="90"/>
      <c r="Q12" s="90"/>
      <c r="R12" s="90"/>
      <c r="S12" s="90"/>
      <c r="T12" s="90"/>
      <c r="U12" s="90"/>
      <c r="V12" s="90"/>
      <c r="W12" s="90"/>
      <c r="X12" s="90"/>
    </row>
    <row r="13" spans="1:24" ht="14.25" customHeight="1">
      <c r="A13" s="97" t="s">
        <v>71</v>
      </c>
      <c r="B13" s="97" t="s">
        <v>71</v>
      </c>
      <c r="C13" s="96" t="s">
        <v>207</v>
      </c>
      <c r="D13" s="97" t="s">
        <v>208</v>
      </c>
      <c r="E13" s="97" t="s">
        <v>103</v>
      </c>
      <c r="F13" s="97" t="s">
        <v>104</v>
      </c>
      <c r="G13" s="97" t="s">
        <v>209</v>
      </c>
      <c r="H13" s="97" t="s">
        <v>210</v>
      </c>
      <c r="I13" s="99">
        <v>253368</v>
      </c>
      <c r="J13" s="99">
        <v>253368</v>
      </c>
      <c r="K13" s="90"/>
      <c r="L13" s="90"/>
      <c r="M13" s="99">
        <v>253368</v>
      </c>
      <c r="N13" s="90"/>
      <c r="O13" s="90"/>
      <c r="P13" s="90"/>
      <c r="Q13" s="90"/>
      <c r="R13" s="90"/>
      <c r="S13" s="90"/>
      <c r="T13" s="90"/>
      <c r="U13" s="90"/>
      <c r="V13" s="90"/>
      <c r="W13" s="90"/>
      <c r="X13" s="90"/>
    </row>
    <row r="14" spans="1:24" ht="14.25" customHeight="1">
      <c r="A14" s="97" t="s">
        <v>71</v>
      </c>
      <c r="B14" s="97" t="s">
        <v>71</v>
      </c>
      <c r="C14" s="96" t="s">
        <v>207</v>
      </c>
      <c r="D14" s="97" t="s">
        <v>208</v>
      </c>
      <c r="E14" s="97" t="s">
        <v>103</v>
      </c>
      <c r="F14" s="97" t="s">
        <v>104</v>
      </c>
      <c r="G14" s="97" t="s">
        <v>211</v>
      </c>
      <c r="H14" s="97" t="s">
        <v>212</v>
      </c>
      <c r="I14" s="99">
        <v>132636</v>
      </c>
      <c r="J14" s="99">
        <v>132636</v>
      </c>
      <c r="K14" s="90"/>
      <c r="L14" s="90"/>
      <c r="M14" s="99">
        <v>132636</v>
      </c>
      <c r="N14" s="90"/>
      <c r="O14" s="90"/>
      <c r="P14" s="90"/>
      <c r="Q14" s="90"/>
      <c r="R14" s="90"/>
      <c r="S14" s="90"/>
      <c r="T14" s="90"/>
      <c r="U14" s="90"/>
      <c r="V14" s="90"/>
      <c r="W14" s="90"/>
      <c r="X14" s="90"/>
    </row>
    <row r="15" spans="1:24" ht="14.25" customHeight="1">
      <c r="A15" s="97" t="s">
        <v>71</v>
      </c>
      <c r="B15" s="97" t="s">
        <v>71</v>
      </c>
      <c r="C15" s="96" t="s">
        <v>207</v>
      </c>
      <c r="D15" s="97" t="s">
        <v>208</v>
      </c>
      <c r="E15" s="97" t="s">
        <v>103</v>
      </c>
      <c r="F15" s="97" t="s">
        <v>104</v>
      </c>
      <c r="G15" s="97" t="s">
        <v>201</v>
      </c>
      <c r="H15" s="97" t="s">
        <v>202</v>
      </c>
      <c r="I15" s="99">
        <v>21114</v>
      </c>
      <c r="J15" s="99">
        <v>21114</v>
      </c>
      <c r="K15" s="90"/>
      <c r="L15" s="90"/>
      <c r="M15" s="99">
        <v>21114</v>
      </c>
      <c r="N15" s="90"/>
      <c r="O15" s="90"/>
      <c r="P15" s="90"/>
      <c r="Q15" s="90"/>
      <c r="R15" s="90"/>
      <c r="S15" s="90"/>
      <c r="T15" s="90"/>
      <c r="U15" s="90"/>
      <c r="V15" s="90"/>
      <c r="W15" s="90"/>
      <c r="X15" s="90"/>
    </row>
    <row r="16" spans="1:24" ht="14.25" customHeight="1">
      <c r="A16" s="97" t="s">
        <v>71</v>
      </c>
      <c r="B16" s="97" t="s">
        <v>71</v>
      </c>
      <c r="C16" s="96" t="s">
        <v>207</v>
      </c>
      <c r="D16" s="97" t="s">
        <v>208</v>
      </c>
      <c r="E16" s="97" t="s">
        <v>103</v>
      </c>
      <c r="F16" s="97" t="s">
        <v>104</v>
      </c>
      <c r="G16" s="97" t="s">
        <v>203</v>
      </c>
      <c r="H16" s="97" t="s">
        <v>204</v>
      </c>
      <c r="I16" s="99">
        <v>128520</v>
      </c>
      <c r="J16" s="99">
        <v>128520</v>
      </c>
      <c r="K16" s="90"/>
      <c r="L16" s="90"/>
      <c r="M16" s="99">
        <v>128520</v>
      </c>
      <c r="N16" s="90"/>
      <c r="O16" s="90"/>
      <c r="P16" s="90"/>
      <c r="Q16" s="90"/>
      <c r="R16" s="90"/>
      <c r="S16" s="90"/>
      <c r="T16" s="90"/>
      <c r="U16" s="90"/>
      <c r="V16" s="90"/>
      <c r="W16" s="90"/>
      <c r="X16" s="90"/>
    </row>
    <row r="17" spans="1:24" ht="14.25" customHeight="1">
      <c r="A17" s="97" t="s">
        <v>71</v>
      </c>
      <c r="B17" s="97" t="s">
        <v>71</v>
      </c>
      <c r="C17" s="96" t="s">
        <v>207</v>
      </c>
      <c r="D17" s="97" t="s">
        <v>208</v>
      </c>
      <c r="E17" s="97" t="s">
        <v>103</v>
      </c>
      <c r="F17" s="97" t="s">
        <v>104</v>
      </c>
      <c r="G17" s="97" t="s">
        <v>203</v>
      </c>
      <c r="H17" s="97" t="s">
        <v>204</v>
      </c>
      <c r="I17" s="99">
        <v>68160</v>
      </c>
      <c r="J17" s="99">
        <v>68160</v>
      </c>
      <c r="K17" s="90"/>
      <c r="L17" s="90"/>
      <c r="M17" s="99">
        <v>68160</v>
      </c>
      <c r="N17" s="90"/>
      <c r="O17" s="90"/>
      <c r="P17" s="90"/>
      <c r="Q17" s="90"/>
      <c r="R17" s="90"/>
      <c r="S17" s="90"/>
      <c r="T17" s="90"/>
      <c r="U17" s="90"/>
      <c r="V17" s="90"/>
      <c r="W17" s="90"/>
      <c r="X17" s="90"/>
    </row>
    <row r="18" spans="1:24" ht="14.25" customHeight="1">
      <c r="A18" s="97" t="s">
        <v>71</v>
      </c>
      <c r="B18" s="97" t="s">
        <v>71</v>
      </c>
      <c r="C18" s="98" t="s">
        <v>213</v>
      </c>
      <c r="D18" s="97" t="s">
        <v>214</v>
      </c>
      <c r="E18" s="97" t="s">
        <v>103</v>
      </c>
      <c r="F18" s="97" t="s">
        <v>104</v>
      </c>
      <c r="G18" s="97" t="s">
        <v>215</v>
      </c>
      <c r="H18" s="97" t="s">
        <v>214</v>
      </c>
      <c r="I18" s="99">
        <v>5067.3599999999997</v>
      </c>
      <c r="J18" s="99">
        <v>5067.3599999999997</v>
      </c>
      <c r="K18" s="90"/>
      <c r="L18" s="90"/>
      <c r="M18" s="99">
        <v>5067.3599999999997</v>
      </c>
      <c r="N18" s="90"/>
      <c r="O18" s="90"/>
      <c r="P18" s="90"/>
      <c r="Q18" s="90"/>
      <c r="R18" s="90"/>
      <c r="S18" s="90"/>
      <c r="T18" s="90"/>
      <c r="U18" s="90"/>
      <c r="V18" s="90"/>
      <c r="W18" s="90"/>
      <c r="X18" s="90"/>
    </row>
    <row r="19" spans="1:24" ht="14.25" customHeight="1">
      <c r="A19" s="97" t="s">
        <v>71</v>
      </c>
      <c r="B19" s="97" t="s">
        <v>71</v>
      </c>
      <c r="C19" s="96" t="s">
        <v>216</v>
      </c>
      <c r="D19" s="97" t="s">
        <v>217</v>
      </c>
      <c r="E19" s="97" t="s">
        <v>113</v>
      </c>
      <c r="F19" s="97" t="s">
        <v>114</v>
      </c>
      <c r="G19" s="97" t="s">
        <v>218</v>
      </c>
      <c r="H19" s="97" t="s">
        <v>219</v>
      </c>
      <c r="I19" s="99">
        <v>131901</v>
      </c>
      <c r="J19" s="99">
        <v>131901</v>
      </c>
      <c r="K19" s="90"/>
      <c r="L19" s="90"/>
      <c r="M19" s="99">
        <v>131901</v>
      </c>
      <c r="N19" s="90"/>
      <c r="O19" s="90"/>
      <c r="P19" s="90"/>
      <c r="Q19" s="90"/>
      <c r="R19" s="90"/>
      <c r="S19" s="90"/>
      <c r="T19" s="90"/>
      <c r="U19" s="90"/>
      <c r="V19" s="90"/>
      <c r="W19" s="90"/>
      <c r="X19" s="90"/>
    </row>
    <row r="20" spans="1:24" ht="14.25" customHeight="1">
      <c r="A20" s="97" t="s">
        <v>71</v>
      </c>
      <c r="B20" s="97" t="s">
        <v>71</v>
      </c>
      <c r="C20" s="96" t="s">
        <v>216</v>
      </c>
      <c r="D20" s="97" t="s">
        <v>217</v>
      </c>
      <c r="E20" s="97" t="s">
        <v>121</v>
      </c>
      <c r="F20" s="97" t="s">
        <v>122</v>
      </c>
      <c r="G20" s="97" t="s">
        <v>220</v>
      </c>
      <c r="H20" s="97" t="s">
        <v>221</v>
      </c>
      <c r="I20" s="99">
        <v>60396</v>
      </c>
      <c r="J20" s="99">
        <v>60396</v>
      </c>
      <c r="K20" s="90"/>
      <c r="L20" s="90"/>
      <c r="M20" s="99">
        <v>60396</v>
      </c>
      <c r="N20" s="90"/>
      <c r="O20" s="90"/>
      <c r="P20" s="90"/>
      <c r="Q20" s="90"/>
      <c r="R20" s="90"/>
      <c r="S20" s="90"/>
      <c r="T20" s="90"/>
      <c r="U20" s="90"/>
      <c r="V20" s="90"/>
      <c r="W20" s="90"/>
      <c r="X20" s="90"/>
    </row>
    <row r="21" spans="1:24" ht="14.25" customHeight="1">
      <c r="A21" s="97" t="s">
        <v>71</v>
      </c>
      <c r="B21" s="97" t="s">
        <v>71</v>
      </c>
      <c r="C21" s="96" t="s">
        <v>216</v>
      </c>
      <c r="D21" s="97" t="s">
        <v>217</v>
      </c>
      <c r="E21" s="97" t="s">
        <v>123</v>
      </c>
      <c r="F21" s="97" t="s">
        <v>124</v>
      </c>
      <c r="G21" s="97" t="s">
        <v>222</v>
      </c>
      <c r="H21" s="97" t="s">
        <v>223</v>
      </c>
      <c r="I21" s="99">
        <v>59215</v>
      </c>
      <c r="J21" s="99">
        <v>59215</v>
      </c>
      <c r="K21" s="90"/>
      <c r="L21" s="90"/>
      <c r="M21" s="99">
        <v>59215</v>
      </c>
      <c r="N21" s="90"/>
      <c r="O21" s="90"/>
      <c r="P21" s="90"/>
      <c r="Q21" s="90"/>
      <c r="R21" s="90"/>
      <c r="S21" s="90"/>
      <c r="T21" s="90"/>
      <c r="U21" s="90"/>
      <c r="V21" s="90"/>
      <c r="W21" s="90"/>
      <c r="X21" s="90"/>
    </row>
    <row r="22" spans="1:24" ht="14.25" customHeight="1">
      <c r="A22" s="97" t="s">
        <v>71</v>
      </c>
      <c r="B22" s="97" t="s">
        <v>71</v>
      </c>
      <c r="C22" s="96" t="s">
        <v>216</v>
      </c>
      <c r="D22" s="97" t="s">
        <v>217</v>
      </c>
      <c r="E22" s="97" t="s">
        <v>103</v>
      </c>
      <c r="F22" s="97" t="s">
        <v>104</v>
      </c>
      <c r="G22" s="97" t="s">
        <v>224</v>
      </c>
      <c r="H22" s="97" t="s">
        <v>225</v>
      </c>
      <c r="I22" s="99">
        <v>3220.92</v>
      </c>
      <c r="J22" s="99">
        <v>3220.92</v>
      </c>
      <c r="K22" s="90"/>
      <c r="L22" s="90"/>
      <c r="M22" s="99">
        <v>3220.92</v>
      </c>
      <c r="N22" s="90"/>
      <c r="O22" s="90"/>
      <c r="P22" s="90"/>
      <c r="Q22" s="90"/>
      <c r="R22" s="90"/>
      <c r="S22" s="90"/>
      <c r="T22" s="90"/>
      <c r="U22" s="90"/>
      <c r="V22" s="90"/>
      <c r="W22" s="90"/>
      <c r="X22" s="90"/>
    </row>
    <row r="23" spans="1:24" ht="14.25" customHeight="1">
      <c r="A23" s="97" t="s">
        <v>71</v>
      </c>
      <c r="B23" s="97" t="s">
        <v>71</v>
      </c>
      <c r="C23" s="96" t="s">
        <v>216</v>
      </c>
      <c r="D23" s="97" t="s">
        <v>217</v>
      </c>
      <c r="E23" s="97" t="s">
        <v>125</v>
      </c>
      <c r="F23" s="97" t="s">
        <v>126</v>
      </c>
      <c r="G23" s="97" t="s">
        <v>224</v>
      </c>
      <c r="H23" s="97" t="s">
        <v>225</v>
      </c>
      <c r="I23" s="99">
        <v>6201</v>
      </c>
      <c r="J23" s="99">
        <v>6201</v>
      </c>
      <c r="K23" s="90"/>
      <c r="L23" s="90"/>
      <c r="M23" s="99">
        <v>6201</v>
      </c>
      <c r="N23" s="90"/>
      <c r="O23" s="90"/>
      <c r="P23" s="90"/>
      <c r="Q23" s="90"/>
      <c r="R23" s="90"/>
      <c r="S23" s="90"/>
      <c r="T23" s="90"/>
      <c r="U23" s="90"/>
      <c r="V23" s="90"/>
      <c r="W23" s="90"/>
      <c r="X23" s="90"/>
    </row>
    <row r="24" spans="1:24" ht="14.25" customHeight="1">
      <c r="A24" s="97" t="s">
        <v>71</v>
      </c>
      <c r="B24" s="97" t="s">
        <v>71</v>
      </c>
      <c r="C24" s="96" t="s">
        <v>216</v>
      </c>
      <c r="D24" s="97" t="s">
        <v>217</v>
      </c>
      <c r="E24" s="97" t="s">
        <v>125</v>
      </c>
      <c r="F24" s="97" t="s">
        <v>126</v>
      </c>
      <c r="G24" s="97" t="s">
        <v>224</v>
      </c>
      <c r="H24" s="97" t="s">
        <v>225</v>
      </c>
      <c r="I24" s="99">
        <v>1639.44</v>
      </c>
      <c r="J24" s="99">
        <v>1639.44</v>
      </c>
      <c r="K24" s="90"/>
      <c r="L24" s="90"/>
      <c r="M24" s="99">
        <v>1639.44</v>
      </c>
      <c r="N24" s="90"/>
      <c r="O24" s="90"/>
      <c r="P24" s="90"/>
      <c r="Q24" s="90"/>
      <c r="R24" s="90"/>
      <c r="S24" s="90"/>
      <c r="T24" s="90"/>
      <c r="U24" s="90"/>
      <c r="V24" s="90"/>
      <c r="W24" s="90"/>
      <c r="X24" s="90"/>
    </row>
    <row r="25" spans="1:24" ht="14.25" customHeight="1">
      <c r="A25" s="97" t="s">
        <v>71</v>
      </c>
      <c r="B25" s="97" t="s">
        <v>71</v>
      </c>
      <c r="C25" s="96" t="s">
        <v>226</v>
      </c>
      <c r="D25" s="97" t="s">
        <v>227</v>
      </c>
      <c r="E25" s="97" t="s">
        <v>103</v>
      </c>
      <c r="F25" s="97" t="s">
        <v>104</v>
      </c>
      <c r="G25" s="97" t="s">
        <v>228</v>
      </c>
      <c r="H25" s="97" t="s">
        <v>229</v>
      </c>
      <c r="I25" s="99">
        <v>3600</v>
      </c>
      <c r="J25" s="99">
        <v>3600</v>
      </c>
      <c r="K25" s="90"/>
      <c r="L25" s="90"/>
      <c r="M25" s="99">
        <v>3600</v>
      </c>
      <c r="N25" s="90"/>
      <c r="O25" s="90"/>
      <c r="P25" s="90"/>
      <c r="Q25" s="90"/>
      <c r="R25" s="90"/>
      <c r="S25" s="90"/>
      <c r="T25" s="90"/>
      <c r="U25" s="90"/>
      <c r="V25" s="90"/>
      <c r="W25" s="90"/>
      <c r="X25" s="90"/>
    </row>
    <row r="26" spans="1:24" ht="14.25" customHeight="1">
      <c r="A26" s="97" t="s">
        <v>71</v>
      </c>
      <c r="B26" s="97" t="s">
        <v>71</v>
      </c>
      <c r="C26" s="98" t="s">
        <v>230</v>
      </c>
      <c r="D26" s="97" t="s">
        <v>231</v>
      </c>
      <c r="E26" s="97" t="s">
        <v>103</v>
      </c>
      <c r="F26" s="97" t="s">
        <v>104</v>
      </c>
      <c r="G26" s="97" t="s">
        <v>232</v>
      </c>
      <c r="H26" s="97" t="s">
        <v>233</v>
      </c>
      <c r="I26" s="99">
        <v>33600</v>
      </c>
      <c r="J26" s="99">
        <v>33600</v>
      </c>
      <c r="K26" s="90"/>
      <c r="L26" s="90"/>
      <c r="M26" s="99">
        <v>33600</v>
      </c>
      <c r="N26" s="90"/>
      <c r="O26" s="90"/>
      <c r="P26" s="90"/>
      <c r="Q26" s="90"/>
      <c r="R26" s="90"/>
      <c r="S26" s="90"/>
      <c r="T26" s="90"/>
      <c r="U26" s="90"/>
      <c r="V26" s="90"/>
      <c r="W26" s="90"/>
      <c r="X26" s="90"/>
    </row>
    <row r="27" spans="1:24" ht="14.25" customHeight="1">
      <c r="A27" s="97" t="s">
        <v>71</v>
      </c>
      <c r="B27" s="97" t="s">
        <v>71</v>
      </c>
      <c r="C27" s="96" t="s">
        <v>234</v>
      </c>
      <c r="D27" s="97" t="s">
        <v>235</v>
      </c>
      <c r="E27" s="97" t="s">
        <v>103</v>
      </c>
      <c r="F27" s="97" t="s">
        <v>104</v>
      </c>
      <c r="G27" s="97" t="s">
        <v>236</v>
      </c>
      <c r="H27" s="97" t="s">
        <v>237</v>
      </c>
      <c r="I27" s="99">
        <v>30882</v>
      </c>
      <c r="J27" s="99">
        <v>30882</v>
      </c>
      <c r="K27" s="90"/>
      <c r="L27" s="90"/>
      <c r="M27" s="99">
        <v>30882</v>
      </c>
      <c r="N27" s="90"/>
      <c r="O27" s="90"/>
      <c r="P27" s="90"/>
      <c r="Q27" s="90"/>
      <c r="R27" s="90"/>
      <c r="S27" s="90"/>
      <c r="T27" s="90"/>
      <c r="U27" s="90"/>
      <c r="V27" s="90"/>
      <c r="W27" s="90"/>
      <c r="X27" s="90"/>
    </row>
    <row r="28" spans="1:24" ht="14.25" customHeight="1">
      <c r="A28" s="97" t="s">
        <v>71</v>
      </c>
      <c r="B28" s="97" t="s">
        <v>71</v>
      </c>
      <c r="C28" s="96" t="s">
        <v>238</v>
      </c>
      <c r="D28" s="97" t="s">
        <v>239</v>
      </c>
      <c r="E28" s="97" t="s">
        <v>115</v>
      </c>
      <c r="F28" s="97" t="s">
        <v>116</v>
      </c>
      <c r="G28" s="97" t="s">
        <v>240</v>
      </c>
      <c r="H28" s="97" t="s">
        <v>241</v>
      </c>
      <c r="I28" s="99">
        <v>64800</v>
      </c>
      <c r="J28" s="99">
        <v>64800</v>
      </c>
      <c r="K28" s="90"/>
      <c r="L28" s="90"/>
      <c r="M28" s="99">
        <v>64800</v>
      </c>
      <c r="N28" s="90"/>
      <c r="O28" s="90"/>
      <c r="P28" s="90"/>
      <c r="Q28" s="90"/>
      <c r="R28" s="90"/>
      <c r="S28" s="90"/>
      <c r="T28" s="90"/>
      <c r="U28" s="90"/>
      <c r="V28" s="90"/>
      <c r="W28" s="90"/>
      <c r="X28" s="90"/>
    </row>
    <row r="29" spans="1:24" ht="14.25" customHeight="1">
      <c r="A29" s="97" t="s">
        <v>71</v>
      </c>
      <c r="B29" s="97" t="s">
        <v>71</v>
      </c>
      <c r="C29" s="96" t="s">
        <v>238</v>
      </c>
      <c r="D29" s="97" t="s">
        <v>239</v>
      </c>
      <c r="E29" s="97" t="s">
        <v>115</v>
      </c>
      <c r="F29" s="97" t="s">
        <v>116</v>
      </c>
      <c r="G29" s="97" t="s">
        <v>240</v>
      </c>
      <c r="H29" s="97" t="s">
        <v>241</v>
      </c>
      <c r="I29" s="99">
        <v>86400</v>
      </c>
      <c r="J29" s="99">
        <v>86400</v>
      </c>
      <c r="K29" s="90"/>
      <c r="L29" s="90"/>
      <c r="M29" s="99">
        <v>86400</v>
      </c>
      <c r="N29" s="90"/>
      <c r="O29" s="90"/>
      <c r="P29" s="90"/>
      <c r="Q29" s="90"/>
      <c r="R29" s="90"/>
      <c r="S29" s="90"/>
      <c r="T29" s="90"/>
      <c r="U29" s="90"/>
      <c r="V29" s="90"/>
      <c r="W29" s="90"/>
      <c r="X29" s="90"/>
    </row>
    <row r="30" spans="1:24" ht="14.25" customHeight="1">
      <c r="A30" s="97" t="s">
        <v>71</v>
      </c>
      <c r="B30" s="97" t="s">
        <v>71</v>
      </c>
      <c r="C30" s="96" t="s">
        <v>242</v>
      </c>
      <c r="D30" s="97" t="s">
        <v>243</v>
      </c>
      <c r="E30" s="97" t="s">
        <v>103</v>
      </c>
      <c r="F30" s="97" t="s">
        <v>104</v>
      </c>
      <c r="G30" s="97" t="s">
        <v>228</v>
      </c>
      <c r="H30" s="97" t="s">
        <v>229</v>
      </c>
      <c r="I30" s="99">
        <v>10000</v>
      </c>
      <c r="J30" s="99">
        <v>10000</v>
      </c>
      <c r="K30" s="90"/>
      <c r="L30" s="90"/>
      <c r="M30" s="99">
        <v>10000</v>
      </c>
      <c r="N30" s="90"/>
      <c r="O30" s="90"/>
      <c r="P30" s="90"/>
      <c r="Q30" s="90"/>
      <c r="R30" s="90"/>
      <c r="S30" s="90"/>
      <c r="T30" s="90"/>
      <c r="U30" s="90"/>
      <c r="V30" s="90"/>
      <c r="W30" s="90"/>
      <c r="X30" s="90"/>
    </row>
    <row r="31" spans="1:24" ht="14.25" customHeight="1">
      <c r="A31" s="97" t="s">
        <v>71</v>
      </c>
      <c r="B31" s="97" t="s">
        <v>71</v>
      </c>
      <c r="C31" s="96" t="s">
        <v>242</v>
      </c>
      <c r="D31" s="97" t="s">
        <v>243</v>
      </c>
      <c r="E31" s="97" t="s">
        <v>103</v>
      </c>
      <c r="F31" s="97" t="s">
        <v>104</v>
      </c>
      <c r="G31" s="97" t="s">
        <v>228</v>
      </c>
      <c r="H31" s="97" t="s">
        <v>229</v>
      </c>
      <c r="I31" s="99">
        <v>10650</v>
      </c>
      <c r="J31" s="99">
        <v>10650</v>
      </c>
      <c r="K31" s="90"/>
      <c r="L31" s="90"/>
      <c r="M31" s="99">
        <v>10650</v>
      </c>
      <c r="N31" s="90"/>
      <c r="O31" s="90"/>
      <c r="P31" s="90"/>
      <c r="Q31" s="90"/>
      <c r="R31" s="90"/>
      <c r="S31" s="90"/>
      <c r="T31" s="90"/>
      <c r="U31" s="90"/>
      <c r="V31" s="90"/>
      <c r="W31" s="90"/>
      <c r="X31" s="90"/>
    </row>
    <row r="32" spans="1:24" ht="14.25" customHeight="1">
      <c r="A32" s="97" t="s">
        <v>71</v>
      </c>
      <c r="B32" s="97" t="s">
        <v>71</v>
      </c>
      <c r="C32" s="96" t="s">
        <v>242</v>
      </c>
      <c r="D32" s="97" t="s">
        <v>243</v>
      </c>
      <c r="E32" s="97" t="s">
        <v>103</v>
      </c>
      <c r="F32" s="97" t="s">
        <v>104</v>
      </c>
      <c r="G32" s="97" t="s">
        <v>244</v>
      </c>
      <c r="H32" s="97" t="s">
        <v>245</v>
      </c>
      <c r="I32" s="99">
        <v>2569</v>
      </c>
      <c r="J32" s="99">
        <v>2569</v>
      </c>
      <c r="K32" s="90"/>
      <c r="L32" s="90"/>
      <c r="M32" s="99">
        <v>2569</v>
      </c>
      <c r="N32" s="90"/>
      <c r="O32" s="90"/>
      <c r="P32" s="90"/>
      <c r="Q32" s="90"/>
      <c r="R32" s="90"/>
      <c r="S32" s="90"/>
      <c r="T32" s="90"/>
      <c r="U32" s="90"/>
      <c r="V32" s="90"/>
      <c r="W32" s="90"/>
      <c r="X32" s="90"/>
    </row>
    <row r="33" spans="1:24" ht="14.25" customHeight="1">
      <c r="A33" s="97" t="s">
        <v>71</v>
      </c>
      <c r="B33" s="97" t="s">
        <v>71</v>
      </c>
      <c r="C33" s="96" t="s">
        <v>242</v>
      </c>
      <c r="D33" s="97" t="s">
        <v>243</v>
      </c>
      <c r="E33" s="97" t="s">
        <v>103</v>
      </c>
      <c r="F33" s="97" t="s">
        <v>104</v>
      </c>
      <c r="G33" s="97" t="s">
        <v>244</v>
      </c>
      <c r="H33" s="97" t="s">
        <v>245</v>
      </c>
      <c r="I33" s="99">
        <v>2800</v>
      </c>
      <c r="J33" s="99">
        <v>2800</v>
      </c>
      <c r="K33" s="90"/>
      <c r="L33" s="90"/>
      <c r="M33" s="99">
        <v>2800</v>
      </c>
      <c r="N33" s="90"/>
      <c r="O33" s="90"/>
      <c r="P33" s="90"/>
      <c r="Q33" s="90"/>
      <c r="R33" s="90"/>
      <c r="S33" s="90"/>
      <c r="T33" s="90"/>
      <c r="U33" s="90"/>
      <c r="V33" s="90"/>
      <c r="W33" s="90"/>
      <c r="X33" s="90"/>
    </row>
    <row r="34" spans="1:24" ht="14.25" customHeight="1">
      <c r="A34" s="97" t="s">
        <v>71</v>
      </c>
      <c r="B34" s="97" t="s">
        <v>71</v>
      </c>
      <c r="C34" s="96" t="s">
        <v>242</v>
      </c>
      <c r="D34" s="97" t="s">
        <v>243</v>
      </c>
      <c r="E34" s="97" t="s">
        <v>103</v>
      </c>
      <c r="F34" s="97" t="s">
        <v>104</v>
      </c>
      <c r="G34" s="97" t="s">
        <v>246</v>
      </c>
      <c r="H34" s="97" t="s">
        <v>247</v>
      </c>
      <c r="I34" s="99">
        <v>3969</v>
      </c>
      <c r="J34" s="99">
        <v>3969</v>
      </c>
      <c r="K34" s="90"/>
      <c r="L34" s="90"/>
      <c r="M34" s="99">
        <v>3969</v>
      </c>
      <c r="N34" s="90"/>
      <c r="O34" s="90"/>
      <c r="P34" s="90"/>
      <c r="Q34" s="90"/>
      <c r="R34" s="90"/>
      <c r="S34" s="90"/>
      <c r="T34" s="90"/>
      <c r="U34" s="90"/>
      <c r="V34" s="90"/>
      <c r="W34" s="90"/>
      <c r="X34" s="90"/>
    </row>
    <row r="35" spans="1:24" ht="14.25" customHeight="1">
      <c r="A35" s="97" t="s">
        <v>71</v>
      </c>
      <c r="B35" s="97" t="s">
        <v>71</v>
      </c>
      <c r="C35" s="96" t="s">
        <v>242</v>
      </c>
      <c r="D35" s="97" t="s">
        <v>243</v>
      </c>
      <c r="E35" s="97" t="s">
        <v>103</v>
      </c>
      <c r="F35" s="97" t="s">
        <v>104</v>
      </c>
      <c r="G35" s="97" t="s">
        <v>248</v>
      </c>
      <c r="H35" s="97" t="s">
        <v>249</v>
      </c>
      <c r="I35" s="99">
        <v>4970</v>
      </c>
      <c r="J35" s="99">
        <v>4970</v>
      </c>
      <c r="K35" s="90"/>
      <c r="L35" s="90"/>
      <c r="M35" s="99">
        <v>4970</v>
      </c>
      <c r="N35" s="90"/>
      <c r="O35" s="90"/>
      <c r="P35" s="90"/>
      <c r="Q35" s="90"/>
      <c r="R35" s="90"/>
      <c r="S35" s="90"/>
      <c r="T35" s="90"/>
      <c r="U35" s="90"/>
      <c r="V35" s="90"/>
      <c r="W35" s="90"/>
      <c r="X35" s="90"/>
    </row>
    <row r="36" spans="1:24" ht="14.25" customHeight="1">
      <c r="A36" s="97" t="s">
        <v>71</v>
      </c>
      <c r="B36" s="97" t="s">
        <v>71</v>
      </c>
      <c r="C36" s="96" t="s">
        <v>242</v>
      </c>
      <c r="D36" s="97" t="s">
        <v>243</v>
      </c>
      <c r="E36" s="97" t="s">
        <v>103</v>
      </c>
      <c r="F36" s="97" t="s">
        <v>104</v>
      </c>
      <c r="G36" s="97" t="s">
        <v>250</v>
      </c>
      <c r="H36" s="97" t="s">
        <v>251</v>
      </c>
      <c r="I36" s="99">
        <v>16800</v>
      </c>
      <c r="J36" s="99">
        <v>16800</v>
      </c>
      <c r="K36" s="90"/>
      <c r="L36" s="90"/>
      <c r="M36" s="99">
        <v>16800</v>
      </c>
      <c r="N36" s="90"/>
      <c r="O36" s="90"/>
      <c r="P36" s="90"/>
      <c r="Q36" s="90"/>
      <c r="R36" s="90"/>
      <c r="S36" s="90"/>
      <c r="T36" s="90"/>
      <c r="U36" s="90"/>
      <c r="V36" s="90"/>
      <c r="W36" s="90"/>
      <c r="X36" s="90"/>
    </row>
    <row r="37" spans="1:24" ht="14.25" customHeight="1">
      <c r="A37" s="97" t="s">
        <v>71</v>
      </c>
      <c r="B37" s="97" t="s">
        <v>71</v>
      </c>
      <c r="C37" s="96" t="s">
        <v>242</v>
      </c>
      <c r="D37" s="97" t="s">
        <v>243</v>
      </c>
      <c r="E37" s="97" t="s">
        <v>103</v>
      </c>
      <c r="F37" s="97" t="s">
        <v>104</v>
      </c>
      <c r="G37" s="97" t="s">
        <v>252</v>
      </c>
      <c r="H37" s="97" t="s">
        <v>253</v>
      </c>
      <c r="I37" s="99">
        <v>11200</v>
      </c>
      <c r="J37" s="99">
        <v>11200</v>
      </c>
      <c r="K37" s="90"/>
      <c r="L37" s="90"/>
      <c r="M37" s="99">
        <v>11200</v>
      </c>
      <c r="N37" s="90"/>
      <c r="O37" s="90"/>
      <c r="P37" s="90"/>
      <c r="Q37" s="90"/>
      <c r="R37" s="90"/>
      <c r="S37" s="90"/>
      <c r="T37" s="90"/>
      <c r="U37" s="90"/>
      <c r="V37" s="90"/>
      <c r="W37" s="90"/>
      <c r="X37" s="90"/>
    </row>
    <row r="38" spans="1:24" ht="14.25" customHeight="1">
      <c r="A38" s="97" t="s">
        <v>71</v>
      </c>
      <c r="B38" s="97" t="s">
        <v>71</v>
      </c>
      <c r="C38" s="96" t="s">
        <v>242</v>
      </c>
      <c r="D38" s="97" t="s">
        <v>243</v>
      </c>
      <c r="E38" s="97" t="s">
        <v>103</v>
      </c>
      <c r="F38" s="97" t="s">
        <v>104</v>
      </c>
      <c r="G38" s="97" t="s">
        <v>254</v>
      </c>
      <c r="H38" s="97" t="s">
        <v>255</v>
      </c>
      <c r="I38" s="99">
        <v>14000</v>
      </c>
      <c r="J38" s="99">
        <v>14000</v>
      </c>
      <c r="K38" s="90"/>
      <c r="L38" s="90"/>
      <c r="M38" s="99">
        <v>14000</v>
      </c>
      <c r="N38" s="90"/>
      <c r="O38" s="90"/>
      <c r="P38" s="90"/>
      <c r="Q38" s="90"/>
      <c r="R38" s="90"/>
      <c r="S38" s="90"/>
      <c r="T38" s="90"/>
      <c r="U38" s="90"/>
      <c r="V38" s="90"/>
      <c r="W38" s="90"/>
      <c r="X38" s="90"/>
    </row>
    <row r="39" spans="1:24" ht="14.25" customHeight="1">
      <c r="A39" s="97" t="s">
        <v>71</v>
      </c>
      <c r="B39" s="97" t="s">
        <v>71</v>
      </c>
      <c r="C39" s="96" t="s">
        <v>242</v>
      </c>
      <c r="D39" s="97" t="s">
        <v>243</v>
      </c>
      <c r="E39" s="97" t="s">
        <v>103</v>
      </c>
      <c r="F39" s="97" t="s">
        <v>104</v>
      </c>
      <c r="G39" s="97" t="s">
        <v>256</v>
      </c>
      <c r="H39" s="97" t="s">
        <v>257</v>
      </c>
      <c r="I39" s="99">
        <v>2450</v>
      </c>
      <c r="J39" s="99">
        <v>2450</v>
      </c>
      <c r="K39" s="90"/>
      <c r="L39" s="90"/>
      <c r="M39" s="99">
        <v>2450</v>
      </c>
      <c r="N39" s="90"/>
      <c r="O39" s="90"/>
      <c r="P39" s="90"/>
      <c r="Q39" s="90"/>
      <c r="R39" s="90"/>
      <c r="S39" s="90"/>
      <c r="T39" s="90"/>
      <c r="U39" s="90"/>
      <c r="V39" s="90"/>
      <c r="W39" s="90"/>
      <c r="X39" s="90"/>
    </row>
    <row r="40" spans="1:24" ht="14.25" customHeight="1">
      <c r="A40" s="97" t="s">
        <v>71</v>
      </c>
      <c r="B40" s="97" t="s">
        <v>71</v>
      </c>
      <c r="C40" s="96" t="s">
        <v>242</v>
      </c>
      <c r="D40" s="97" t="s">
        <v>243</v>
      </c>
      <c r="E40" s="97" t="s">
        <v>103</v>
      </c>
      <c r="F40" s="97" t="s">
        <v>104</v>
      </c>
      <c r="G40" s="97" t="s">
        <v>258</v>
      </c>
      <c r="H40" s="97" t="s">
        <v>259</v>
      </c>
      <c r="I40" s="99">
        <v>21000</v>
      </c>
      <c r="J40" s="99">
        <v>21000</v>
      </c>
      <c r="K40" s="90"/>
      <c r="L40" s="90"/>
      <c r="M40" s="99">
        <v>21000</v>
      </c>
      <c r="N40" s="90"/>
      <c r="O40" s="90"/>
      <c r="P40" s="90"/>
      <c r="Q40" s="90"/>
      <c r="R40" s="90"/>
      <c r="S40" s="90"/>
      <c r="T40" s="90"/>
      <c r="U40" s="90"/>
      <c r="V40" s="90"/>
      <c r="W40" s="90"/>
      <c r="X40" s="90"/>
    </row>
    <row r="41" spans="1:24" ht="14.25" customHeight="1">
      <c r="A41" s="97" t="s">
        <v>71</v>
      </c>
      <c r="B41" s="97" t="s">
        <v>71</v>
      </c>
      <c r="C41" s="96" t="s">
        <v>260</v>
      </c>
      <c r="D41" s="97" t="s">
        <v>261</v>
      </c>
      <c r="E41" s="97" t="s">
        <v>103</v>
      </c>
      <c r="F41" s="97" t="s">
        <v>104</v>
      </c>
      <c r="G41" s="97" t="s">
        <v>258</v>
      </c>
      <c r="H41" s="97" t="s">
        <v>259</v>
      </c>
      <c r="I41" s="99">
        <v>14400</v>
      </c>
      <c r="J41" s="99">
        <v>14400</v>
      </c>
      <c r="K41" s="90"/>
      <c r="L41" s="90"/>
      <c r="M41" s="99">
        <v>14400</v>
      </c>
      <c r="N41" s="90"/>
      <c r="O41" s="90"/>
      <c r="P41" s="90"/>
      <c r="Q41" s="90"/>
      <c r="R41" s="90"/>
      <c r="S41" s="90"/>
      <c r="T41" s="90"/>
      <c r="U41" s="90"/>
      <c r="V41" s="90"/>
      <c r="W41" s="90"/>
      <c r="X41" s="90"/>
    </row>
    <row r="42" spans="1:24" ht="17.25" customHeight="1">
      <c r="A42" s="187" t="s">
        <v>171</v>
      </c>
      <c r="B42" s="188"/>
      <c r="C42" s="189"/>
      <c r="D42" s="189"/>
      <c r="E42" s="189"/>
      <c r="F42" s="189"/>
      <c r="G42" s="189"/>
      <c r="H42" s="190"/>
      <c r="I42" s="99">
        <v>1687432.72</v>
      </c>
      <c r="J42" s="99">
        <v>1687432.72</v>
      </c>
      <c r="K42" s="57"/>
      <c r="L42" s="57"/>
      <c r="M42" s="99">
        <v>1687432.72</v>
      </c>
      <c r="N42" s="57"/>
      <c r="O42" s="57"/>
      <c r="P42" s="57"/>
      <c r="Q42" s="57"/>
      <c r="R42" s="57"/>
      <c r="S42" s="57"/>
      <c r="T42" s="57"/>
      <c r="U42" s="57"/>
      <c r="V42" s="57"/>
      <c r="W42" s="57"/>
      <c r="X42" s="57"/>
    </row>
  </sheetData>
  <mergeCells count="31">
    <mergeCell ref="X7:X8"/>
    <mergeCell ref="S7:S8"/>
    <mergeCell ref="T7:T8"/>
    <mergeCell ref="U7:U8"/>
    <mergeCell ref="V7:V8"/>
    <mergeCell ref="W7:W8"/>
    <mergeCell ref="A42:H42"/>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8"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20"/>
  <sheetViews>
    <sheetView showZeros="0" topLeftCell="F1" workbookViewId="0">
      <pane ySplit="1" topLeftCell="A2" activePane="bottomLeft" state="frozen"/>
      <selection pane="bottomLeft" activeCell="K10" sqref="K10:K20"/>
    </sheetView>
  </sheetViews>
  <sheetFormatPr defaultColWidth="9.125" defaultRowHeight="14.25" customHeight="1"/>
  <cols>
    <col min="1" max="1" width="14.875" customWidth="1"/>
    <col min="2" max="2" width="16.375" style="80"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44"/>
      <c r="B1" s="81"/>
      <c r="C1" s="44"/>
      <c r="D1" s="44"/>
      <c r="E1" s="44"/>
      <c r="F1" s="44"/>
      <c r="G1" s="44"/>
      <c r="H1" s="44"/>
      <c r="I1" s="44"/>
      <c r="J1" s="44"/>
      <c r="K1" s="44"/>
      <c r="L1" s="44"/>
      <c r="M1" s="44"/>
      <c r="N1" s="44"/>
      <c r="O1" s="44"/>
      <c r="P1" s="44"/>
      <c r="Q1" s="44"/>
      <c r="R1" s="44"/>
      <c r="S1" s="44"/>
      <c r="T1" s="44"/>
      <c r="U1" s="44"/>
      <c r="V1" s="44"/>
      <c r="W1" s="44"/>
    </row>
    <row r="2" spans="1:23" ht="13.5" customHeight="1">
      <c r="B2" s="82"/>
      <c r="E2" s="83"/>
      <c r="F2" s="83"/>
      <c r="G2" s="83"/>
      <c r="H2" s="83"/>
      <c r="U2" s="92"/>
      <c r="W2" s="93" t="s">
        <v>262</v>
      </c>
    </row>
    <row r="3" spans="1:23" ht="46.5" customHeight="1">
      <c r="A3" s="175" t="str">
        <f>"2025"&amp;"年部门项目支出预算表"</f>
        <v>2025年部门项目支出预算表</v>
      </c>
      <c r="B3" s="175"/>
      <c r="C3" s="175"/>
      <c r="D3" s="175"/>
      <c r="E3" s="175"/>
      <c r="F3" s="175"/>
      <c r="G3" s="175"/>
      <c r="H3" s="175"/>
      <c r="I3" s="175"/>
      <c r="J3" s="175"/>
      <c r="K3" s="175"/>
      <c r="L3" s="175"/>
      <c r="M3" s="175"/>
      <c r="N3" s="175"/>
      <c r="O3" s="175"/>
      <c r="P3" s="175"/>
      <c r="Q3" s="175"/>
      <c r="R3" s="175"/>
      <c r="S3" s="175"/>
      <c r="T3" s="175"/>
      <c r="U3" s="175"/>
      <c r="V3" s="175"/>
      <c r="W3" s="175"/>
    </row>
    <row r="4" spans="1:23" ht="13.5" customHeight="1">
      <c r="A4" s="176" t="s">
        <v>1</v>
      </c>
      <c r="B4" s="177"/>
      <c r="C4" s="177"/>
      <c r="D4" s="177"/>
      <c r="E4" s="177"/>
      <c r="F4" s="177"/>
      <c r="G4" s="177"/>
      <c r="H4" s="177"/>
      <c r="I4" s="60"/>
      <c r="J4" s="60"/>
      <c r="K4" s="60"/>
      <c r="L4" s="60"/>
      <c r="M4" s="60"/>
      <c r="N4" s="60"/>
      <c r="O4" s="60"/>
      <c r="P4" s="60"/>
      <c r="Q4" s="60"/>
      <c r="U4" s="92"/>
      <c r="W4" s="68" t="s">
        <v>2</v>
      </c>
    </row>
    <row r="5" spans="1:23" ht="21.75" customHeight="1">
      <c r="A5" s="191" t="s">
        <v>263</v>
      </c>
      <c r="B5" s="205" t="s">
        <v>183</v>
      </c>
      <c r="C5" s="191" t="s">
        <v>184</v>
      </c>
      <c r="D5" s="191" t="s">
        <v>264</v>
      </c>
      <c r="E5" s="207" t="s">
        <v>185</v>
      </c>
      <c r="F5" s="207" t="s">
        <v>186</v>
      </c>
      <c r="G5" s="207" t="s">
        <v>265</v>
      </c>
      <c r="H5" s="207" t="s">
        <v>266</v>
      </c>
      <c r="I5" s="210" t="s">
        <v>56</v>
      </c>
      <c r="J5" s="184" t="s">
        <v>267</v>
      </c>
      <c r="K5" s="181"/>
      <c r="L5" s="181"/>
      <c r="M5" s="185"/>
      <c r="N5" s="184" t="s">
        <v>191</v>
      </c>
      <c r="O5" s="181"/>
      <c r="P5" s="185"/>
      <c r="Q5" s="207" t="s">
        <v>62</v>
      </c>
      <c r="R5" s="184" t="s">
        <v>63</v>
      </c>
      <c r="S5" s="181"/>
      <c r="T5" s="181"/>
      <c r="U5" s="181"/>
      <c r="V5" s="181"/>
      <c r="W5" s="185"/>
    </row>
    <row r="6" spans="1:23" ht="21.75" customHeight="1">
      <c r="A6" s="192"/>
      <c r="B6" s="198"/>
      <c r="C6" s="192"/>
      <c r="D6" s="192"/>
      <c r="E6" s="208"/>
      <c r="F6" s="208"/>
      <c r="G6" s="208"/>
      <c r="H6" s="208"/>
      <c r="I6" s="193"/>
      <c r="J6" s="211" t="s">
        <v>59</v>
      </c>
      <c r="K6" s="212"/>
      <c r="L6" s="207" t="s">
        <v>60</v>
      </c>
      <c r="M6" s="207" t="s">
        <v>61</v>
      </c>
      <c r="N6" s="207" t="s">
        <v>59</v>
      </c>
      <c r="O6" s="207" t="s">
        <v>60</v>
      </c>
      <c r="P6" s="207" t="s">
        <v>61</v>
      </c>
      <c r="Q6" s="208"/>
      <c r="R6" s="207" t="s">
        <v>58</v>
      </c>
      <c r="S6" s="207" t="s">
        <v>65</v>
      </c>
      <c r="T6" s="207" t="s">
        <v>197</v>
      </c>
      <c r="U6" s="207" t="s">
        <v>67</v>
      </c>
      <c r="V6" s="207" t="s">
        <v>68</v>
      </c>
      <c r="W6" s="207" t="s">
        <v>69</v>
      </c>
    </row>
    <row r="7" spans="1:23" ht="21" customHeight="1">
      <c r="A7" s="193"/>
      <c r="B7" s="198"/>
      <c r="C7" s="193"/>
      <c r="D7" s="193"/>
      <c r="E7" s="193"/>
      <c r="F7" s="193"/>
      <c r="G7" s="193"/>
      <c r="H7" s="193"/>
      <c r="I7" s="193"/>
      <c r="J7" s="213" t="s">
        <v>58</v>
      </c>
      <c r="K7" s="214"/>
      <c r="L7" s="193"/>
      <c r="M7" s="193"/>
      <c r="N7" s="193"/>
      <c r="O7" s="193"/>
      <c r="P7" s="193"/>
      <c r="Q7" s="193"/>
      <c r="R7" s="193"/>
      <c r="S7" s="193"/>
      <c r="T7" s="193"/>
      <c r="U7" s="193"/>
      <c r="V7" s="193"/>
      <c r="W7" s="193"/>
    </row>
    <row r="8" spans="1:23" ht="39.75" customHeight="1">
      <c r="A8" s="203"/>
      <c r="B8" s="206"/>
      <c r="C8" s="203"/>
      <c r="D8" s="203"/>
      <c r="E8" s="209"/>
      <c r="F8" s="209"/>
      <c r="G8" s="209"/>
      <c r="H8" s="209"/>
      <c r="I8" s="195"/>
      <c r="J8" s="89" t="s">
        <v>58</v>
      </c>
      <c r="K8" s="89" t="s">
        <v>268</v>
      </c>
      <c r="L8" s="209"/>
      <c r="M8" s="209"/>
      <c r="N8" s="209"/>
      <c r="O8" s="209"/>
      <c r="P8" s="209"/>
      <c r="Q8" s="209"/>
      <c r="R8" s="209"/>
      <c r="S8" s="209"/>
      <c r="T8" s="209"/>
      <c r="U8" s="195"/>
      <c r="V8" s="209"/>
      <c r="W8" s="209"/>
    </row>
    <row r="9" spans="1:23" ht="15" customHeight="1">
      <c r="A9" s="84">
        <v>1</v>
      </c>
      <c r="B9" s="85">
        <v>2</v>
      </c>
      <c r="C9" s="84">
        <v>3</v>
      </c>
      <c r="D9" s="84">
        <v>4</v>
      </c>
      <c r="E9" s="84">
        <v>5</v>
      </c>
      <c r="F9" s="84">
        <v>6</v>
      </c>
      <c r="G9" s="84">
        <v>7</v>
      </c>
      <c r="H9" s="84">
        <v>8</v>
      </c>
      <c r="I9" s="84">
        <v>9</v>
      </c>
      <c r="J9" s="84">
        <v>10</v>
      </c>
      <c r="K9" s="84">
        <v>11</v>
      </c>
      <c r="L9" s="90">
        <v>12</v>
      </c>
      <c r="M9" s="90">
        <v>13</v>
      </c>
      <c r="N9" s="90">
        <v>14</v>
      </c>
      <c r="O9" s="90">
        <v>15</v>
      </c>
      <c r="P9" s="90">
        <v>16</v>
      </c>
      <c r="Q9" s="90">
        <v>17</v>
      </c>
      <c r="R9" s="90">
        <v>18</v>
      </c>
      <c r="S9" s="90">
        <v>19</v>
      </c>
      <c r="T9" s="90">
        <v>20</v>
      </c>
      <c r="U9" s="84">
        <v>21</v>
      </c>
      <c r="V9" s="90">
        <v>22</v>
      </c>
      <c r="W9" s="84">
        <v>23</v>
      </c>
    </row>
    <row r="10" spans="1:23" ht="15" customHeight="1">
      <c r="A10" s="14" t="s">
        <v>269</v>
      </c>
      <c r="B10" s="86" t="s">
        <v>270</v>
      </c>
      <c r="C10" s="13" t="s">
        <v>271</v>
      </c>
      <c r="D10" s="13" t="s">
        <v>71</v>
      </c>
      <c r="E10" s="14" t="s">
        <v>105</v>
      </c>
      <c r="F10" s="14" t="s">
        <v>106</v>
      </c>
      <c r="G10" s="14" t="s">
        <v>252</v>
      </c>
      <c r="H10" s="14" t="s">
        <v>253</v>
      </c>
      <c r="I10" s="91">
        <v>112000</v>
      </c>
      <c r="J10" s="91">
        <v>112000</v>
      </c>
      <c r="K10" s="91">
        <v>112000</v>
      </c>
      <c r="L10" s="90"/>
      <c r="M10" s="90"/>
      <c r="N10" s="90"/>
      <c r="O10" s="90"/>
      <c r="P10" s="90"/>
      <c r="Q10" s="90"/>
      <c r="R10" s="90"/>
      <c r="S10" s="90"/>
      <c r="T10" s="90"/>
      <c r="U10" s="84"/>
      <c r="V10" s="90"/>
      <c r="W10" s="84"/>
    </row>
    <row r="11" spans="1:23" ht="15" customHeight="1">
      <c r="A11" s="87" t="s">
        <v>272</v>
      </c>
      <c r="B11" s="88" t="s">
        <v>273</v>
      </c>
      <c r="C11" s="13" t="s">
        <v>274</v>
      </c>
      <c r="D11" s="13" t="s">
        <v>71</v>
      </c>
      <c r="E11" s="14" t="s">
        <v>105</v>
      </c>
      <c r="F11" s="14" t="s">
        <v>106</v>
      </c>
      <c r="G11" s="14" t="s">
        <v>275</v>
      </c>
      <c r="H11" s="14" t="s">
        <v>276</v>
      </c>
      <c r="I11" s="91">
        <v>260100</v>
      </c>
      <c r="J11" s="91">
        <v>260100</v>
      </c>
      <c r="K11" s="91">
        <v>260100</v>
      </c>
      <c r="L11" s="90"/>
      <c r="M11" s="90"/>
      <c r="N11" s="90"/>
      <c r="O11" s="90"/>
      <c r="P11" s="90"/>
      <c r="Q11" s="90"/>
      <c r="R11" s="90"/>
      <c r="S11" s="90"/>
      <c r="T11" s="90"/>
      <c r="U11" s="84"/>
      <c r="V11" s="90"/>
      <c r="W11" s="84"/>
    </row>
    <row r="12" spans="1:23" ht="15" customHeight="1">
      <c r="A12" s="14" t="s">
        <v>269</v>
      </c>
      <c r="B12" s="88" t="s">
        <v>277</v>
      </c>
      <c r="C12" s="13" t="s">
        <v>278</v>
      </c>
      <c r="D12" s="13" t="s">
        <v>71</v>
      </c>
      <c r="E12" s="14" t="s">
        <v>107</v>
      </c>
      <c r="F12" s="14" t="s">
        <v>108</v>
      </c>
      <c r="G12" s="14" t="s">
        <v>246</v>
      </c>
      <c r="H12" s="14" t="s">
        <v>247</v>
      </c>
      <c r="I12" s="91">
        <v>70000</v>
      </c>
      <c r="J12" s="91">
        <v>70000</v>
      </c>
      <c r="K12" s="91">
        <v>70000</v>
      </c>
      <c r="L12" s="90"/>
      <c r="M12" s="90"/>
      <c r="N12" s="90"/>
      <c r="O12" s="90"/>
      <c r="P12" s="90"/>
      <c r="Q12" s="90"/>
      <c r="R12" s="90"/>
      <c r="S12" s="90"/>
      <c r="T12" s="90"/>
      <c r="U12" s="84"/>
      <c r="V12" s="90"/>
      <c r="W12" s="84"/>
    </row>
    <row r="13" spans="1:23" ht="15" customHeight="1">
      <c r="A13" s="14" t="s">
        <v>269</v>
      </c>
      <c r="B13" s="88" t="s">
        <v>277</v>
      </c>
      <c r="C13" s="13" t="s">
        <v>278</v>
      </c>
      <c r="D13" s="13" t="s">
        <v>71</v>
      </c>
      <c r="E13" s="14" t="s">
        <v>107</v>
      </c>
      <c r="F13" s="14" t="s">
        <v>108</v>
      </c>
      <c r="G13" s="14" t="s">
        <v>279</v>
      </c>
      <c r="H13" s="14" t="s">
        <v>280</v>
      </c>
      <c r="I13" s="91">
        <v>18700</v>
      </c>
      <c r="J13" s="91">
        <v>18700</v>
      </c>
      <c r="K13" s="91">
        <v>18700</v>
      </c>
      <c r="L13" s="90"/>
      <c r="M13" s="90"/>
      <c r="N13" s="90"/>
      <c r="O13" s="90"/>
      <c r="P13" s="90"/>
      <c r="Q13" s="90"/>
      <c r="R13" s="90"/>
      <c r="S13" s="90"/>
      <c r="T13" s="90"/>
      <c r="U13" s="84"/>
      <c r="V13" s="90"/>
      <c r="W13" s="84"/>
    </row>
    <row r="14" spans="1:23" ht="15" customHeight="1">
      <c r="A14" s="14" t="s">
        <v>269</v>
      </c>
      <c r="B14" s="88" t="s">
        <v>277</v>
      </c>
      <c r="C14" s="13" t="s">
        <v>278</v>
      </c>
      <c r="D14" s="13" t="s">
        <v>71</v>
      </c>
      <c r="E14" s="14" t="s">
        <v>107</v>
      </c>
      <c r="F14" s="14" t="s">
        <v>108</v>
      </c>
      <c r="G14" s="14" t="s">
        <v>244</v>
      </c>
      <c r="H14" s="14" t="s">
        <v>245</v>
      </c>
      <c r="I14" s="91">
        <v>30000</v>
      </c>
      <c r="J14" s="91">
        <v>30000</v>
      </c>
      <c r="K14" s="91">
        <v>30000</v>
      </c>
      <c r="L14" s="90"/>
      <c r="M14" s="90"/>
      <c r="N14" s="90"/>
      <c r="O14" s="90"/>
      <c r="P14" s="90"/>
      <c r="Q14" s="90"/>
      <c r="R14" s="90"/>
      <c r="S14" s="90"/>
      <c r="T14" s="90"/>
      <c r="U14" s="84"/>
      <c r="V14" s="90"/>
      <c r="W14" s="84"/>
    </row>
    <row r="15" spans="1:23" ht="15" customHeight="1">
      <c r="A15" s="14" t="s">
        <v>269</v>
      </c>
      <c r="B15" s="88" t="s">
        <v>281</v>
      </c>
      <c r="C15" s="13" t="s">
        <v>282</v>
      </c>
      <c r="D15" s="13" t="s">
        <v>71</v>
      </c>
      <c r="E15" s="14" t="s">
        <v>105</v>
      </c>
      <c r="F15" s="14" t="s">
        <v>106</v>
      </c>
      <c r="G15" s="14" t="s">
        <v>279</v>
      </c>
      <c r="H15" s="14" t="s">
        <v>280</v>
      </c>
      <c r="I15" s="91">
        <v>40000</v>
      </c>
      <c r="J15" s="91">
        <v>40000</v>
      </c>
      <c r="K15" s="91">
        <v>40000</v>
      </c>
      <c r="L15" s="90"/>
      <c r="M15" s="90"/>
      <c r="N15" s="90"/>
      <c r="O15" s="90"/>
      <c r="P15" s="90"/>
      <c r="Q15" s="90"/>
      <c r="R15" s="90"/>
      <c r="S15" s="90"/>
      <c r="T15" s="90"/>
      <c r="U15" s="84"/>
      <c r="V15" s="90"/>
      <c r="W15" s="84"/>
    </row>
    <row r="16" spans="1:23" ht="15" customHeight="1">
      <c r="A16" s="14" t="s">
        <v>269</v>
      </c>
      <c r="B16" s="86" t="s">
        <v>283</v>
      </c>
      <c r="C16" s="13" t="s">
        <v>284</v>
      </c>
      <c r="D16" s="13" t="s">
        <v>71</v>
      </c>
      <c r="E16" s="14" t="s">
        <v>105</v>
      </c>
      <c r="F16" s="14" t="s">
        <v>106</v>
      </c>
      <c r="G16" s="14" t="s">
        <v>285</v>
      </c>
      <c r="H16" s="14" t="s">
        <v>286</v>
      </c>
      <c r="I16" s="91">
        <v>150000</v>
      </c>
      <c r="J16" s="91">
        <v>150000</v>
      </c>
      <c r="K16" s="91">
        <v>150000</v>
      </c>
      <c r="L16" s="90"/>
      <c r="M16" s="90"/>
      <c r="N16" s="90"/>
      <c r="O16" s="90"/>
      <c r="P16" s="90"/>
      <c r="Q16" s="90"/>
      <c r="R16" s="90"/>
      <c r="S16" s="90"/>
      <c r="T16" s="90"/>
      <c r="U16" s="84"/>
      <c r="V16" s="90"/>
      <c r="W16" s="84"/>
    </row>
    <row r="17" spans="1:23" ht="15" customHeight="1">
      <c r="A17" s="14" t="s">
        <v>269</v>
      </c>
      <c r="B17" s="86" t="s">
        <v>287</v>
      </c>
      <c r="C17" s="13" t="s">
        <v>288</v>
      </c>
      <c r="D17" s="13" t="s">
        <v>71</v>
      </c>
      <c r="E17" s="14" t="s">
        <v>105</v>
      </c>
      <c r="F17" s="14" t="s">
        <v>106</v>
      </c>
      <c r="G17" s="14" t="s">
        <v>275</v>
      </c>
      <c r="H17" s="14" t="s">
        <v>276</v>
      </c>
      <c r="I17" s="91">
        <v>28900</v>
      </c>
      <c r="J17" s="91">
        <v>28900</v>
      </c>
      <c r="K17" s="91">
        <v>28900</v>
      </c>
      <c r="L17" s="90"/>
      <c r="M17" s="90"/>
      <c r="N17" s="90"/>
      <c r="O17" s="90"/>
      <c r="P17" s="90"/>
      <c r="Q17" s="90"/>
      <c r="R17" s="90"/>
      <c r="S17" s="90"/>
      <c r="T17" s="90"/>
      <c r="U17" s="84"/>
      <c r="V17" s="90"/>
      <c r="W17" s="84"/>
    </row>
    <row r="18" spans="1:23" ht="15" customHeight="1">
      <c r="A18" s="14" t="s">
        <v>269</v>
      </c>
      <c r="B18" s="88" t="s">
        <v>289</v>
      </c>
      <c r="C18" s="13" t="s">
        <v>290</v>
      </c>
      <c r="D18" s="13" t="s">
        <v>71</v>
      </c>
      <c r="E18" s="14" t="s">
        <v>105</v>
      </c>
      <c r="F18" s="14" t="s">
        <v>106</v>
      </c>
      <c r="G18" s="14" t="s">
        <v>275</v>
      </c>
      <c r="H18" s="14" t="s">
        <v>276</v>
      </c>
      <c r="I18" s="91">
        <v>70300</v>
      </c>
      <c r="J18" s="91">
        <v>70300</v>
      </c>
      <c r="K18" s="91">
        <v>70300</v>
      </c>
      <c r="L18" s="90"/>
      <c r="M18" s="90"/>
      <c r="N18" s="90"/>
      <c r="O18" s="90"/>
      <c r="P18" s="90"/>
      <c r="Q18" s="90"/>
      <c r="R18" s="90"/>
      <c r="S18" s="90"/>
      <c r="T18" s="90"/>
      <c r="U18" s="84"/>
      <c r="V18" s="90"/>
      <c r="W18" s="84"/>
    </row>
    <row r="19" spans="1:23" ht="15" customHeight="1">
      <c r="A19" s="14" t="s">
        <v>269</v>
      </c>
      <c r="B19" s="88" t="s">
        <v>291</v>
      </c>
      <c r="C19" s="13" t="s">
        <v>292</v>
      </c>
      <c r="D19" s="13" t="s">
        <v>71</v>
      </c>
      <c r="E19" s="14" t="s">
        <v>103</v>
      </c>
      <c r="F19" s="14" t="s">
        <v>104</v>
      </c>
      <c r="G19" s="14" t="s">
        <v>279</v>
      </c>
      <c r="H19" s="14" t="s">
        <v>280</v>
      </c>
      <c r="I19" s="91">
        <v>20000</v>
      </c>
      <c r="J19" s="91">
        <v>20000</v>
      </c>
      <c r="K19" s="91">
        <v>20000</v>
      </c>
      <c r="L19" s="90"/>
      <c r="M19" s="90"/>
      <c r="N19" s="90"/>
      <c r="O19" s="90"/>
      <c r="P19" s="90"/>
      <c r="Q19" s="90"/>
      <c r="R19" s="90"/>
      <c r="S19" s="90"/>
      <c r="T19" s="90"/>
      <c r="U19" s="84"/>
      <c r="V19" s="90"/>
      <c r="W19" s="84"/>
    </row>
    <row r="20" spans="1:23" ht="18.75" customHeight="1">
      <c r="A20" s="187" t="s">
        <v>171</v>
      </c>
      <c r="B20" s="188"/>
      <c r="C20" s="188"/>
      <c r="D20" s="188"/>
      <c r="E20" s="188"/>
      <c r="F20" s="188"/>
      <c r="G20" s="188"/>
      <c r="H20" s="204"/>
      <c r="I20" s="91">
        <v>800000</v>
      </c>
      <c r="J20" s="91">
        <v>800000</v>
      </c>
      <c r="K20" s="91">
        <v>800000</v>
      </c>
      <c r="L20" s="57"/>
      <c r="M20" s="57"/>
      <c r="N20" s="57"/>
      <c r="O20" s="57"/>
      <c r="P20" s="57"/>
      <c r="Q20" s="57"/>
      <c r="R20" s="57"/>
      <c r="S20" s="57"/>
      <c r="T20" s="57"/>
      <c r="U20" s="57"/>
      <c r="V20" s="57"/>
      <c r="W20" s="57"/>
    </row>
  </sheetData>
  <mergeCells count="28">
    <mergeCell ref="V6:V8"/>
    <mergeCell ref="W6:W8"/>
    <mergeCell ref="J6:K7"/>
    <mergeCell ref="A20:H20"/>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8"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88"/>
  <sheetViews>
    <sheetView showZeros="0" workbookViewId="0">
      <pane ySplit="1" topLeftCell="A53" activePane="bottomLeft" state="frozen"/>
      <selection pane="bottomLeft" activeCell="H5" sqref="H5"/>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2" customHeight="1">
      <c r="A1" s="2"/>
      <c r="B1" s="2"/>
      <c r="C1" s="2"/>
      <c r="D1" s="2"/>
      <c r="E1" s="2"/>
      <c r="F1" s="2"/>
      <c r="G1" s="2"/>
      <c r="H1" s="2"/>
      <c r="I1" s="2"/>
      <c r="J1" s="2"/>
    </row>
    <row r="2" spans="1:10" ht="18" customHeight="1">
      <c r="J2" s="4" t="s">
        <v>293</v>
      </c>
    </row>
    <row r="3" spans="1:10" ht="39.75" customHeight="1">
      <c r="A3" s="215" t="str">
        <f>"2025"&amp;"年部门项目支出绩效目标表"</f>
        <v>2025年部门项目支出绩效目标表</v>
      </c>
      <c r="B3" s="216"/>
      <c r="C3" s="216"/>
      <c r="D3" s="216"/>
      <c r="E3" s="216"/>
      <c r="F3" s="217"/>
      <c r="G3" s="216"/>
      <c r="H3" s="217"/>
      <c r="I3" s="217"/>
      <c r="J3" s="216"/>
    </row>
    <row r="4" spans="1:10" ht="17.25" customHeight="1">
      <c r="A4" s="218" t="s">
        <v>1</v>
      </c>
      <c r="B4" s="121"/>
      <c r="C4" s="121"/>
      <c r="D4" s="121"/>
      <c r="E4" s="121"/>
      <c r="F4" s="121"/>
      <c r="G4" s="121"/>
      <c r="H4" s="121"/>
    </row>
    <row r="5" spans="1:10" ht="44.25" customHeight="1">
      <c r="A5" s="36" t="s">
        <v>184</v>
      </c>
      <c r="B5" s="36" t="s">
        <v>294</v>
      </c>
      <c r="C5" s="36" t="s">
        <v>295</v>
      </c>
      <c r="D5" s="36" t="s">
        <v>296</v>
      </c>
      <c r="E5" s="36" t="s">
        <v>297</v>
      </c>
      <c r="F5" s="37" t="s">
        <v>298</v>
      </c>
      <c r="G5" s="36" t="s">
        <v>299</v>
      </c>
      <c r="H5" s="37" t="s">
        <v>300</v>
      </c>
      <c r="I5" s="37" t="s">
        <v>301</v>
      </c>
      <c r="J5" s="36" t="s">
        <v>302</v>
      </c>
    </row>
    <row r="6" spans="1:10" ht="18.75" customHeight="1">
      <c r="A6" s="76">
        <v>1</v>
      </c>
      <c r="B6" s="76">
        <v>2</v>
      </c>
      <c r="C6" s="76">
        <v>3</v>
      </c>
      <c r="D6" s="76">
        <v>4</v>
      </c>
      <c r="E6" s="76">
        <v>5</v>
      </c>
      <c r="F6" s="22">
        <v>6</v>
      </c>
      <c r="G6" s="76">
        <v>7</v>
      </c>
      <c r="H6" s="22">
        <v>8</v>
      </c>
      <c r="I6" s="22">
        <v>9</v>
      </c>
      <c r="J6" s="76">
        <v>10</v>
      </c>
    </row>
    <row r="7" spans="1:10" s="75" customFormat="1" ht="27.75" customHeight="1">
      <c r="A7" s="18" t="s">
        <v>71</v>
      </c>
      <c r="B7" s="38"/>
      <c r="C7" s="38"/>
      <c r="D7" s="38"/>
      <c r="E7" s="27"/>
      <c r="F7" s="77"/>
      <c r="G7" s="27"/>
      <c r="H7" s="77"/>
      <c r="I7" s="77"/>
      <c r="J7" s="27"/>
    </row>
    <row r="8" spans="1:10" s="75" customFormat="1" ht="30" customHeight="1">
      <c r="A8" s="78" t="s">
        <v>71</v>
      </c>
      <c r="B8" s="79"/>
      <c r="C8" s="79"/>
      <c r="D8" s="79"/>
      <c r="E8" s="79"/>
      <c r="F8" s="79"/>
      <c r="G8" s="79"/>
      <c r="H8" s="79"/>
      <c r="I8" s="79"/>
      <c r="J8" s="79"/>
    </row>
    <row r="9" spans="1:10" s="75" customFormat="1" ht="30" customHeight="1">
      <c r="A9" s="219" t="s">
        <v>278</v>
      </c>
      <c r="B9" s="220" t="s">
        <v>303</v>
      </c>
      <c r="C9" s="79" t="s">
        <v>304</v>
      </c>
      <c r="D9" s="79" t="s">
        <v>305</v>
      </c>
      <c r="E9" s="79" t="s">
        <v>306</v>
      </c>
      <c r="F9" s="79" t="s">
        <v>307</v>
      </c>
      <c r="G9" s="79" t="s">
        <v>308</v>
      </c>
      <c r="H9" s="79" t="s">
        <v>309</v>
      </c>
      <c r="I9" s="79" t="s">
        <v>310</v>
      </c>
      <c r="J9" s="79" t="s">
        <v>311</v>
      </c>
    </row>
    <row r="10" spans="1:10" s="75" customFormat="1" ht="30" customHeight="1">
      <c r="A10" s="219" t="s">
        <v>278</v>
      </c>
      <c r="B10" s="220" t="s">
        <v>303</v>
      </c>
      <c r="C10" s="79" t="s">
        <v>304</v>
      </c>
      <c r="D10" s="79" t="s">
        <v>305</v>
      </c>
      <c r="E10" s="79" t="s">
        <v>312</v>
      </c>
      <c r="F10" s="79" t="s">
        <v>307</v>
      </c>
      <c r="G10" s="79" t="s">
        <v>85</v>
      </c>
      <c r="H10" s="79" t="s">
        <v>313</v>
      </c>
      <c r="I10" s="79" t="s">
        <v>310</v>
      </c>
      <c r="J10" s="79" t="s">
        <v>314</v>
      </c>
    </row>
    <row r="11" spans="1:10" s="75" customFormat="1" ht="30" customHeight="1">
      <c r="A11" s="219" t="s">
        <v>278</v>
      </c>
      <c r="B11" s="220" t="s">
        <v>303</v>
      </c>
      <c r="C11" s="79" t="s">
        <v>304</v>
      </c>
      <c r="D11" s="79" t="s">
        <v>315</v>
      </c>
      <c r="E11" s="79" t="s">
        <v>316</v>
      </c>
      <c r="F11" s="79" t="s">
        <v>307</v>
      </c>
      <c r="G11" s="79" t="s">
        <v>317</v>
      </c>
      <c r="H11" s="79"/>
      <c r="I11" s="79" t="s">
        <v>318</v>
      </c>
      <c r="J11" s="79" t="s">
        <v>319</v>
      </c>
    </row>
    <row r="12" spans="1:10" s="75" customFormat="1" ht="30" customHeight="1">
      <c r="A12" s="219" t="s">
        <v>278</v>
      </c>
      <c r="B12" s="220" t="s">
        <v>303</v>
      </c>
      <c r="C12" s="79" t="s">
        <v>304</v>
      </c>
      <c r="D12" s="79" t="s">
        <v>320</v>
      </c>
      <c r="E12" s="79" t="s">
        <v>321</v>
      </c>
      <c r="F12" s="79" t="s">
        <v>307</v>
      </c>
      <c r="G12" s="79" t="s">
        <v>322</v>
      </c>
      <c r="H12" s="79" t="s">
        <v>323</v>
      </c>
      <c r="I12" s="79" t="s">
        <v>310</v>
      </c>
      <c r="J12" s="79" t="s">
        <v>324</v>
      </c>
    </row>
    <row r="13" spans="1:10" s="75" customFormat="1" ht="30" customHeight="1">
      <c r="A13" s="219" t="s">
        <v>278</v>
      </c>
      <c r="B13" s="220" t="s">
        <v>303</v>
      </c>
      <c r="C13" s="79" t="s">
        <v>304</v>
      </c>
      <c r="D13" s="79" t="s">
        <v>325</v>
      </c>
      <c r="E13" s="79" t="s">
        <v>326</v>
      </c>
      <c r="F13" s="79" t="s">
        <v>327</v>
      </c>
      <c r="G13" s="79" t="s">
        <v>328</v>
      </c>
      <c r="H13" s="79" t="s">
        <v>329</v>
      </c>
      <c r="I13" s="79" t="s">
        <v>310</v>
      </c>
      <c r="J13" s="79" t="s">
        <v>330</v>
      </c>
    </row>
    <row r="14" spans="1:10" s="75" customFormat="1" ht="30" customHeight="1">
      <c r="A14" s="219" t="s">
        <v>278</v>
      </c>
      <c r="B14" s="220" t="s">
        <v>303</v>
      </c>
      <c r="C14" s="79" t="s">
        <v>331</v>
      </c>
      <c r="D14" s="79" t="s">
        <v>332</v>
      </c>
      <c r="E14" s="79" t="s">
        <v>333</v>
      </c>
      <c r="F14" s="79" t="s">
        <v>334</v>
      </c>
      <c r="G14" s="79" t="s">
        <v>335</v>
      </c>
      <c r="H14" s="79" t="s">
        <v>336</v>
      </c>
      <c r="I14" s="79" t="s">
        <v>310</v>
      </c>
      <c r="J14" s="79" t="s">
        <v>337</v>
      </c>
    </row>
    <row r="15" spans="1:10" s="75" customFormat="1" ht="30" customHeight="1">
      <c r="A15" s="219" t="s">
        <v>278</v>
      </c>
      <c r="B15" s="220" t="s">
        <v>303</v>
      </c>
      <c r="C15" s="79" t="s">
        <v>331</v>
      </c>
      <c r="D15" s="79" t="s">
        <v>338</v>
      </c>
      <c r="E15" s="79" t="s">
        <v>339</v>
      </c>
      <c r="F15" s="79" t="s">
        <v>307</v>
      </c>
      <c r="G15" s="79" t="s">
        <v>340</v>
      </c>
      <c r="H15" s="79" t="s">
        <v>341</v>
      </c>
      <c r="I15" s="79" t="s">
        <v>318</v>
      </c>
      <c r="J15" s="79" t="s">
        <v>339</v>
      </c>
    </row>
    <row r="16" spans="1:10" s="75" customFormat="1" ht="30" customHeight="1">
      <c r="A16" s="219" t="s">
        <v>278</v>
      </c>
      <c r="B16" s="220" t="s">
        <v>303</v>
      </c>
      <c r="C16" s="79" t="s">
        <v>331</v>
      </c>
      <c r="D16" s="79" t="s">
        <v>342</v>
      </c>
      <c r="E16" s="79" t="s">
        <v>343</v>
      </c>
      <c r="F16" s="79" t="s">
        <v>307</v>
      </c>
      <c r="G16" s="79" t="s">
        <v>344</v>
      </c>
      <c r="H16" s="79" t="s">
        <v>345</v>
      </c>
      <c r="I16" s="79" t="s">
        <v>318</v>
      </c>
      <c r="J16" s="79" t="s">
        <v>346</v>
      </c>
    </row>
    <row r="17" spans="1:10" s="75" customFormat="1" ht="30" customHeight="1">
      <c r="A17" s="219" t="s">
        <v>278</v>
      </c>
      <c r="B17" s="220" t="s">
        <v>303</v>
      </c>
      <c r="C17" s="79" t="s">
        <v>347</v>
      </c>
      <c r="D17" s="79" t="s">
        <v>348</v>
      </c>
      <c r="E17" s="79" t="s">
        <v>349</v>
      </c>
      <c r="F17" s="79" t="s">
        <v>334</v>
      </c>
      <c r="G17" s="79" t="s">
        <v>335</v>
      </c>
      <c r="H17" s="79" t="s">
        <v>336</v>
      </c>
      <c r="I17" s="79" t="s">
        <v>310</v>
      </c>
      <c r="J17" s="79" t="s">
        <v>350</v>
      </c>
    </row>
    <row r="18" spans="1:10" s="75" customFormat="1" ht="30" customHeight="1">
      <c r="A18" s="219" t="s">
        <v>292</v>
      </c>
      <c r="B18" s="220" t="s">
        <v>351</v>
      </c>
      <c r="C18" s="79" t="s">
        <v>304</v>
      </c>
      <c r="D18" s="79" t="s">
        <v>305</v>
      </c>
      <c r="E18" s="79" t="s">
        <v>352</v>
      </c>
      <c r="F18" s="79" t="s">
        <v>307</v>
      </c>
      <c r="G18" s="79" t="s">
        <v>353</v>
      </c>
      <c r="H18" s="79" t="s">
        <v>354</v>
      </c>
      <c r="I18" s="79" t="s">
        <v>310</v>
      </c>
      <c r="J18" s="79" t="s">
        <v>355</v>
      </c>
    </row>
    <row r="19" spans="1:10" s="75" customFormat="1" ht="30" customHeight="1">
      <c r="A19" s="219" t="s">
        <v>292</v>
      </c>
      <c r="B19" s="220" t="s">
        <v>351</v>
      </c>
      <c r="C19" s="79" t="s">
        <v>304</v>
      </c>
      <c r="D19" s="79" t="s">
        <v>315</v>
      </c>
      <c r="E19" s="79" t="s">
        <v>356</v>
      </c>
      <c r="F19" s="79" t="s">
        <v>307</v>
      </c>
      <c r="G19" s="79" t="s">
        <v>357</v>
      </c>
      <c r="H19" s="79"/>
      <c r="I19" s="79" t="s">
        <v>318</v>
      </c>
      <c r="J19" s="79" t="s">
        <v>358</v>
      </c>
    </row>
    <row r="20" spans="1:10" s="75" customFormat="1" ht="30" customHeight="1">
      <c r="A20" s="219" t="s">
        <v>292</v>
      </c>
      <c r="B20" s="220" t="s">
        <v>351</v>
      </c>
      <c r="C20" s="79" t="s">
        <v>304</v>
      </c>
      <c r="D20" s="79" t="s">
        <v>320</v>
      </c>
      <c r="E20" s="79" t="s">
        <v>359</v>
      </c>
      <c r="F20" s="79" t="s">
        <v>307</v>
      </c>
      <c r="G20" s="79" t="s">
        <v>353</v>
      </c>
      <c r="H20" s="79" t="s">
        <v>323</v>
      </c>
      <c r="I20" s="79" t="s">
        <v>310</v>
      </c>
      <c r="J20" s="79" t="s">
        <v>360</v>
      </c>
    </row>
    <row r="21" spans="1:10" s="75" customFormat="1" ht="30" customHeight="1">
      <c r="A21" s="219" t="s">
        <v>292</v>
      </c>
      <c r="B21" s="220" t="s">
        <v>351</v>
      </c>
      <c r="C21" s="79" t="s">
        <v>304</v>
      </c>
      <c r="D21" s="79" t="s">
        <v>325</v>
      </c>
      <c r="E21" s="79" t="s">
        <v>326</v>
      </c>
      <c r="F21" s="79" t="s">
        <v>327</v>
      </c>
      <c r="G21" s="79" t="s">
        <v>361</v>
      </c>
      <c r="H21" s="79" t="s">
        <v>329</v>
      </c>
      <c r="I21" s="79" t="s">
        <v>310</v>
      </c>
      <c r="J21" s="79" t="s">
        <v>362</v>
      </c>
    </row>
    <row r="22" spans="1:10" s="75" customFormat="1" ht="30" customHeight="1">
      <c r="A22" s="219" t="s">
        <v>292</v>
      </c>
      <c r="B22" s="220" t="s">
        <v>351</v>
      </c>
      <c r="C22" s="79" t="s">
        <v>331</v>
      </c>
      <c r="D22" s="79" t="s">
        <v>342</v>
      </c>
      <c r="E22" s="79" t="s">
        <v>363</v>
      </c>
      <c r="F22" s="79" t="s">
        <v>307</v>
      </c>
      <c r="G22" s="79" t="s">
        <v>317</v>
      </c>
      <c r="H22" s="79"/>
      <c r="I22" s="79" t="s">
        <v>318</v>
      </c>
      <c r="J22" s="79" t="s">
        <v>364</v>
      </c>
    </row>
    <row r="23" spans="1:10" s="75" customFormat="1" ht="30" customHeight="1">
      <c r="A23" s="219" t="s">
        <v>292</v>
      </c>
      <c r="B23" s="220" t="s">
        <v>351</v>
      </c>
      <c r="C23" s="79" t="s">
        <v>347</v>
      </c>
      <c r="D23" s="79" t="s">
        <v>348</v>
      </c>
      <c r="E23" s="79" t="s">
        <v>365</v>
      </c>
      <c r="F23" s="79" t="s">
        <v>334</v>
      </c>
      <c r="G23" s="79" t="s">
        <v>366</v>
      </c>
      <c r="H23" s="79" t="s">
        <v>336</v>
      </c>
      <c r="I23" s="79" t="s">
        <v>310</v>
      </c>
      <c r="J23" s="79" t="s">
        <v>367</v>
      </c>
    </row>
    <row r="24" spans="1:10" s="75" customFormat="1" ht="30" customHeight="1">
      <c r="A24" s="219" t="s">
        <v>271</v>
      </c>
      <c r="B24" s="220" t="s">
        <v>368</v>
      </c>
      <c r="C24" s="79" t="s">
        <v>304</v>
      </c>
      <c r="D24" s="79" t="s">
        <v>305</v>
      </c>
      <c r="E24" s="79" t="s">
        <v>369</v>
      </c>
      <c r="F24" s="79" t="s">
        <v>307</v>
      </c>
      <c r="G24" s="79" t="s">
        <v>85</v>
      </c>
      <c r="H24" s="79" t="s">
        <v>370</v>
      </c>
      <c r="I24" s="79" t="s">
        <v>310</v>
      </c>
      <c r="J24" s="79" t="s">
        <v>371</v>
      </c>
    </row>
    <row r="25" spans="1:10" s="75" customFormat="1" ht="30" customHeight="1">
      <c r="A25" s="219" t="s">
        <v>271</v>
      </c>
      <c r="B25" s="220" t="s">
        <v>368</v>
      </c>
      <c r="C25" s="79" t="s">
        <v>304</v>
      </c>
      <c r="D25" s="79" t="s">
        <v>305</v>
      </c>
      <c r="E25" s="79" t="s">
        <v>372</v>
      </c>
      <c r="F25" s="79" t="s">
        <v>307</v>
      </c>
      <c r="G25" s="79" t="s">
        <v>373</v>
      </c>
      <c r="H25" s="79" t="s">
        <v>374</v>
      </c>
      <c r="I25" s="79" t="s">
        <v>310</v>
      </c>
      <c r="J25" s="79" t="s">
        <v>375</v>
      </c>
    </row>
    <row r="26" spans="1:10" s="75" customFormat="1" ht="30" customHeight="1">
      <c r="A26" s="219" t="s">
        <v>271</v>
      </c>
      <c r="B26" s="220" t="s">
        <v>368</v>
      </c>
      <c r="C26" s="79" t="s">
        <v>304</v>
      </c>
      <c r="D26" s="79" t="s">
        <v>305</v>
      </c>
      <c r="E26" s="79" t="s">
        <v>376</v>
      </c>
      <c r="F26" s="79" t="s">
        <v>307</v>
      </c>
      <c r="G26" s="79" t="s">
        <v>85</v>
      </c>
      <c r="H26" s="79" t="s">
        <v>354</v>
      </c>
      <c r="I26" s="79" t="s">
        <v>310</v>
      </c>
      <c r="J26" s="79" t="s">
        <v>377</v>
      </c>
    </row>
    <row r="27" spans="1:10" s="75" customFormat="1" ht="30" customHeight="1">
      <c r="A27" s="219" t="s">
        <v>271</v>
      </c>
      <c r="B27" s="220" t="s">
        <v>368</v>
      </c>
      <c r="C27" s="79" t="s">
        <v>304</v>
      </c>
      <c r="D27" s="79" t="s">
        <v>315</v>
      </c>
      <c r="E27" s="79" t="s">
        <v>378</v>
      </c>
      <c r="F27" s="79" t="s">
        <v>379</v>
      </c>
      <c r="G27" s="79" t="s">
        <v>88</v>
      </c>
      <c r="H27" s="79" t="s">
        <v>380</v>
      </c>
      <c r="I27" s="79" t="s">
        <v>310</v>
      </c>
      <c r="J27" s="79" t="s">
        <v>381</v>
      </c>
    </row>
    <row r="28" spans="1:10" s="75" customFormat="1" ht="30" customHeight="1">
      <c r="A28" s="219" t="s">
        <v>271</v>
      </c>
      <c r="B28" s="220" t="s">
        <v>368</v>
      </c>
      <c r="C28" s="79" t="s">
        <v>304</v>
      </c>
      <c r="D28" s="79" t="s">
        <v>315</v>
      </c>
      <c r="E28" s="79" t="s">
        <v>382</v>
      </c>
      <c r="F28" s="79" t="s">
        <v>307</v>
      </c>
      <c r="G28" s="79" t="s">
        <v>383</v>
      </c>
      <c r="H28" s="79" t="s">
        <v>336</v>
      </c>
      <c r="I28" s="79" t="s">
        <v>310</v>
      </c>
      <c r="J28" s="79" t="s">
        <v>384</v>
      </c>
    </row>
    <row r="29" spans="1:10" s="75" customFormat="1" ht="30" customHeight="1">
      <c r="A29" s="219" t="s">
        <v>271</v>
      </c>
      <c r="B29" s="220" t="s">
        <v>368</v>
      </c>
      <c r="C29" s="79" t="s">
        <v>304</v>
      </c>
      <c r="D29" s="79" t="s">
        <v>320</v>
      </c>
      <c r="E29" s="79" t="s">
        <v>385</v>
      </c>
      <c r="F29" s="79" t="s">
        <v>327</v>
      </c>
      <c r="G29" s="79" t="s">
        <v>386</v>
      </c>
      <c r="H29" s="79" t="s">
        <v>387</v>
      </c>
      <c r="I29" s="79" t="s">
        <v>310</v>
      </c>
      <c r="J29" s="79" t="s">
        <v>388</v>
      </c>
    </row>
    <row r="30" spans="1:10" s="75" customFormat="1" ht="30" customHeight="1">
      <c r="A30" s="219" t="s">
        <v>271</v>
      </c>
      <c r="B30" s="220" t="s">
        <v>368</v>
      </c>
      <c r="C30" s="79" t="s">
        <v>304</v>
      </c>
      <c r="D30" s="79" t="s">
        <v>320</v>
      </c>
      <c r="E30" s="79" t="s">
        <v>389</v>
      </c>
      <c r="F30" s="79" t="s">
        <v>307</v>
      </c>
      <c r="G30" s="79" t="s">
        <v>390</v>
      </c>
      <c r="H30" s="79" t="s">
        <v>391</v>
      </c>
      <c r="I30" s="79" t="s">
        <v>310</v>
      </c>
      <c r="J30" s="79" t="s">
        <v>392</v>
      </c>
    </row>
    <row r="31" spans="1:10" s="75" customFormat="1" ht="30" customHeight="1">
      <c r="A31" s="219" t="s">
        <v>271</v>
      </c>
      <c r="B31" s="220" t="s">
        <v>368</v>
      </c>
      <c r="C31" s="79" t="s">
        <v>304</v>
      </c>
      <c r="D31" s="79" t="s">
        <v>325</v>
      </c>
      <c r="E31" s="79" t="s">
        <v>326</v>
      </c>
      <c r="F31" s="79" t="s">
        <v>327</v>
      </c>
      <c r="G31" s="79" t="s">
        <v>393</v>
      </c>
      <c r="H31" s="79" t="s">
        <v>329</v>
      </c>
      <c r="I31" s="79" t="s">
        <v>310</v>
      </c>
      <c r="J31" s="79" t="s">
        <v>394</v>
      </c>
    </row>
    <row r="32" spans="1:10" s="75" customFormat="1" ht="30" customHeight="1">
      <c r="A32" s="219" t="s">
        <v>271</v>
      </c>
      <c r="B32" s="220" t="s">
        <v>368</v>
      </c>
      <c r="C32" s="79" t="s">
        <v>331</v>
      </c>
      <c r="D32" s="79" t="s">
        <v>338</v>
      </c>
      <c r="E32" s="79" t="s">
        <v>395</v>
      </c>
      <c r="F32" s="79" t="s">
        <v>307</v>
      </c>
      <c r="G32" s="79" t="s">
        <v>396</v>
      </c>
      <c r="H32" s="79" t="s">
        <v>397</v>
      </c>
      <c r="I32" s="79" t="s">
        <v>318</v>
      </c>
      <c r="J32" s="79" t="s">
        <v>398</v>
      </c>
    </row>
    <row r="33" spans="1:10" s="75" customFormat="1" ht="30" customHeight="1">
      <c r="A33" s="219" t="s">
        <v>271</v>
      </c>
      <c r="B33" s="220" t="s">
        <v>368</v>
      </c>
      <c r="C33" s="79" t="s">
        <v>331</v>
      </c>
      <c r="D33" s="79" t="s">
        <v>338</v>
      </c>
      <c r="E33" s="79" t="s">
        <v>399</v>
      </c>
      <c r="F33" s="79" t="s">
        <v>307</v>
      </c>
      <c r="G33" s="79" t="s">
        <v>396</v>
      </c>
      <c r="H33" s="79" t="s">
        <v>397</v>
      </c>
      <c r="I33" s="79" t="s">
        <v>318</v>
      </c>
      <c r="J33" s="79" t="s">
        <v>400</v>
      </c>
    </row>
    <row r="34" spans="1:10" s="75" customFormat="1" ht="30" customHeight="1">
      <c r="A34" s="219" t="s">
        <v>271</v>
      </c>
      <c r="B34" s="220" t="s">
        <v>368</v>
      </c>
      <c r="C34" s="79" t="s">
        <v>331</v>
      </c>
      <c r="D34" s="79" t="s">
        <v>338</v>
      </c>
      <c r="E34" s="79" t="s">
        <v>401</v>
      </c>
      <c r="F34" s="79" t="s">
        <v>307</v>
      </c>
      <c r="G34" s="79" t="s">
        <v>396</v>
      </c>
      <c r="H34" s="79" t="s">
        <v>397</v>
      </c>
      <c r="I34" s="79" t="s">
        <v>318</v>
      </c>
      <c r="J34" s="79" t="s">
        <v>402</v>
      </c>
    </row>
    <row r="35" spans="1:10" s="75" customFormat="1" ht="30" customHeight="1">
      <c r="A35" s="219" t="s">
        <v>271</v>
      </c>
      <c r="B35" s="220" t="s">
        <v>368</v>
      </c>
      <c r="C35" s="79" t="s">
        <v>331</v>
      </c>
      <c r="D35" s="79" t="s">
        <v>342</v>
      </c>
      <c r="E35" s="79" t="s">
        <v>403</v>
      </c>
      <c r="F35" s="79" t="s">
        <v>307</v>
      </c>
      <c r="G35" s="79" t="s">
        <v>396</v>
      </c>
      <c r="H35" s="79" t="s">
        <v>397</v>
      </c>
      <c r="I35" s="79" t="s">
        <v>318</v>
      </c>
      <c r="J35" s="79" t="s">
        <v>404</v>
      </c>
    </row>
    <row r="36" spans="1:10" s="75" customFormat="1" ht="30" customHeight="1">
      <c r="A36" s="219" t="s">
        <v>271</v>
      </c>
      <c r="B36" s="220" t="s">
        <v>368</v>
      </c>
      <c r="C36" s="79" t="s">
        <v>331</v>
      </c>
      <c r="D36" s="79" t="s">
        <v>342</v>
      </c>
      <c r="E36" s="79" t="s">
        <v>405</v>
      </c>
      <c r="F36" s="79" t="s">
        <v>307</v>
      </c>
      <c r="G36" s="79" t="s">
        <v>396</v>
      </c>
      <c r="H36" s="79" t="s">
        <v>397</v>
      </c>
      <c r="I36" s="79" t="s">
        <v>318</v>
      </c>
      <c r="J36" s="79" t="s">
        <v>406</v>
      </c>
    </row>
    <row r="37" spans="1:10" s="75" customFormat="1" ht="30" customHeight="1">
      <c r="A37" s="219" t="s">
        <v>271</v>
      </c>
      <c r="B37" s="220" t="s">
        <v>368</v>
      </c>
      <c r="C37" s="79" t="s">
        <v>347</v>
      </c>
      <c r="D37" s="79" t="s">
        <v>348</v>
      </c>
      <c r="E37" s="79" t="s">
        <v>407</v>
      </c>
      <c r="F37" s="79" t="s">
        <v>334</v>
      </c>
      <c r="G37" s="79" t="s">
        <v>408</v>
      </c>
      <c r="H37" s="79" t="s">
        <v>336</v>
      </c>
      <c r="I37" s="79" t="s">
        <v>310</v>
      </c>
      <c r="J37" s="79" t="s">
        <v>409</v>
      </c>
    </row>
    <row r="38" spans="1:10" s="75" customFormat="1" ht="30" customHeight="1">
      <c r="A38" s="219" t="s">
        <v>271</v>
      </c>
      <c r="B38" s="220" t="s">
        <v>368</v>
      </c>
      <c r="C38" s="79" t="s">
        <v>347</v>
      </c>
      <c r="D38" s="79" t="s">
        <v>348</v>
      </c>
      <c r="E38" s="79" t="s">
        <v>410</v>
      </c>
      <c r="F38" s="79" t="s">
        <v>334</v>
      </c>
      <c r="G38" s="79" t="s">
        <v>408</v>
      </c>
      <c r="H38" s="79" t="s">
        <v>336</v>
      </c>
      <c r="I38" s="79" t="s">
        <v>310</v>
      </c>
      <c r="J38" s="79" t="s">
        <v>410</v>
      </c>
    </row>
    <row r="39" spans="1:10" s="75" customFormat="1" ht="30" customHeight="1">
      <c r="A39" s="219" t="s">
        <v>290</v>
      </c>
      <c r="B39" s="220" t="s">
        <v>411</v>
      </c>
      <c r="C39" s="79" t="s">
        <v>304</v>
      </c>
      <c r="D39" s="79" t="s">
        <v>305</v>
      </c>
      <c r="E39" s="79" t="s">
        <v>412</v>
      </c>
      <c r="F39" s="79" t="s">
        <v>307</v>
      </c>
      <c r="G39" s="79" t="s">
        <v>413</v>
      </c>
      <c r="H39" s="79" t="s">
        <v>309</v>
      </c>
      <c r="I39" s="79" t="s">
        <v>310</v>
      </c>
      <c r="J39" s="79" t="s">
        <v>414</v>
      </c>
    </row>
    <row r="40" spans="1:10" s="75" customFormat="1" ht="30" customHeight="1">
      <c r="A40" s="219" t="s">
        <v>290</v>
      </c>
      <c r="B40" s="220" t="s">
        <v>411</v>
      </c>
      <c r="C40" s="79" t="s">
        <v>304</v>
      </c>
      <c r="D40" s="79" t="s">
        <v>305</v>
      </c>
      <c r="E40" s="79" t="s">
        <v>415</v>
      </c>
      <c r="F40" s="79" t="s">
        <v>307</v>
      </c>
      <c r="G40" s="79" t="s">
        <v>88</v>
      </c>
      <c r="H40" s="79" t="s">
        <v>354</v>
      </c>
      <c r="I40" s="79" t="s">
        <v>310</v>
      </c>
      <c r="J40" s="79" t="s">
        <v>416</v>
      </c>
    </row>
    <row r="41" spans="1:10" s="75" customFormat="1" ht="30" customHeight="1">
      <c r="A41" s="219" t="s">
        <v>290</v>
      </c>
      <c r="B41" s="220" t="s">
        <v>411</v>
      </c>
      <c r="C41" s="79" t="s">
        <v>304</v>
      </c>
      <c r="D41" s="79" t="s">
        <v>305</v>
      </c>
      <c r="E41" s="79" t="s">
        <v>417</v>
      </c>
      <c r="F41" s="79" t="s">
        <v>307</v>
      </c>
      <c r="G41" s="79" t="s">
        <v>85</v>
      </c>
      <c r="H41" s="79" t="s">
        <v>354</v>
      </c>
      <c r="I41" s="79" t="s">
        <v>310</v>
      </c>
      <c r="J41" s="79" t="s">
        <v>418</v>
      </c>
    </row>
    <row r="42" spans="1:10" s="75" customFormat="1" ht="30" customHeight="1">
      <c r="A42" s="219" t="s">
        <v>290</v>
      </c>
      <c r="B42" s="220" t="s">
        <v>411</v>
      </c>
      <c r="C42" s="79" t="s">
        <v>304</v>
      </c>
      <c r="D42" s="79" t="s">
        <v>315</v>
      </c>
      <c r="E42" s="79" t="s">
        <v>419</v>
      </c>
      <c r="F42" s="79" t="s">
        <v>307</v>
      </c>
      <c r="G42" s="79" t="s">
        <v>420</v>
      </c>
      <c r="H42" s="79"/>
      <c r="I42" s="79" t="s">
        <v>318</v>
      </c>
      <c r="J42" s="79" t="s">
        <v>419</v>
      </c>
    </row>
    <row r="43" spans="1:10" s="75" customFormat="1" ht="30" customHeight="1">
      <c r="A43" s="219" t="s">
        <v>290</v>
      </c>
      <c r="B43" s="220" t="s">
        <v>411</v>
      </c>
      <c r="C43" s="79" t="s">
        <v>304</v>
      </c>
      <c r="D43" s="79" t="s">
        <v>320</v>
      </c>
      <c r="E43" s="79" t="s">
        <v>421</v>
      </c>
      <c r="F43" s="79" t="s">
        <v>307</v>
      </c>
      <c r="G43" s="79" t="s">
        <v>86</v>
      </c>
      <c r="H43" s="79" t="s">
        <v>387</v>
      </c>
      <c r="I43" s="79" t="s">
        <v>310</v>
      </c>
      <c r="J43" s="79" t="s">
        <v>422</v>
      </c>
    </row>
    <row r="44" spans="1:10" s="75" customFormat="1" ht="30" customHeight="1">
      <c r="A44" s="219" t="s">
        <v>290</v>
      </c>
      <c r="B44" s="220" t="s">
        <v>411</v>
      </c>
      <c r="C44" s="79" t="s">
        <v>304</v>
      </c>
      <c r="D44" s="79" t="s">
        <v>325</v>
      </c>
      <c r="E44" s="79" t="s">
        <v>326</v>
      </c>
      <c r="F44" s="79" t="s">
        <v>327</v>
      </c>
      <c r="G44" s="79" t="s">
        <v>423</v>
      </c>
      <c r="H44" s="79" t="s">
        <v>329</v>
      </c>
      <c r="I44" s="79" t="s">
        <v>310</v>
      </c>
      <c r="J44" s="79" t="s">
        <v>424</v>
      </c>
    </row>
    <row r="45" spans="1:10" s="75" customFormat="1" ht="30" customHeight="1">
      <c r="A45" s="219" t="s">
        <v>290</v>
      </c>
      <c r="B45" s="220" t="s">
        <v>411</v>
      </c>
      <c r="C45" s="79" t="s">
        <v>331</v>
      </c>
      <c r="D45" s="79" t="s">
        <v>338</v>
      </c>
      <c r="E45" s="79" t="s">
        <v>425</v>
      </c>
      <c r="F45" s="79" t="s">
        <v>307</v>
      </c>
      <c r="G45" s="79" t="s">
        <v>426</v>
      </c>
      <c r="H45" s="79"/>
      <c r="I45" s="79" t="s">
        <v>318</v>
      </c>
      <c r="J45" s="79" t="s">
        <v>427</v>
      </c>
    </row>
    <row r="46" spans="1:10" s="75" customFormat="1" ht="30" customHeight="1">
      <c r="A46" s="219" t="s">
        <v>290</v>
      </c>
      <c r="B46" s="220" t="s">
        <v>411</v>
      </c>
      <c r="C46" s="79" t="s">
        <v>347</v>
      </c>
      <c r="D46" s="79" t="s">
        <v>348</v>
      </c>
      <c r="E46" s="79" t="s">
        <v>428</v>
      </c>
      <c r="F46" s="79" t="s">
        <v>334</v>
      </c>
      <c r="G46" s="79" t="s">
        <v>335</v>
      </c>
      <c r="H46" s="79" t="s">
        <v>336</v>
      </c>
      <c r="I46" s="79" t="s">
        <v>310</v>
      </c>
      <c r="J46" s="79" t="s">
        <v>429</v>
      </c>
    </row>
    <row r="47" spans="1:10" s="75" customFormat="1" ht="30" customHeight="1">
      <c r="A47" s="219" t="s">
        <v>288</v>
      </c>
      <c r="B47" s="220" t="s">
        <v>430</v>
      </c>
      <c r="C47" s="79" t="s">
        <v>304</v>
      </c>
      <c r="D47" s="79" t="s">
        <v>305</v>
      </c>
      <c r="E47" s="79" t="s">
        <v>412</v>
      </c>
      <c r="F47" s="79" t="s">
        <v>307</v>
      </c>
      <c r="G47" s="79" t="s">
        <v>413</v>
      </c>
      <c r="H47" s="79" t="s">
        <v>309</v>
      </c>
      <c r="I47" s="79" t="s">
        <v>310</v>
      </c>
      <c r="J47" s="79" t="s">
        <v>414</v>
      </c>
    </row>
    <row r="48" spans="1:10" s="75" customFormat="1" ht="30" customHeight="1">
      <c r="A48" s="219" t="s">
        <v>288</v>
      </c>
      <c r="B48" s="220" t="s">
        <v>430</v>
      </c>
      <c r="C48" s="79" t="s">
        <v>304</v>
      </c>
      <c r="D48" s="79" t="s">
        <v>305</v>
      </c>
      <c r="E48" s="79" t="s">
        <v>415</v>
      </c>
      <c r="F48" s="79" t="s">
        <v>307</v>
      </c>
      <c r="G48" s="79" t="s">
        <v>88</v>
      </c>
      <c r="H48" s="79" t="s">
        <v>354</v>
      </c>
      <c r="I48" s="79" t="s">
        <v>310</v>
      </c>
      <c r="J48" s="79" t="s">
        <v>416</v>
      </c>
    </row>
    <row r="49" spans="1:10" s="75" customFormat="1" ht="30" customHeight="1">
      <c r="A49" s="219" t="s">
        <v>288</v>
      </c>
      <c r="B49" s="220" t="s">
        <v>430</v>
      </c>
      <c r="C49" s="79" t="s">
        <v>304</v>
      </c>
      <c r="D49" s="79" t="s">
        <v>305</v>
      </c>
      <c r="E49" s="79" t="s">
        <v>417</v>
      </c>
      <c r="F49" s="79" t="s">
        <v>307</v>
      </c>
      <c r="G49" s="79" t="s">
        <v>85</v>
      </c>
      <c r="H49" s="79" t="s">
        <v>354</v>
      </c>
      <c r="I49" s="79" t="s">
        <v>310</v>
      </c>
      <c r="J49" s="79" t="s">
        <v>418</v>
      </c>
    </row>
    <row r="50" spans="1:10" s="75" customFormat="1" ht="30" customHeight="1">
      <c r="A50" s="219" t="s">
        <v>288</v>
      </c>
      <c r="B50" s="220" t="s">
        <v>430</v>
      </c>
      <c r="C50" s="79" t="s">
        <v>304</v>
      </c>
      <c r="D50" s="79" t="s">
        <v>305</v>
      </c>
      <c r="E50" s="79" t="s">
        <v>431</v>
      </c>
      <c r="F50" s="79" t="s">
        <v>307</v>
      </c>
      <c r="G50" s="79" t="s">
        <v>85</v>
      </c>
      <c r="H50" s="79" t="s">
        <v>432</v>
      </c>
      <c r="I50" s="79" t="s">
        <v>310</v>
      </c>
      <c r="J50" s="79" t="s">
        <v>419</v>
      </c>
    </row>
    <row r="51" spans="1:10" s="75" customFormat="1" ht="30" customHeight="1">
      <c r="A51" s="219" t="s">
        <v>288</v>
      </c>
      <c r="B51" s="220" t="s">
        <v>430</v>
      </c>
      <c r="C51" s="79" t="s">
        <v>304</v>
      </c>
      <c r="D51" s="79" t="s">
        <v>315</v>
      </c>
      <c r="E51" s="79" t="s">
        <v>419</v>
      </c>
      <c r="F51" s="79" t="s">
        <v>307</v>
      </c>
      <c r="G51" s="79" t="s">
        <v>420</v>
      </c>
      <c r="H51" s="79"/>
      <c r="I51" s="79" t="s">
        <v>318</v>
      </c>
      <c r="J51" s="79" t="s">
        <v>419</v>
      </c>
    </row>
    <row r="52" spans="1:10" s="75" customFormat="1" ht="30" customHeight="1">
      <c r="A52" s="219" t="s">
        <v>288</v>
      </c>
      <c r="B52" s="220" t="s">
        <v>430</v>
      </c>
      <c r="C52" s="79" t="s">
        <v>304</v>
      </c>
      <c r="D52" s="79" t="s">
        <v>315</v>
      </c>
      <c r="E52" s="79" t="s">
        <v>433</v>
      </c>
      <c r="F52" s="79" t="s">
        <v>307</v>
      </c>
      <c r="G52" s="79" t="s">
        <v>434</v>
      </c>
      <c r="H52" s="79"/>
      <c r="I52" s="79" t="s">
        <v>318</v>
      </c>
      <c r="J52" s="79" t="s">
        <v>435</v>
      </c>
    </row>
    <row r="53" spans="1:10" s="75" customFormat="1" ht="30" customHeight="1">
      <c r="A53" s="219" t="s">
        <v>288</v>
      </c>
      <c r="B53" s="220" t="s">
        <v>430</v>
      </c>
      <c r="C53" s="79" t="s">
        <v>304</v>
      </c>
      <c r="D53" s="79" t="s">
        <v>320</v>
      </c>
      <c r="E53" s="79" t="s">
        <v>436</v>
      </c>
      <c r="F53" s="79" t="s">
        <v>307</v>
      </c>
      <c r="G53" s="79" t="s">
        <v>437</v>
      </c>
      <c r="H53" s="79" t="s">
        <v>438</v>
      </c>
      <c r="I53" s="79" t="s">
        <v>310</v>
      </c>
      <c r="J53" s="79" t="s">
        <v>422</v>
      </c>
    </row>
    <row r="54" spans="1:10" s="75" customFormat="1" ht="30" customHeight="1">
      <c r="A54" s="219" t="s">
        <v>288</v>
      </c>
      <c r="B54" s="220" t="s">
        <v>430</v>
      </c>
      <c r="C54" s="79" t="s">
        <v>304</v>
      </c>
      <c r="D54" s="79" t="s">
        <v>325</v>
      </c>
      <c r="E54" s="79" t="s">
        <v>326</v>
      </c>
      <c r="F54" s="79" t="s">
        <v>307</v>
      </c>
      <c r="G54" s="79" t="s">
        <v>439</v>
      </c>
      <c r="H54" s="79" t="s">
        <v>329</v>
      </c>
      <c r="I54" s="79" t="s">
        <v>310</v>
      </c>
      <c r="J54" s="79" t="s">
        <v>440</v>
      </c>
    </row>
    <row r="55" spans="1:10" s="75" customFormat="1" ht="30" customHeight="1">
      <c r="A55" s="219" t="s">
        <v>288</v>
      </c>
      <c r="B55" s="220" t="s">
        <v>430</v>
      </c>
      <c r="C55" s="79" t="s">
        <v>331</v>
      </c>
      <c r="D55" s="79" t="s">
        <v>338</v>
      </c>
      <c r="E55" s="79" t="s">
        <v>425</v>
      </c>
      <c r="F55" s="79" t="s">
        <v>307</v>
      </c>
      <c r="G55" s="79" t="s">
        <v>441</v>
      </c>
      <c r="H55" s="79"/>
      <c r="I55" s="79" t="s">
        <v>318</v>
      </c>
      <c r="J55" s="79" t="s">
        <v>427</v>
      </c>
    </row>
    <row r="56" spans="1:10" s="75" customFormat="1" ht="30" customHeight="1">
      <c r="A56" s="219" t="s">
        <v>288</v>
      </c>
      <c r="B56" s="220" t="s">
        <v>430</v>
      </c>
      <c r="C56" s="79" t="s">
        <v>331</v>
      </c>
      <c r="D56" s="79" t="s">
        <v>342</v>
      </c>
      <c r="E56" s="79" t="s">
        <v>442</v>
      </c>
      <c r="F56" s="79" t="s">
        <v>307</v>
      </c>
      <c r="G56" s="79" t="s">
        <v>426</v>
      </c>
      <c r="H56" s="79"/>
      <c r="I56" s="79" t="s">
        <v>318</v>
      </c>
      <c r="J56" s="79" t="s">
        <v>443</v>
      </c>
    </row>
    <row r="57" spans="1:10" s="75" customFormat="1" ht="30" customHeight="1">
      <c r="A57" s="219" t="s">
        <v>288</v>
      </c>
      <c r="B57" s="220" t="s">
        <v>430</v>
      </c>
      <c r="C57" s="79" t="s">
        <v>347</v>
      </c>
      <c r="D57" s="79" t="s">
        <v>348</v>
      </c>
      <c r="E57" s="79" t="s">
        <v>428</v>
      </c>
      <c r="F57" s="79" t="s">
        <v>334</v>
      </c>
      <c r="G57" s="79" t="s">
        <v>335</v>
      </c>
      <c r="H57" s="79" t="s">
        <v>336</v>
      </c>
      <c r="I57" s="79" t="s">
        <v>310</v>
      </c>
      <c r="J57" s="79" t="s">
        <v>429</v>
      </c>
    </row>
    <row r="58" spans="1:10" s="75" customFormat="1" ht="30" customHeight="1">
      <c r="A58" s="219" t="s">
        <v>274</v>
      </c>
      <c r="B58" s="220" t="s">
        <v>444</v>
      </c>
      <c r="C58" s="79" t="s">
        <v>304</v>
      </c>
      <c r="D58" s="79" t="s">
        <v>305</v>
      </c>
      <c r="E58" s="79" t="s">
        <v>445</v>
      </c>
      <c r="F58" s="79" t="s">
        <v>307</v>
      </c>
      <c r="G58" s="79" t="s">
        <v>413</v>
      </c>
      <c r="H58" s="79" t="s">
        <v>309</v>
      </c>
      <c r="I58" s="79" t="s">
        <v>310</v>
      </c>
      <c r="J58" s="79" t="s">
        <v>446</v>
      </c>
    </row>
    <row r="59" spans="1:10" s="75" customFormat="1" ht="30" customHeight="1">
      <c r="A59" s="219" t="s">
        <v>274</v>
      </c>
      <c r="B59" s="220" t="s">
        <v>444</v>
      </c>
      <c r="C59" s="79" t="s">
        <v>304</v>
      </c>
      <c r="D59" s="79" t="s">
        <v>305</v>
      </c>
      <c r="E59" s="79" t="s">
        <v>415</v>
      </c>
      <c r="F59" s="79" t="s">
        <v>307</v>
      </c>
      <c r="G59" s="79" t="s">
        <v>88</v>
      </c>
      <c r="H59" s="79" t="s">
        <v>354</v>
      </c>
      <c r="I59" s="79" t="s">
        <v>310</v>
      </c>
      <c r="J59" s="79" t="s">
        <v>416</v>
      </c>
    </row>
    <row r="60" spans="1:10" s="75" customFormat="1" ht="30" customHeight="1">
      <c r="A60" s="219" t="s">
        <v>274</v>
      </c>
      <c r="B60" s="220" t="s">
        <v>444</v>
      </c>
      <c r="C60" s="79" t="s">
        <v>304</v>
      </c>
      <c r="D60" s="79" t="s">
        <v>305</v>
      </c>
      <c r="E60" s="79" t="s">
        <v>417</v>
      </c>
      <c r="F60" s="79" t="s">
        <v>307</v>
      </c>
      <c r="G60" s="79" t="s">
        <v>85</v>
      </c>
      <c r="H60" s="79" t="s">
        <v>354</v>
      </c>
      <c r="I60" s="79" t="s">
        <v>310</v>
      </c>
      <c r="J60" s="79" t="s">
        <v>418</v>
      </c>
    </row>
    <row r="61" spans="1:10" s="75" customFormat="1" ht="30" customHeight="1">
      <c r="A61" s="219" t="s">
        <v>274</v>
      </c>
      <c r="B61" s="220" t="s">
        <v>444</v>
      </c>
      <c r="C61" s="79" t="s">
        <v>304</v>
      </c>
      <c r="D61" s="79" t="s">
        <v>305</v>
      </c>
      <c r="E61" s="79" t="s">
        <v>431</v>
      </c>
      <c r="F61" s="79" t="s">
        <v>307</v>
      </c>
      <c r="G61" s="79" t="s">
        <v>85</v>
      </c>
      <c r="H61" s="79" t="s">
        <v>432</v>
      </c>
      <c r="I61" s="79" t="s">
        <v>310</v>
      </c>
      <c r="J61" s="79" t="s">
        <v>447</v>
      </c>
    </row>
    <row r="62" spans="1:10" s="75" customFormat="1" ht="30" customHeight="1">
      <c r="A62" s="219" t="s">
        <v>274</v>
      </c>
      <c r="B62" s="220" t="s">
        <v>444</v>
      </c>
      <c r="C62" s="79" t="s">
        <v>304</v>
      </c>
      <c r="D62" s="79" t="s">
        <v>315</v>
      </c>
      <c r="E62" s="79" t="s">
        <v>419</v>
      </c>
      <c r="F62" s="79" t="s">
        <v>307</v>
      </c>
      <c r="G62" s="79" t="s">
        <v>420</v>
      </c>
      <c r="H62" s="79" t="s">
        <v>448</v>
      </c>
      <c r="I62" s="79" t="s">
        <v>310</v>
      </c>
      <c r="J62" s="79" t="s">
        <v>419</v>
      </c>
    </row>
    <row r="63" spans="1:10" s="75" customFormat="1" ht="30" customHeight="1">
      <c r="A63" s="219" t="s">
        <v>274</v>
      </c>
      <c r="B63" s="220" t="s">
        <v>444</v>
      </c>
      <c r="C63" s="79" t="s">
        <v>304</v>
      </c>
      <c r="D63" s="79" t="s">
        <v>320</v>
      </c>
      <c r="E63" s="79" t="s">
        <v>449</v>
      </c>
      <c r="F63" s="79" t="s">
        <v>307</v>
      </c>
      <c r="G63" s="79" t="s">
        <v>449</v>
      </c>
      <c r="H63" s="79" t="s">
        <v>438</v>
      </c>
      <c r="I63" s="79" t="s">
        <v>310</v>
      </c>
      <c r="J63" s="79" t="s">
        <v>422</v>
      </c>
    </row>
    <row r="64" spans="1:10" s="75" customFormat="1" ht="30" customHeight="1">
      <c r="A64" s="219" t="s">
        <v>274</v>
      </c>
      <c r="B64" s="220" t="s">
        <v>444</v>
      </c>
      <c r="C64" s="79" t="s">
        <v>304</v>
      </c>
      <c r="D64" s="79" t="s">
        <v>325</v>
      </c>
      <c r="E64" s="79" t="s">
        <v>326</v>
      </c>
      <c r="F64" s="79" t="s">
        <v>307</v>
      </c>
      <c r="G64" s="79" t="s">
        <v>450</v>
      </c>
      <c r="H64" s="79" t="s">
        <v>329</v>
      </c>
      <c r="I64" s="79" t="s">
        <v>310</v>
      </c>
      <c r="J64" s="79" t="s">
        <v>451</v>
      </c>
    </row>
    <row r="65" spans="1:10" s="75" customFormat="1" ht="30" customHeight="1">
      <c r="A65" s="219" t="s">
        <v>274</v>
      </c>
      <c r="B65" s="220" t="s">
        <v>444</v>
      </c>
      <c r="C65" s="79" t="s">
        <v>331</v>
      </c>
      <c r="D65" s="79" t="s">
        <v>338</v>
      </c>
      <c r="E65" s="79" t="s">
        <v>425</v>
      </c>
      <c r="F65" s="79" t="s">
        <v>307</v>
      </c>
      <c r="G65" s="79" t="s">
        <v>441</v>
      </c>
      <c r="H65" s="79" t="s">
        <v>336</v>
      </c>
      <c r="I65" s="79" t="s">
        <v>318</v>
      </c>
      <c r="J65" s="79" t="s">
        <v>427</v>
      </c>
    </row>
    <row r="66" spans="1:10" s="75" customFormat="1" ht="30" customHeight="1">
      <c r="A66" s="219" t="s">
        <v>274</v>
      </c>
      <c r="B66" s="220" t="s">
        <v>444</v>
      </c>
      <c r="C66" s="79" t="s">
        <v>331</v>
      </c>
      <c r="D66" s="79" t="s">
        <v>338</v>
      </c>
      <c r="E66" s="79" t="s">
        <v>398</v>
      </c>
      <c r="F66" s="79" t="s">
        <v>307</v>
      </c>
      <c r="G66" s="79" t="s">
        <v>441</v>
      </c>
      <c r="H66" s="79" t="s">
        <v>336</v>
      </c>
      <c r="I66" s="79" t="s">
        <v>318</v>
      </c>
      <c r="J66" s="79" t="s">
        <v>398</v>
      </c>
    </row>
    <row r="67" spans="1:10" s="75" customFormat="1" ht="30" customHeight="1">
      <c r="A67" s="219" t="s">
        <v>274</v>
      </c>
      <c r="B67" s="220" t="s">
        <v>444</v>
      </c>
      <c r="C67" s="79" t="s">
        <v>331</v>
      </c>
      <c r="D67" s="79" t="s">
        <v>342</v>
      </c>
      <c r="E67" s="79" t="s">
        <v>404</v>
      </c>
      <c r="F67" s="79" t="s">
        <v>307</v>
      </c>
      <c r="G67" s="79" t="s">
        <v>441</v>
      </c>
      <c r="H67" s="79" t="s">
        <v>336</v>
      </c>
      <c r="I67" s="79" t="s">
        <v>318</v>
      </c>
      <c r="J67" s="79" t="s">
        <v>404</v>
      </c>
    </row>
    <row r="68" spans="1:10" s="75" customFormat="1" ht="30" customHeight="1">
      <c r="A68" s="219" t="s">
        <v>274</v>
      </c>
      <c r="B68" s="220" t="s">
        <v>444</v>
      </c>
      <c r="C68" s="79" t="s">
        <v>347</v>
      </c>
      <c r="D68" s="79" t="s">
        <v>348</v>
      </c>
      <c r="E68" s="79" t="s">
        <v>428</v>
      </c>
      <c r="F68" s="79" t="s">
        <v>334</v>
      </c>
      <c r="G68" s="79" t="s">
        <v>335</v>
      </c>
      <c r="H68" s="79" t="s">
        <v>336</v>
      </c>
      <c r="I68" s="79" t="s">
        <v>310</v>
      </c>
      <c r="J68" s="79" t="s">
        <v>429</v>
      </c>
    </row>
    <row r="69" spans="1:10" s="75" customFormat="1" ht="30" customHeight="1">
      <c r="A69" s="219" t="s">
        <v>282</v>
      </c>
      <c r="B69" s="220" t="s">
        <v>452</v>
      </c>
      <c r="C69" s="79" t="s">
        <v>304</v>
      </c>
      <c r="D69" s="79" t="s">
        <v>305</v>
      </c>
      <c r="E69" s="79" t="s">
        <v>453</v>
      </c>
      <c r="F69" s="79" t="s">
        <v>307</v>
      </c>
      <c r="G69" s="79" t="s">
        <v>85</v>
      </c>
      <c r="H69" s="79" t="s">
        <v>454</v>
      </c>
      <c r="I69" s="79" t="s">
        <v>310</v>
      </c>
      <c r="J69" s="79" t="s">
        <v>455</v>
      </c>
    </row>
    <row r="70" spans="1:10" s="75" customFormat="1" ht="30" customHeight="1">
      <c r="A70" s="219" t="s">
        <v>282</v>
      </c>
      <c r="B70" s="220" t="s">
        <v>452</v>
      </c>
      <c r="C70" s="79" t="s">
        <v>304</v>
      </c>
      <c r="D70" s="79" t="s">
        <v>305</v>
      </c>
      <c r="E70" s="79" t="s">
        <v>456</v>
      </c>
      <c r="F70" s="79" t="s">
        <v>307</v>
      </c>
      <c r="G70" s="79" t="s">
        <v>84</v>
      </c>
      <c r="H70" s="79" t="s">
        <v>457</v>
      </c>
      <c r="I70" s="79" t="s">
        <v>310</v>
      </c>
      <c r="J70" s="79" t="s">
        <v>458</v>
      </c>
    </row>
    <row r="71" spans="1:10" s="75" customFormat="1" ht="30" customHeight="1">
      <c r="A71" s="219" t="s">
        <v>282</v>
      </c>
      <c r="B71" s="220" t="s">
        <v>452</v>
      </c>
      <c r="C71" s="79" t="s">
        <v>304</v>
      </c>
      <c r="D71" s="79" t="s">
        <v>305</v>
      </c>
      <c r="E71" s="79" t="s">
        <v>459</v>
      </c>
      <c r="F71" s="79" t="s">
        <v>307</v>
      </c>
      <c r="G71" s="79" t="s">
        <v>84</v>
      </c>
      <c r="H71" s="79" t="s">
        <v>460</v>
      </c>
      <c r="I71" s="79" t="s">
        <v>310</v>
      </c>
      <c r="J71" s="79" t="s">
        <v>461</v>
      </c>
    </row>
    <row r="72" spans="1:10" s="75" customFormat="1" ht="30" customHeight="1">
      <c r="A72" s="219" t="s">
        <v>282</v>
      </c>
      <c r="B72" s="220" t="s">
        <v>452</v>
      </c>
      <c r="C72" s="79" t="s">
        <v>304</v>
      </c>
      <c r="D72" s="79" t="s">
        <v>305</v>
      </c>
      <c r="E72" s="79" t="s">
        <v>462</v>
      </c>
      <c r="F72" s="79" t="s">
        <v>307</v>
      </c>
      <c r="G72" s="79" t="s">
        <v>463</v>
      </c>
      <c r="H72" s="79" t="s">
        <v>374</v>
      </c>
      <c r="I72" s="79" t="s">
        <v>310</v>
      </c>
      <c r="J72" s="79" t="s">
        <v>464</v>
      </c>
    </row>
    <row r="73" spans="1:10" s="75" customFormat="1" ht="30" customHeight="1">
      <c r="A73" s="219" t="s">
        <v>282</v>
      </c>
      <c r="B73" s="220" t="s">
        <v>452</v>
      </c>
      <c r="C73" s="79" t="s">
        <v>304</v>
      </c>
      <c r="D73" s="79" t="s">
        <v>315</v>
      </c>
      <c r="E73" s="79" t="s">
        <v>465</v>
      </c>
      <c r="F73" s="79" t="s">
        <v>307</v>
      </c>
      <c r="G73" s="79" t="s">
        <v>466</v>
      </c>
      <c r="H73" s="79"/>
      <c r="I73" s="79" t="s">
        <v>318</v>
      </c>
      <c r="J73" s="79" t="s">
        <v>467</v>
      </c>
    </row>
    <row r="74" spans="1:10" s="75" customFormat="1" ht="30" customHeight="1">
      <c r="A74" s="219" t="s">
        <v>282</v>
      </c>
      <c r="B74" s="220" t="s">
        <v>452</v>
      </c>
      <c r="C74" s="79" t="s">
        <v>304</v>
      </c>
      <c r="D74" s="79" t="s">
        <v>320</v>
      </c>
      <c r="E74" s="79" t="s">
        <v>468</v>
      </c>
      <c r="F74" s="79" t="s">
        <v>307</v>
      </c>
      <c r="G74" s="79" t="s">
        <v>469</v>
      </c>
      <c r="H74" s="79" t="s">
        <v>323</v>
      </c>
      <c r="I74" s="79" t="s">
        <v>318</v>
      </c>
      <c r="J74" s="79" t="s">
        <v>470</v>
      </c>
    </row>
    <row r="75" spans="1:10" s="75" customFormat="1" ht="30" customHeight="1">
      <c r="A75" s="219" t="s">
        <v>282</v>
      </c>
      <c r="B75" s="220" t="s">
        <v>452</v>
      </c>
      <c r="C75" s="79" t="s">
        <v>304</v>
      </c>
      <c r="D75" s="79" t="s">
        <v>325</v>
      </c>
      <c r="E75" s="79" t="s">
        <v>326</v>
      </c>
      <c r="F75" s="79" t="s">
        <v>307</v>
      </c>
      <c r="G75" s="79" t="s">
        <v>552</v>
      </c>
      <c r="H75" s="79" t="s">
        <v>550</v>
      </c>
      <c r="I75" s="79" t="s">
        <v>310</v>
      </c>
      <c r="J75" s="79" t="s">
        <v>471</v>
      </c>
    </row>
    <row r="76" spans="1:10" s="75" customFormat="1" ht="30" customHeight="1">
      <c r="A76" s="219" t="s">
        <v>282</v>
      </c>
      <c r="B76" s="220" t="s">
        <v>452</v>
      </c>
      <c r="C76" s="79" t="s">
        <v>331</v>
      </c>
      <c r="D76" s="79" t="s">
        <v>338</v>
      </c>
      <c r="E76" s="79" t="s">
        <v>472</v>
      </c>
      <c r="F76" s="79" t="s">
        <v>307</v>
      </c>
      <c r="G76" s="79" t="s">
        <v>396</v>
      </c>
      <c r="H76" s="79"/>
      <c r="I76" s="79" t="s">
        <v>318</v>
      </c>
      <c r="J76" s="79" t="s">
        <v>473</v>
      </c>
    </row>
    <row r="77" spans="1:10" s="75" customFormat="1" ht="30" customHeight="1">
      <c r="A77" s="219" t="s">
        <v>282</v>
      </c>
      <c r="B77" s="220" t="s">
        <v>452</v>
      </c>
      <c r="C77" s="79" t="s">
        <v>347</v>
      </c>
      <c r="D77" s="79" t="s">
        <v>348</v>
      </c>
      <c r="E77" s="79" t="s">
        <v>365</v>
      </c>
      <c r="F77" s="79" t="s">
        <v>334</v>
      </c>
      <c r="G77" s="79" t="s">
        <v>335</v>
      </c>
      <c r="H77" s="79" t="s">
        <v>336</v>
      </c>
      <c r="I77" s="79" t="s">
        <v>310</v>
      </c>
      <c r="J77" s="79" t="s">
        <v>365</v>
      </c>
    </row>
    <row r="78" spans="1:10" s="75" customFormat="1" ht="30" customHeight="1">
      <c r="A78" s="219" t="s">
        <v>282</v>
      </c>
      <c r="B78" s="220" t="s">
        <v>452</v>
      </c>
      <c r="C78" s="79" t="s">
        <v>347</v>
      </c>
      <c r="D78" s="79" t="s">
        <v>348</v>
      </c>
      <c r="E78" s="79" t="s">
        <v>348</v>
      </c>
      <c r="F78" s="79" t="s">
        <v>334</v>
      </c>
      <c r="G78" s="79" t="s">
        <v>335</v>
      </c>
      <c r="H78" s="79" t="s">
        <v>336</v>
      </c>
      <c r="I78" s="79" t="s">
        <v>310</v>
      </c>
      <c r="J78" s="79" t="s">
        <v>349</v>
      </c>
    </row>
    <row r="79" spans="1:10" s="75" customFormat="1" ht="30" customHeight="1">
      <c r="A79" s="219" t="s">
        <v>284</v>
      </c>
      <c r="B79" s="220" t="s">
        <v>474</v>
      </c>
      <c r="C79" s="79" t="s">
        <v>304</v>
      </c>
      <c r="D79" s="79" t="s">
        <v>305</v>
      </c>
      <c r="E79" s="79" t="s">
        <v>475</v>
      </c>
      <c r="F79" s="79" t="s">
        <v>307</v>
      </c>
      <c r="G79" s="79" t="s">
        <v>476</v>
      </c>
      <c r="H79" s="79" t="s">
        <v>477</v>
      </c>
      <c r="I79" s="79" t="s">
        <v>310</v>
      </c>
      <c r="J79" s="79" t="s">
        <v>478</v>
      </c>
    </row>
    <row r="80" spans="1:10" s="75" customFormat="1" ht="30" customHeight="1">
      <c r="A80" s="219" t="s">
        <v>284</v>
      </c>
      <c r="B80" s="220" t="s">
        <v>474</v>
      </c>
      <c r="C80" s="79" t="s">
        <v>304</v>
      </c>
      <c r="D80" s="79" t="s">
        <v>305</v>
      </c>
      <c r="E80" s="79" t="s">
        <v>479</v>
      </c>
      <c r="F80" s="79" t="s">
        <v>307</v>
      </c>
      <c r="G80" s="79" t="s">
        <v>480</v>
      </c>
      <c r="H80" s="79" t="s">
        <v>329</v>
      </c>
      <c r="I80" s="79" t="s">
        <v>310</v>
      </c>
      <c r="J80" s="79" t="s">
        <v>481</v>
      </c>
    </row>
    <row r="81" spans="1:10" s="75" customFormat="1" ht="30" customHeight="1">
      <c r="A81" s="219" t="s">
        <v>284</v>
      </c>
      <c r="B81" s="220" t="s">
        <v>474</v>
      </c>
      <c r="C81" s="79" t="s">
        <v>304</v>
      </c>
      <c r="D81" s="79" t="s">
        <v>315</v>
      </c>
      <c r="E81" s="79" t="s">
        <v>482</v>
      </c>
      <c r="F81" s="79" t="s">
        <v>307</v>
      </c>
      <c r="G81" s="79" t="s">
        <v>483</v>
      </c>
      <c r="H81" s="79"/>
      <c r="I81" s="79" t="s">
        <v>318</v>
      </c>
      <c r="J81" s="79" t="s">
        <v>484</v>
      </c>
    </row>
    <row r="82" spans="1:10" s="75" customFormat="1" ht="30" customHeight="1">
      <c r="A82" s="219" t="s">
        <v>284</v>
      </c>
      <c r="B82" s="220" t="s">
        <v>474</v>
      </c>
      <c r="C82" s="79" t="s">
        <v>304</v>
      </c>
      <c r="D82" s="79" t="s">
        <v>315</v>
      </c>
      <c r="E82" s="79" t="s">
        <v>485</v>
      </c>
      <c r="F82" s="79" t="s">
        <v>307</v>
      </c>
      <c r="G82" s="79" t="s">
        <v>486</v>
      </c>
      <c r="H82" s="79"/>
      <c r="I82" s="79" t="s">
        <v>318</v>
      </c>
      <c r="J82" s="79" t="s">
        <v>487</v>
      </c>
    </row>
    <row r="83" spans="1:10" s="75" customFormat="1" ht="30" customHeight="1">
      <c r="A83" s="219" t="s">
        <v>284</v>
      </c>
      <c r="B83" s="220" t="s">
        <v>474</v>
      </c>
      <c r="C83" s="79" t="s">
        <v>304</v>
      </c>
      <c r="D83" s="79" t="s">
        <v>320</v>
      </c>
      <c r="E83" s="79" t="s">
        <v>488</v>
      </c>
      <c r="F83" s="79" t="s">
        <v>307</v>
      </c>
      <c r="G83" s="79" t="s">
        <v>489</v>
      </c>
      <c r="H83" s="79" t="s">
        <v>323</v>
      </c>
      <c r="I83" s="79" t="s">
        <v>310</v>
      </c>
      <c r="J83" s="79" t="s">
        <v>490</v>
      </c>
    </row>
    <row r="84" spans="1:10" s="75" customFormat="1" ht="30" customHeight="1">
      <c r="A84" s="219" t="s">
        <v>284</v>
      </c>
      <c r="B84" s="220" t="s">
        <v>474</v>
      </c>
      <c r="C84" s="79" t="s">
        <v>304</v>
      </c>
      <c r="D84" s="79" t="s">
        <v>325</v>
      </c>
      <c r="E84" s="79" t="s">
        <v>326</v>
      </c>
      <c r="F84" s="79" t="s">
        <v>327</v>
      </c>
      <c r="G84" s="79" t="s">
        <v>551</v>
      </c>
      <c r="H84" s="79" t="s">
        <v>550</v>
      </c>
      <c r="I84" s="79" t="s">
        <v>310</v>
      </c>
      <c r="J84" s="79" t="s">
        <v>491</v>
      </c>
    </row>
    <row r="85" spans="1:10" s="75" customFormat="1" ht="30" customHeight="1">
      <c r="A85" s="219" t="s">
        <v>284</v>
      </c>
      <c r="B85" s="220" t="s">
        <v>474</v>
      </c>
      <c r="C85" s="79" t="s">
        <v>331</v>
      </c>
      <c r="D85" s="79" t="s">
        <v>338</v>
      </c>
      <c r="E85" s="79" t="s">
        <v>492</v>
      </c>
      <c r="F85" s="79" t="s">
        <v>307</v>
      </c>
      <c r="G85" s="79" t="s">
        <v>493</v>
      </c>
      <c r="H85" s="79"/>
      <c r="I85" s="79" t="s">
        <v>318</v>
      </c>
      <c r="J85" s="79" t="s">
        <v>494</v>
      </c>
    </row>
    <row r="86" spans="1:10" s="75" customFormat="1" ht="30" customHeight="1">
      <c r="A86" s="219" t="s">
        <v>284</v>
      </c>
      <c r="B86" s="220" t="s">
        <v>474</v>
      </c>
      <c r="C86" s="79" t="s">
        <v>331</v>
      </c>
      <c r="D86" s="79" t="s">
        <v>342</v>
      </c>
      <c r="E86" s="79" t="s">
        <v>495</v>
      </c>
      <c r="F86" s="79" t="s">
        <v>307</v>
      </c>
      <c r="G86" s="79" t="s">
        <v>496</v>
      </c>
      <c r="H86" s="79"/>
      <c r="I86" s="79" t="s">
        <v>318</v>
      </c>
      <c r="J86" s="79" t="s">
        <v>497</v>
      </c>
    </row>
    <row r="87" spans="1:10" s="75" customFormat="1" ht="30" customHeight="1">
      <c r="A87" s="219" t="s">
        <v>284</v>
      </c>
      <c r="B87" s="220" t="s">
        <v>474</v>
      </c>
      <c r="C87" s="79" t="s">
        <v>347</v>
      </c>
      <c r="D87" s="79" t="s">
        <v>348</v>
      </c>
      <c r="E87" s="79" t="s">
        <v>498</v>
      </c>
      <c r="F87" s="79" t="s">
        <v>334</v>
      </c>
      <c r="G87" s="79" t="s">
        <v>366</v>
      </c>
      <c r="H87" s="79" t="s">
        <v>336</v>
      </c>
      <c r="I87" s="79" t="s">
        <v>310</v>
      </c>
      <c r="J87" s="79" t="s">
        <v>499</v>
      </c>
    </row>
    <row r="88" spans="1:10" s="75" customFormat="1" ht="30" customHeight="1">
      <c r="A88" s="219" t="s">
        <v>284</v>
      </c>
      <c r="B88" s="220" t="s">
        <v>474</v>
      </c>
      <c r="C88" s="79" t="s">
        <v>347</v>
      </c>
      <c r="D88" s="79" t="s">
        <v>348</v>
      </c>
      <c r="E88" s="79" t="s">
        <v>500</v>
      </c>
      <c r="F88" s="79" t="s">
        <v>334</v>
      </c>
      <c r="G88" s="79" t="s">
        <v>366</v>
      </c>
      <c r="H88" s="79" t="s">
        <v>336</v>
      </c>
      <c r="I88" s="79" t="s">
        <v>310</v>
      </c>
      <c r="J88" s="79" t="s">
        <v>499</v>
      </c>
    </row>
  </sheetData>
  <mergeCells count="18">
    <mergeCell ref="B39:B46"/>
    <mergeCell ref="B47:B57"/>
    <mergeCell ref="B58:B68"/>
    <mergeCell ref="B69:B78"/>
    <mergeCell ref="B79:B88"/>
    <mergeCell ref="A39:A46"/>
    <mergeCell ref="A47:A57"/>
    <mergeCell ref="A58:A68"/>
    <mergeCell ref="A69:A78"/>
    <mergeCell ref="A79:A88"/>
    <mergeCell ref="A3:J3"/>
    <mergeCell ref="A4:H4"/>
    <mergeCell ref="A9:A17"/>
    <mergeCell ref="A18:A23"/>
    <mergeCell ref="A24:A38"/>
    <mergeCell ref="B9:B17"/>
    <mergeCell ref="B18:B23"/>
    <mergeCell ref="B24:B38"/>
  </mergeCells>
  <phoneticPr fontId="18"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2"/>
  <sheetViews>
    <sheetView showZeros="0" workbookViewId="0">
      <pane ySplit="1" topLeftCell="A2" activePane="bottomLeft" state="frozen"/>
      <selection pane="bottomLeft" activeCell="A12" sqref="A12"/>
    </sheetView>
  </sheetViews>
  <sheetFormatPr defaultColWidth="9.125" defaultRowHeight="14.25" customHeight="1"/>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spans="1:6" ht="14.25" customHeight="1">
      <c r="A1" s="2"/>
      <c r="B1" s="2"/>
      <c r="C1" s="2"/>
      <c r="D1" s="2"/>
      <c r="E1" s="2"/>
      <c r="F1" s="2"/>
    </row>
    <row r="2" spans="1:6" ht="12" customHeight="1">
      <c r="A2" s="69"/>
      <c r="B2" s="70"/>
      <c r="C2" s="69"/>
      <c r="D2" s="71"/>
      <c r="E2" s="71"/>
      <c r="F2" s="72" t="s">
        <v>501</v>
      </c>
    </row>
    <row r="3" spans="1:6" ht="42" customHeight="1">
      <c r="A3" s="221" t="str">
        <f>"2025"&amp;"年部门政府性基金预算支出预算表"</f>
        <v>2025年部门政府性基金预算支出预算表</v>
      </c>
      <c r="B3" s="221" t="s">
        <v>502</v>
      </c>
      <c r="C3" s="222"/>
      <c r="D3" s="155"/>
      <c r="E3" s="155"/>
      <c r="F3" s="155"/>
    </row>
    <row r="4" spans="1:6" ht="13.5" customHeight="1">
      <c r="A4" s="218" t="s">
        <v>1</v>
      </c>
      <c r="B4" s="218" t="s">
        <v>503</v>
      </c>
      <c r="C4" s="223"/>
      <c r="D4" s="71"/>
      <c r="E4" s="71"/>
      <c r="F4" s="72" t="s">
        <v>2</v>
      </c>
    </row>
    <row r="5" spans="1:6" ht="19.5" customHeight="1">
      <c r="A5" s="162" t="s">
        <v>182</v>
      </c>
      <c r="B5" s="227" t="s">
        <v>74</v>
      </c>
      <c r="C5" s="162" t="s">
        <v>75</v>
      </c>
      <c r="D5" s="224" t="s">
        <v>504</v>
      </c>
      <c r="E5" s="159"/>
      <c r="F5" s="160"/>
    </row>
    <row r="6" spans="1:6" ht="18.75" customHeight="1">
      <c r="A6" s="226"/>
      <c r="B6" s="228"/>
      <c r="C6" s="226"/>
      <c r="D6" s="10" t="s">
        <v>56</v>
      </c>
      <c r="E6" s="9" t="s">
        <v>77</v>
      </c>
      <c r="F6" s="10" t="s">
        <v>78</v>
      </c>
    </row>
    <row r="7" spans="1:6" ht="18.75" customHeight="1">
      <c r="A7" s="37">
        <v>1</v>
      </c>
      <c r="B7" s="73" t="s">
        <v>85</v>
      </c>
      <c r="C7" s="37">
        <v>3</v>
      </c>
      <c r="D7" s="74">
        <v>4</v>
      </c>
      <c r="E7" s="74">
        <v>5</v>
      </c>
      <c r="F7" s="74">
        <v>6</v>
      </c>
    </row>
    <row r="8" spans="1:6" ht="21" customHeight="1">
      <c r="A8" s="19"/>
      <c r="B8" s="19"/>
      <c r="C8" s="19"/>
      <c r="D8" s="15"/>
      <c r="E8" s="15"/>
      <c r="F8" s="15"/>
    </row>
    <row r="9" spans="1:6" ht="21" customHeight="1">
      <c r="A9" s="19"/>
      <c r="B9" s="19"/>
      <c r="C9" s="19"/>
      <c r="D9" s="15"/>
      <c r="E9" s="15"/>
      <c r="F9" s="15"/>
    </row>
    <row r="10" spans="1:6" ht="18.75" customHeight="1">
      <c r="A10" s="128" t="s">
        <v>171</v>
      </c>
      <c r="B10" s="128" t="s">
        <v>171</v>
      </c>
      <c r="C10" s="225" t="s">
        <v>171</v>
      </c>
      <c r="D10" s="15"/>
      <c r="E10" s="15"/>
      <c r="F10" s="15"/>
    </row>
    <row r="12" spans="1:6" ht="14.25" customHeight="1">
      <c r="A12" s="1" t="s">
        <v>505</v>
      </c>
    </row>
  </sheetData>
  <mergeCells count="7">
    <mergeCell ref="A3:F3"/>
    <mergeCell ref="A4:C4"/>
    <mergeCell ref="D5:F5"/>
    <mergeCell ref="A10:C10"/>
    <mergeCell ref="A5:A6"/>
    <mergeCell ref="B5:B6"/>
    <mergeCell ref="C5:C6"/>
  </mergeCells>
  <phoneticPr fontId="18"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1"/>
  <sheetViews>
    <sheetView showZeros="0" workbookViewId="0">
      <pane ySplit="1" topLeftCell="A2" activePane="bottomLeft" state="frozen"/>
      <selection pane="bottomLeft" activeCell="G18" sqref="G18"/>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44"/>
      <c r="B1" s="44"/>
      <c r="C1" s="44"/>
      <c r="D1" s="44"/>
      <c r="E1" s="44"/>
      <c r="F1" s="44"/>
      <c r="G1" s="44"/>
      <c r="H1" s="44"/>
      <c r="I1" s="44"/>
      <c r="J1" s="44"/>
      <c r="K1" s="44"/>
      <c r="L1" s="44"/>
      <c r="M1" s="44"/>
      <c r="N1" s="44"/>
      <c r="O1" s="44"/>
      <c r="P1" s="44"/>
      <c r="Q1" s="44"/>
      <c r="R1" s="44"/>
      <c r="S1" s="44"/>
    </row>
    <row r="2" spans="1:19" ht="15.75" customHeight="1">
      <c r="B2" s="46"/>
      <c r="C2" s="46"/>
      <c r="R2" s="66"/>
      <c r="S2" s="66" t="s">
        <v>506</v>
      </c>
    </row>
    <row r="3" spans="1:19" ht="41.25" customHeight="1">
      <c r="A3" s="229" t="str">
        <f>"2025"&amp;"年部门政府采购预算表"</f>
        <v>2025年部门政府采购预算表</v>
      </c>
      <c r="B3" s="174"/>
      <c r="C3" s="174"/>
      <c r="D3" s="175"/>
      <c r="E3" s="175"/>
      <c r="F3" s="175"/>
      <c r="G3" s="175"/>
      <c r="H3" s="175"/>
      <c r="I3" s="175"/>
      <c r="J3" s="175"/>
      <c r="K3" s="175"/>
      <c r="L3" s="175"/>
      <c r="M3" s="174"/>
      <c r="N3" s="175"/>
      <c r="O3" s="175"/>
      <c r="P3" s="174"/>
      <c r="Q3" s="175"/>
      <c r="R3" s="174"/>
      <c r="S3" s="174"/>
    </row>
    <row r="4" spans="1:19" ht="18.75" customHeight="1">
      <c r="A4" s="230" t="s">
        <v>1</v>
      </c>
      <c r="B4" s="231"/>
      <c r="C4" s="231"/>
      <c r="D4" s="232"/>
      <c r="E4" s="232"/>
      <c r="F4" s="232"/>
      <c r="G4" s="232"/>
      <c r="H4" s="232"/>
      <c r="I4" s="60"/>
      <c r="J4" s="60"/>
      <c r="K4" s="60"/>
      <c r="L4" s="60"/>
      <c r="R4" s="67"/>
      <c r="S4" s="68" t="s">
        <v>2</v>
      </c>
    </row>
    <row r="5" spans="1:19" ht="15.75" customHeight="1">
      <c r="A5" s="207" t="s">
        <v>181</v>
      </c>
      <c r="B5" s="244" t="s">
        <v>182</v>
      </c>
      <c r="C5" s="244" t="s">
        <v>507</v>
      </c>
      <c r="D5" s="246" t="s">
        <v>508</v>
      </c>
      <c r="E5" s="246" t="s">
        <v>509</v>
      </c>
      <c r="F5" s="246" t="s">
        <v>510</v>
      </c>
      <c r="G5" s="246" t="s">
        <v>511</v>
      </c>
      <c r="H5" s="246" t="s">
        <v>512</v>
      </c>
      <c r="I5" s="233" t="s">
        <v>189</v>
      </c>
      <c r="J5" s="233"/>
      <c r="K5" s="233"/>
      <c r="L5" s="233"/>
      <c r="M5" s="182"/>
      <c r="N5" s="233"/>
      <c r="O5" s="233"/>
      <c r="P5" s="180"/>
      <c r="Q5" s="233"/>
      <c r="R5" s="182"/>
      <c r="S5" s="183"/>
    </row>
    <row r="6" spans="1:19" ht="17.25" customHeight="1">
      <c r="A6" s="208"/>
      <c r="B6" s="245"/>
      <c r="C6" s="245"/>
      <c r="D6" s="247"/>
      <c r="E6" s="247"/>
      <c r="F6" s="247"/>
      <c r="G6" s="247"/>
      <c r="H6" s="247"/>
      <c r="I6" s="247" t="s">
        <v>56</v>
      </c>
      <c r="J6" s="247" t="s">
        <v>59</v>
      </c>
      <c r="K6" s="247" t="s">
        <v>513</v>
      </c>
      <c r="L6" s="247" t="s">
        <v>514</v>
      </c>
      <c r="M6" s="249" t="s">
        <v>515</v>
      </c>
      <c r="N6" s="234" t="s">
        <v>516</v>
      </c>
      <c r="O6" s="234"/>
      <c r="P6" s="235"/>
      <c r="Q6" s="234"/>
      <c r="R6" s="236"/>
      <c r="S6" s="237"/>
    </row>
    <row r="7" spans="1:19" ht="54" customHeight="1">
      <c r="A7" s="209"/>
      <c r="B7" s="237"/>
      <c r="C7" s="237"/>
      <c r="D7" s="248"/>
      <c r="E7" s="248"/>
      <c r="F7" s="248"/>
      <c r="G7" s="248"/>
      <c r="H7" s="248"/>
      <c r="I7" s="248"/>
      <c r="J7" s="248" t="s">
        <v>58</v>
      </c>
      <c r="K7" s="248"/>
      <c r="L7" s="248"/>
      <c r="M7" s="250"/>
      <c r="N7" s="50" t="s">
        <v>58</v>
      </c>
      <c r="O7" s="50" t="s">
        <v>65</v>
      </c>
      <c r="P7" s="49" t="s">
        <v>66</v>
      </c>
      <c r="Q7" s="50" t="s">
        <v>67</v>
      </c>
      <c r="R7" s="56" t="s">
        <v>68</v>
      </c>
      <c r="S7" s="49" t="s">
        <v>69</v>
      </c>
    </row>
    <row r="8" spans="1:19" ht="18" customHeight="1">
      <c r="A8" s="61">
        <v>1</v>
      </c>
      <c r="B8" s="61" t="s">
        <v>85</v>
      </c>
      <c r="C8" s="62">
        <v>3</v>
      </c>
      <c r="D8" s="62">
        <v>4</v>
      </c>
      <c r="E8" s="61">
        <v>5</v>
      </c>
      <c r="F8" s="61">
        <v>6</v>
      </c>
      <c r="G8" s="61">
        <v>7</v>
      </c>
      <c r="H8" s="61">
        <v>8</v>
      </c>
      <c r="I8" s="61">
        <v>9</v>
      </c>
      <c r="J8" s="61">
        <v>10</v>
      </c>
      <c r="K8" s="61">
        <v>11</v>
      </c>
      <c r="L8" s="61">
        <v>12</v>
      </c>
      <c r="M8" s="61">
        <v>13</v>
      </c>
      <c r="N8" s="61">
        <v>14</v>
      </c>
      <c r="O8" s="61">
        <v>15</v>
      </c>
      <c r="P8" s="61">
        <v>16</v>
      </c>
      <c r="Q8" s="61">
        <v>17</v>
      </c>
      <c r="R8" s="61">
        <v>18</v>
      </c>
      <c r="S8" s="61">
        <v>19</v>
      </c>
    </row>
    <row r="9" spans="1:19" ht="21" customHeight="1">
      <c r="A9" s="18" t="s">
        <v>71</v>
      </c>
      <c r="B9" s="63" t="s">
        <v>71</v>
      </c>
      <c r="C9" s="63" t="s">
        <v>274</v>
      </c>
      <c r="D9" s="18" t="s">
        <v>517</v>
      </c>
      <c r="E9" s="18" t="s">
        <v>518</v>
      </c>
      <c r="F9" s="18" t="s">
        <v>553</v>
      </c>
      <c r="G9" s="64">
        <v>1</v>
      </c>
      <c r="H9" s="65">
        <v>260100</v>
      </c>
      <c r="I9" s="65">
        <v>260100</v>
      </c>
      <c r="J9" s="65">
        <v>260100</v>
      </c>
      <c r="K9" s="57"/>
      <c r="L9" s="57"/>
      <c r="M9" s="57"/>
      <c r="N9" s="57"/>
      <c r="O9" s="57"/>
      <c r="P9" s="57"/>
      <c r="Q9" s="57"/>
      <c r="R9" s="57"/>
      <c r="S9" s="57"/>
    </row>
    <row r="10" spans="1:19" ht="21" customHeight="1">
      <c r="A10" s="238" t="s">
        <v>171</v>
      </c>
      <c r="B10" s="239"/>
      <c r="C10" s="239"/>
      <c r="D10" s="240"/>
      <c r="E10" s="240"/>
      <c r="F10" s="240"/>
      <c r="G10" s="241"/>
      <c r="H10" s="65">
        <v>260100</v>
      </c>
      <c r="I10" s="65">
        <v>260100</v>
      </c>
      <c r="J10" s="65">
        <v>260100</v>
      </c>
      <c r="K10" s="57"/>
      <c r="L10" s="57"/>
      <c r="M10" s="57"/>
      <c r="N10" s="57"/>
      <c r="O10" s="57"/>
      <c r="P10" s="57"/>
      <c r="Q10" s="57"/>
      <c r="R10" s="57"/>
      <c r="S10" s="57"/>
    </row>
    <row r="11" spans="1:19" ht="21" customHeight="1">
      <c r="A11" s="230" t="s">
        <v>519</v>
      </c>
      <c r="B11" s="176"/>
      <c r="C11" s="176"/>
      <c r="D11" s="230"/>
      <c r="E11" s="230"/>
      <c r="F11" s="230"/>
      <c r="G11" s="242"/>
      <c r="H11" s="243"/>
      <c r="I11" s="243"/>
      <c r="J11" s="243"/>
      <c r="K11" s="243"/>
      <c r="L11" s="243"/>
      <c r="M11" s="243"/>
      <c r="N11" s="243"/>
      <c r="O11" s="243"/>
      <c r="P11" s="243"/>
      <c r="Q11" s="243"/>
      <c r="R11" s="243"/>
      <c r="S11" s="243"/>
    </row>
  </sheetData>
  <mergeCells count="19">
    <mergeCell ref="A11:S11"/>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0:G10"/>
  </mergeCells>
  <phoneticPr fontId="18"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3"/>
  <sheetViews>
    <sheetView showZeros="0" workbookViewId="0">
      <pane ySplit="1" topLeftCell="A5" activePane="bottomLeft" state="frozen"/>
      <selection pane="bottomLeft" activeCell="A13" sqref="A13"/>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44"/>
      <c r="B1" s="44"/>
      <c r="C1" s="44"/>
      <c r="D1" s="44"/>
      <c r="E1" s="44"/>
      <c r="F1" s="44"/>
      <c r="G1" s="44"/>
      <c r="H1" s="44"/>
      <c r="I1" s="44"/>
      <c r="J1" s="44"/>
      <c r="K1" s="44"/>
      <c r="L1" s="44"/>
      <c r="M1" s="44"/>
      <c r="N1" s="44"/>
      <c r="O1" s="44"/>
      <c r="P1" s="44"/>
      <c r="Q1" s="44"/>
      <c r="R1" s="44"/>
      <c r="S1" s="44"/>
      <c r="T1" s="44"/>
    </row>
    <row r="2" spans="1:20" ht="16.5" customHeight="1">
      <c r="A2" s="45"/>
      <c r="B2" s="46"/>
      <c r="C2" s="46"/>
      <c r="D2" s="46"/>
      <c r="E2" s="46"/>
      <c r="F2" s="46"/>
      <c r="G2" s="46"/>
      <c r="H2" s="45"/>
      <c r="I2" s="45"/>
      <c r="J2" s="45"/>
      <c r="K2" s="45"/>
      <c r="L2" s="45"/>
      <c r="M2" s="45"/>
      <c r="N2" s="55"/>
      <c r="O2" s="45"/>
      <c r="P2" s="45"/>
      <c r="Q2" s="46"/>
      <c r="R2" s="45"/>
      <c r="S2" s="58"/>
      <c r="T2" s="58" t="s">
        <v>520</v>
      </c>
    </row>
    <row r="3" spans="1:20" ht="41.25" customHeight="1">
      <c r="A3" s="229" t="str">
        <f>"2025"&amp;"年部门政府购买服务预算表"</f>
        <v>2025年部门政府购买服务预算表</v>
      </c>
      <c r="B3" s="174"/>
      <c r="C3" s="174"/>
      <c r="D3" s="174"/>
      <c r="E3" s="174"/>
      <c r="F3" s="174"/>
      <c r="G3" s="174"/>
      <c r="H3" s="251"/>
      <c r="I3" s="251"/>
      <c r="J3" s="251"/>
      <c r="K3" s="251"/>
      <c r="L3" s="251"/>
      <c r="M3" s="251"/>
      <c r="N3" s="252"/>
      <c r="O3" s="251"/>
      <c r="P3" s="251"/>
      <c r="Q3" s="174"/>
      <c r="R3" s="251"/>
      <c r="S3" s="252"/>
      <c r="T3" s="174"/>
    </row>
    <row r="4" spans="1:20" ht="22.5" customHeight="1">
      <c r="A4" s="253" t="s">
        <v>1</v>
      </c>
      <c r="B4" s="231"/>
      <c r="C4" s="231"/>
      <c r="D4" s="231"/>
      <c r="E4" s="231"/>
      <c r="F4" s="231"/>
      <c r="G4" s="231"/>
      <c r="H4" s="254"/>
      <c r="I4" s="254"/>
      <c r="J4" s="48"/>
      <c r="K4" s="48"/>
      <c r="L4" s="48"/>
      <c r="M4" s="48"/>
      <c r="N4" s="55"/>
      <c r="O4" s="45"/>
      <c r="P4" s="45"/>
      <c r="Q4" s="46"/>
      <c r="R4" s="45"/>
      <c r="S4" s="59"/>
      <c r="T4" s="58" t="s">
        <v>2</v>
      </c>
    </row>
    <row r="5" spans="1:20" ht="24" customHeight="1">
      <c r="A5" s="207" t="s">
        <v>181</v>
      </c>
      <c r="B5" s="244" t="s">
        <v>182</v>
      </c>
      <c r="C5" s="244" t="s">
        <v>507</v>
      </c>
      <c r="D5" s="244" t="s">
        <v>521</v>
      </c>
      <c r="E5" s="244" t="s">
        <v>522</v>
      </c>
      <c r="F5" s="244" t="s">
        <v>523</v>
      </c>
      <c r="G5" s="244" t="s">
        <v>524</v>
      </c>
      <c r="H5" s="246" t="s">
        <v>525</v>
      </c>
      <c r="I5" s="246" t="s">
        <v>526</v>
      </c>
      <c r="J5" s="233" t="s">
        <v>189</v>
      </c>
      <c r="K5" s="233"/>
      <c r="L5" s="233"/>
      <c r="M5" s="233"/>
      <c r="N5" s="182"/>
      <c r="O5" s="233"/>
      <c r="P5" s="233"/>
      <c r="Q5" s="180"/>
      <c r="R5" s="233"/>
      <c r="S5" s="182"/>
      <c r="T5" s="183"/>
    </row>
    <row r="6" spans="1:20" ht="24" customHeight="1">
      <c r="A6" s="208"/>
      <c r="B6" s="245"/>
      <c r="C6" s="245"/>
      <c r="D6" s="245"/>
      <c r="E6" s="245"/>
      <c r="F6" s="245"/>
      <c r="G6" s="245"/>
      <c r="H6" s="247"/>
      <c r="I6" s="247"/>
      <c r="J6" s="247" t="s">
        <v>56</v>
      </c>
      <c r="K6" s="247" t="s">
        <v>59</v>
      </c>
      <c r="L6" s="247" t="s">
        <v>513</v>
      </c>
      <c r="M6" s="247" t="s">
        <v>514</v>
      </c>
      <c r="N6" s="249" t="s">
        <v>515</v>
      </c>
      <c r="O6" s="234" t="s">
        <v>516</v>
      </c>
      <c r="P6" s="234"/>
      <c r="Q6" s="235"/>
      <c r="R6" s="234"/>
      <c r="S6" s="236"/>
      <c r="T6" s="237"/>
    </row>
    <row r="7" spans="1:20" ht="54" customHeight="1">
      <c r="A7" s="209"/>
      <c r="B7" s="237"/>
      <c r="C7" s="237"/>
      <c r="D7" s="237"/>
      <c r="E7" s="237"/>
      <c r="F7" s="237"/>
      <c r="G7" s="237"/>
      <c r="H7" s="248"/>
      <c r="I7" s="248"/>
      <c r="J7" s="248"/>
      <c r="K7" s="248" t="s">
        <v>58</v>
      </c>
      <c r="L7" s="248"/>
      <c r="M7" s="248"/>
      <c r="N7" s="250"/>
      <c r="O7" s="50" t="s">
        <v>58</v>
      </c>
      <c r="P7" s="50" t="s">
        <v>65</v>
      </c>
      <c r="Q7" s="49" t="s">
        <v>66</v>
      </c>
      <c r="R7" s="50" t="s">
        <v>67</v>
      </c>
      <c r="S7" s="56" t="s">
        <v>68</v>
      </c>
      <c r="T7" s="49" t="s">
        <v>69</v>
      </c>
    </row>
    <row r="8" spans="1:20" ht="17.25" customHeight="1">
      <c r="A8" s="51">
        <v>1</v>
      </c>
      <c r="B8" s="49">
        <v>2</v>
      </c>
      <c r="C8" s="51">
        <v>3</v>
      </c>
      <c r="D8" s="51">
        <v>4</v>
      </c>
      <c r="E8" s="49">
        <v>5</v>
      </c>
      <c r="F8" s="51">
        <v>6</v>
      </c>
      <c r="G8" s="51">
        <v>7</v>
      </c>
      <c r="H8" s="49">
        <v>8</v>
      </c>
      <c r="I8" s="51">
        <v>9</v>
      </c>
      <c r="J8" s="51">
        <v>10</v>
      </c>
      <c r="K8" s="49">
        <v>11</v>
      </c>
      <c r="L8" s="51">
        <v>12</v>
      </c>
      <c r="M8" s="51">
        <v>13</v>
      </c>
      <c r="N8" s="49">
        <v>14</v>
      </c>
      <c r="O8" s="51">
        <v>15</v>
      </c>
      <c r="P8" s="51">
        <v>16</v>
      </c>
      <c r="Q8" s="49">
        <v>17</v>
      </c>
      <c r="R8" s="51">
        <v>18</v>
      </c>
      <c r="S8" s="51">
        <v>19</v>
      </c>
      <c r="T8" s="51">
        <v>20</v>
      </c>
    </row>
    <row r="9" spans="1:20" ht="21" customHeight="1">
      <c r="A9" s="52"/>
      <c r="B9" s="53"/>
      <c r="C9" s="53"/>
      <c r="D9" s="53"/>
      <c r="E9" s="53"/>
      <c r="F9" s="53"/>
      <c r="G9" s="53"/>
      <c r="H9" s="54"/>
      <c r="I9" s="54"/>
      <c r="J9" s="57"/>
      <c r="K9" s="57"/>
      <c r="L9" s="57"/>
      <c r="M9" s="57"/>
      <c r="N9" s="57"/>
      <c r="O9" s="57"/>
      <c r="P9" s="57"/>
      <c r="Q9" s="57"/>
      <c r="R9" s="57"/>
      <c r="S9" s="57"/>
      <c r="T9" s="57"/>
    </row>
    <row r="10" spans="1:20" ht="21" customHeight="1">
      <c r="A10" s="238" t="s">
        <v>171</v>
      </c>
      <c r="B10" s="239"/>
      <c r="C10" s="239"/>
      <c r="D10" s="239"/>
      <c r="E10" s="239"/>
      <c r="F10" s="239"/>
      <c r="G10" s="239"/>
      <c r="H10" s="240"/>
      <c r="I10" s="255"/>
      <c r="J10" s="57"/>
      <c r="K10" s="57"/>
      <c r="L10" s="57"/>
      <c r="M10" s="57"/>
      <c r="N10" s="57"/>
      <c r="O10" s="57"/>
      <c r="P10" s="57"/>
      <c r="Q10" s="57"/>
      <c r="R10" s="57"/>
      <c r="S10" s="57"/>
      <c r="T10" s="57"/>
    </row>
    <row r="13" spans="1:20" ht="14.25" customHeight="1">
      <c r="A13" s="1" t="s">
        <v>527</v>
      </c>
    </row>
  </sheetData>
  <mergeCells count="19">
    <mergeCell ref="L6:L7"/>
    <mergeCell ref="M6:M7"/>
    <mergeCell ref="N6:N7"/>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s>
  <phoneticPr fontId="18"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12"/>
  <sheetViews>
    <sheetView showZeros="0" workbookViewId="0">
      <pane ySplit="1" topLeftCell="A2" activePane="bottomLeft" state="frozen"/>
      <selection pane="bottomLeft" activeCell="H29" sqref="H29"/>
    </sheetView>
  </sheetViews>
  <sheetFormatPr defaultColWidth="9.125" defaultRowHeight="14.25" customHeight="1"/>
  <cols>
    <col min="1" max="1" width="37.75" style="1" customWidth="1"/>
    <col min="2" max="5" width="20" style="1" customWidth="1"/>
    <col min="6" max="16384" width="9.125" style="1"/>
  </cols>
  <sheetData>
    <row r="1" spans="1:5" ht="14.25" customHeight="1">
      <c r="A1" s="2"/>
      <c r="B1" s="2"/>
      <c r="C1" s="2"/>
      <c r="D1" s="2"/>
      <c r="E1" s="2"/>
    </row>
    <row r="2" spans="1:5" ht="17.25" customHeight="1">
      <c r="D2" s="40"/>
      <c r="E2" s="4" t="s">
        <v>528</v>
      </c>
    </row>
    <row r="3" spans="1:5" ht="41.25" customHeight="1">
      <c r="A3" s="256" t="str">
        <f>"2025"&amp;"年对下转移支付预算表"</f>
        <v>2025年对下转移支付预算表</v>
      </c>
      <c r="B3" s="216"/>
      <c r="C3" s="216"/>
      <c r="D3" s="216"/>
      <c r="E3" s="217"/>
    </row>
    <row r="4" spans="1:5" ht="18" customHeight="1">
      <c r="A4" s="257" t="s">
        <v>1</v>
      </c>
      <c r="B4" s="258"/>
      <c r="C4" s="258"/>
      <c r="D4" s="259"/>
      <c r="E4" s="7" t="s">
        <v>2</v>
      </c>
    </row>
    <row r="5" spans="1:5" ht="19.5" customHeight="1">
      <c r="A5" s="260" t="s">
        <v>529</v>
      </c>
      <c r="B5" s="224" t="s">
        <v>189</v>
      </c>
      <c r="C5" s="159"/>
      <c r="D5" s="159"/>
      <c r="E5" s="261" t="s">
        <v>530</v>
      </c>
    </row>
    <row r="6" spans="1:5" ht="40.5" customHeight="1">
      <c r="A6" s="163"/>
      <c r="B6" s="17" t="s">
        <v>56</v>
      </c>
      <c r="C6" s="8" t="s">
        <v>59</v>
      </c>
      <c r="D6" s="41" t="s">
        <v>513</v>
      </c>
      <c r="E6" s="261"/>
    </row>
    <row r="7" spans="1:5" ht="19.5" customHeight="1">
      <c r="A7" s="11">
        <v>1</v>
      </c>
      <c r="B7" s="11">
        <v>2</v>
      </c>
      <c r="C7" s="11">
        <v>3</v>
      </c>
      <c r="D7" s="42">
        <v>4</v>
      </c>
      <c r="E7" s="43">
        <v>5</v>
      </c>
    </row>
    <row r="8" spans="1:5" ht="19.5" customHeight="1">
      <c r="A8" s="18"/>
      <c r="B8" s="15"/>
      <c r="C8" s="15"/>
      <c r="D8" s="15"/>
      <c r="E8" s="15"/>
    </row>
    <row r="9" spans="1:5" ht="19.5" customHeight="1">
      <c r="A9" s="38"/>
      <c r="B9" s="15"/>
      <c r="C9" s="15"/>
      <c r="D9" s="15"/>
      <c r="E9" s="15"/>
    </row>
    <row r="12" spans="1:5" ht="14.25" customHeight="1">
      <c r="A12" s="1" t="s">
        <v>531</v>
      </c>
    </row>
  </sheetData>
  <mergeCells count="5">
    <mergeCell ref="A3:E3"/>
    <mergeCell ref="A4:D4"/>
    <mergeCell ref="B5:D5"/>
    <mergeCell ref="A5:A6"/>
    <mergeCell ref="E5:E6"/>
  </mergeCells>
  <phoneticPr fontId="18"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11"/>
  <sheetViews>
    <sheetView showZeros="0" workbookViewId="0">
      <pane ySplit="1" topLeftCell="A2" activePane="bottomLeft" state="frozen"/>
      <selection pane="bottomLeft" activeCell="A11" sqref="A11"/>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2" customHeight="1">
      <c r="A1" s="2"/>
      <c r="B1" s="2"/>
      <c r="C1" s="2"/>
      <c r="D1" s="2"/>
      <c r="E1" s="2"/>
      <c r="F1" s="2"/>
      <c r="G1" s="2"/>
      <c r="H1" s="2"/>
      <c r="I1" s="2"/>
      <c r="J1" s="2"/>
    </row>
    <row r="2" spans="1:10" ht="16.5" customHeight="1">
      <c r="J2" s="4" t="s">
        <v>532</v>
      </c>
    </row>
    <row r="3" spans="1:10" ht="41.25" customHeight="1">
      <c r="A3" s="215" t="str">
        <f>"2025"&amp;"年对下转移支付绩效目标表"</f>
        <v>2025年对下转移支付绩效目标表</v>
      </c>
      <c r="B3" s="216"/>
      <c r="C3" s="216"/>
      <c r="D3" s="216"/>
      <c r="E3" s="216"/>
      <c r="F3" s="217"/>
      <c r="G3" s="216"/>
      <c r="H3" s="217"/>
      <c r="I3" s="217"/>
      <c r="J3" s="216"/>
    </row>
    <row r="4" spans="1:10" ht="17.25" customHeight="1">
      <c r="A4" s="218" t="s">
        <v>1</v>
      </c>
      <c r="B4" s="121"/>
      <c r="C4" s="121"/>
      <c r="D4" s="121"/>
      <c r="E4" s="121"/>
      <c r="F4" s="121"/>
      <c r="G4" s="121"/>
      <c r="H4" s="121"/>
    </row>
    <row r="5" spans="1:10" ht="44.25" customHeight="1">
      <c r="A5" s="36" t="s">
        <v>529</v>
      </c>
      <c r="B5" s="36" t="s">
        <v>294</v>
      </c>
      <c r="C5" s="36" t="s">
        <v>295</v>
      </c>
      <c r="D5" s="36" t="s">
        <v>296</v>
      </c>
      <c r="E5" s="36" t="s">
        <v>297</v>
      </c>
      <c r="F5" s="37" t="s">
        <v>298</v>
      </c>
      <c r="G5" s="36" t="s">
        <v>299</v>
      </c>
      <c r="H5" s="37" t="s">
        <v>300</v>
      </c>
      <c r="I5" s="37" t="s">
        <v>301</v>
      </c>
      <c r="J5" s="36" t="s">
        <v>302</v>
      </c>
    </row>
    <row r="6" spans="1:10" ht="14.25" customHeight="1">
      <c r="A6" s="36">
        <v>1</v>
      </c>
      <c r="B6" s="36">
        <v>2</v>
      </c>
      <c r="C6" s="36">
        <v>3</v>
      </c>
      <c r="D6" s="36">
        <v>4</v>
      </c>
      <c r="E6" s="36">
        <v>5</v>
      </c>
      <c r="F6" s="37">
        <v>6</v>
      </c>
      <c r="G6" s="36">
        <v>7</v>
      </c>
      <c r="H6" s="37">
        <v>8</v>
      </c>
      <c r="I6" s="37">
        <v>9</v>
      </c>
      <c r="J6" s="36">
        <v>10</v>
      </c>
    </row>
    <row r="7" spans="1:10" ht="42" customHeight="1">
      <c r="A7" s="18"/>
      <c r="B7" s="38"/>
      <c r="C7" s="38"/>
      <c r="D7" s="38"/>
      <c r="E7" s="27"/>
      <c r="F7" s="39"/>
      <c r="G7" s="27"/>
      <c r="H7" s="39"/>
      <c r="I7" s="39"/>
      <c r="J7" s="27"/>
    </row>
    <row r="8" spans="1:10" ht="42" customHeight="1">
      <c r="A8" s="18"/>
      <c r="B8" s="19"/>
      <c r="C8" s="19"/>
      <c r="D8" s="19"/>
      <c r="E8" s="18"/>
      <c r="F8" s="19"/>
      <c r="G8" s="18"/>
      <c r="H8" s="19"/>
      <c r="I8" s="19"/>
      <c r="J8" s="18"/>
    </row>
    <row r="11" spans="1:10" ht="12" customHeight="1">
      <c r="A11" s="1" t="s">
        <v>533</v>
      </c>
    </row>
  </sheetData>
  <mergeCells count="2">
    <mergeCell ref="A3:J3"/>
    <mergeCell ref="A4:H4"/>
  </mergeCells>
  <phoneticPr fontId="18"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2"/>
  <sheetViews>
    <sheetView showZeros="0" workbookViewId="0">
      <pane ySplit="1" topLeftCell="A2" activePane="bottomLeft" state="frozen"/>
      <selection pane="bottomLeft" activeCell="A12" sqref="A12"/>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spans="1:9" ht="14.25" customHeight="1">
      <c r="A1" s="2"/>
      <c r="B1" s="2"/>
      <c r="C1" s="2"/>
      <c r="D1" s="2"/>
      <c r="E1" s="2"/>
      <c r="F1" s="2"/>
      <c r="G1" s="2"/>
      <c r="H1" s="2"/>
      <c r="I1" s="2"/>
    </row>
    <row r="2" spans="1:9" ht="14.25" customHeight="1">
      <c r="A2" s="262" t="s">
        <v>534</v>
      </c>
      <c r="B2" s="263"/>
      <c r="C2" s="263"/>
      <c r="D2" s="264"/>
      <c r="E2" s="264"/>
      <c r="F2" s="264"/>
      <c r="G2" s="263"/>
      <c r="H2" s="263"/>
      <c r="I2" s="264"/>
    </row>
    <row r="3" spans="1:9" ht="41.25" customHeight="1">
      <c r="A3" s="120" t="str">
        <f>"2025"&amp;"年新增资产配置预算表"</f>
        <v>2025年新增资产配置预算表</v>
      </c>
      <c r="B3" s="168"/>
      <c r="C3" s="168"/>
      <c r="D3" s="167"/>
      <c r="E3" s="167"/>
      <c r="F3" s="167"/>
      <c r="G3" s="168"/>
      <c r="H3" s="168"/>
      <c r="I3" s="167"/>
    </row>
    <row r="4" spans="1:9" ht="14.25" customHeight="1">
      <c r="A4" s="122" t="s">
        <v>1</v>
      </c>
      <c r="B4" s="265"/>
      <c r="C4" s="265"/>
      <c r="D4" s="26"/>
      <c r="F4" s="25"/>
      <c r="G4" s="24"/>
      <c r="H4" s="24"/>
      <c r="I4" s="35" t="s">
        <v>2</v>
      </c>
    </row>
    <row r="5" spans="1:9" ht="28.5" customHeight="1">
      <c r="A5" s="133" t="s">
        <v>181</v>
      </c>
      <c r="B5" s="171" t="s">
        <v>182</v>
      </c>
      <c r="C5" s="133" t="s">
        <v>535</v>
      </c>
      <c r="D5" s="133" t="s">
        <v>536</v>
      </c>
      <c r="E5" s="133" t="s">
        <v>537</v>
      </c>
      <c r="F5" s="133" t="s">
        <v>538</v>
      </c>
      <c r="G5" s="171" t="s">
        <v>539</v>
      </c>
      <c r="H5" s="171"/>
      <c r="I5" s="133"/>
    </row>
    <row r="6" spans="1:9" ht="21" customHeight="1">
      <c r="A6" s="133"/>
      <c r="B6" s="173"/>
      <c r="C6" s="173"/>
      <c r="D6" s="172"/>
      <c r="E6" s="173"/>
      <c r="F6" s="173"/>
      <c r="G6" s="22" t="s">
        <v>511</v>
      </c>
      <c r="H6" s="22" t="s">
        <v>540</v>
      </c>
      <c r="I6" s="22" t="s">
        <v>541</v>
      </c>
    </row>
    <row r="7" spans="1:9" ht="17.25" customHeight="1">
      <c r="A7" s="27" t="s">
        <v>84</v>
      </c>
      <c r="B7" s="28"/>
      <c r="C7" s="29" t="s">
        <v>85</v>
      </c>
      <c r="D7" s="27" t="s">
        <v>86</v>
      </c>
      <c r="E7" s="30" t="s">
        <v>87</v>
      </c>
      <c r="F7" s="27" t="s">
        <v>88</v>
      </c>
      <c r="G7" s="29" t="s">
        <v>89</v>
      </c>
      <c r="H7" s="31" t="s">
        <v>90</v>
      </c>
      <c r="I7" s="30" t="s">
        <v>91</v>
      </c>
    </row>
    <row r="8" spans="1:9" ht="19.5" customHeight="1">
      <c r="A8" s="18"/>
      <c r="B8" s="19"/>
      <c r="C8" s="19"/>
      <c r="D8" s="18"/>
      <c r="E8" s="19"/>
      <c r="F8" s="31"/>
      <c r="G8" s="32"/>
      <c r="H8" s="33"/>
      <c r="I8" s="33"/>
    </row>
    <row r="9" spans="1:9" ht="19.5" customHeight="1">
      <c r="A9" s="266" t="s">
        <v>56</v>
      </c>
      <c r="B9" s="267"/>
      <c r="C9" s="267"/>
      <c r="D9" s="268"/>
      <c r="E9" s="269"/>
      <c r="F9" s="269"/>
      <c r="G9" s="32"/>
      <c r="H9" s="33"/>
      <c r="I9" s="33"/>
    </row>
    <row r="12" spans="1:9" ht="14.25" customHeight="1">
      <c r="A12" s="1" t="s">
        <v>542</v>
      </c>
    </row>
  </sheetData>
  <mergeCells count="11">
    <mergeCell ref="A2:I2"/>
    <mergeCell ref="A3:I3"/>
    <mergeCell ref="A4:C4"/>
    <mergeCell ref="G5:I5"/>
    <mergeCell ref="A9:F9"/>
    <mergeCell ref="A5:A6"/>
    <mergeCell ref="B5:B6"/>
    <mergeCell ref="C5:C6"/>
    <mergeCell ref="D5:D6"/>
    <mergeCell ref="E5:E6"/>
    <mergeCell ref="F5:F6"/>
  </mergeCells>
  <phoneticPr fontId="18"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4"/>
  <sheetViews>
    <sheetView showZeros="0" workbookViewId="0">
      <pane ySplit="1" topLeftCell="A2" activePane="bottomLeft" state="frozen"/>
      <selection pane="bottomLeft" activeCell="A14" sqref="A14"/>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spans="1:11" ht="14.25" customHeight="1">
      <c r="A1" s="2"/>
      <c r="B1" s="2"/>
      <c r="C1" s="2"/>
      <c r="D1" s="2"/>
      <c r="E1" s="2"/>
      <c r="F1" s="2"/>
      <c r="G1" s="2"/>
      <c r="H1" s="2"/>
      <c r="I1" s="2"/>
      <c r="J1" s="2"/>
      <c r="K1" s="2"/>
    </row>
    <row r="2" spans="1:11" ht="14.25" customHeight="1">
      <c r="D2" s="3"/>
      <c r="E2" s="3"/>
      <c r="F2" s="3"/>
      <c r="G2" s="3"/>
      <c r="K2" s="4" t="s">
        <v>543</v>
      </c>
    </row>
    <row r="3" spans="1:11" ht="41.25" customHeight="1">
      <c r="A3" s="216" t="str">
        <f>"2025"&amp;"年上级转移支付补助项目支出预算表"</f>
        <v>2025年上级转移支付补助项目支出预算表</v>
      </c>
      <c r="B3" s="216"/>
      <c r="C3" s="216"/>
      <c r="D3" s="216"/>
      <c r="E3" s="216"/>
      <c r="F3" s="216"/>
      <c r="G3" s="216"/>
      <c r="H3" s="216"/>
      <c r="I3" s="216"/>
      <c r="J3" s="216"/>
      <c r="K3" s="216"/>
    </row>
    <row r="4" spans="1:11" ht="13.5" customHeight="1">
      <c r="A4" s="218" t="s">
        <v>1</v>
      </c>
      <c r="B4" s="270"/>
      <c r="C4" s="270"/>
      <c r="D4" s="270"/>
      <c r="E4" s="270"/>
      <c r="F4" s="270"/>
      <c r="G4" s="270"/>
      <c r="H4" s="6"/>
      <c r="I4" s="6"/>
      <c r="J4" s="6"/>
      <c r="K4" s="7" t="s">
        <v>2</v>
      </c>
    </row>
    <row r="5" spans="1:11" ht="21.75" customHeight="1">
      <c r="A5" s="274" t="s">
        <v>263</v>
      </c>
      <c r="B5" s="274" t="s">
        <v>184</v>
      </c>
      <c r="C5" s="274" t="s">
        <v>264</v>
      </c>
      <c r="D5" s="277" t="s">
        <v>185</v>
      </c>
      <c r="E5" s="277" t="s">
        <v>186</v>
      </c>
      <c r="F5" s="277" t="s">
        <v>265</v>
      </c>
      <c r="G5" s="277" t="s">
        <v>266</v>
      </c>
      <c r="H5" s="260" t="s">
        <v>56</v>
      </c>
      <c r="I5" s="224" t="s">
        <v>544</v>
      </c>
      <c r="J5" s="159"/>
      <c r="K5" s="160"/>
    </row>
    <row r="6" spans="1:11" ht="21.75" customHeight="1">
      <c r="A6" s="275"/>
      <c r="B6" s="275"/>
      <c r="C6" s="275"/>
      <c r="D6" s="278"/>
      <c r="E6" s="278"/>
      <c r="F6" s="278"/>
      <c r="G6" s="278"/>
      <c r="H6" s="280"/>
      <c r="I6" s="277" t="s">
        <v>59</v>
      </c>
      <c r="J6" s="277" t="s">
        <v>60</v>
      </c>
      <c r="K6" s="277" t="s">
        <v>61</v>
      </c>
    </row>
    <row r="7" spans="1:11" ht="40.5" customHeight="1">
      <c r="A7" s="276"/>
      <c r="B7" s="276"/>
      <c r="C7" s="276"/>
      <c r="D7" s="279"/>
      <c r="E7" s="279"/>
      <c r="F7" s="279"/>
      <c r="G7" s="279"/>
      <c r="H7" s="163"/>
      <c r="I7" s="279" t="s">
        <v>58</v>
      </c>
      <c r="J7" s="279"/>
      <c r="K7" s="279"/>
    </row>
    <row r="8" spans="1:11" ht="15" customHeight="1">
      <c r="A8" s="11">
        <v>1</v>
      </c>
      <c r="B8" s="11">
        <v>2</v>
      </c>
      <c r="C8" s="11">
        <v>3</v>
      </c>
      <c r="D8" s="11">
        <v>4</v>
      </c>
      <c r="E8" s="11">
        <v>5</v>
      </c>
      <c r="F8" s="11">
        <v>6</v>
      </c>
      <c r="G8" s="11">
        <v>7</v>
      </c>
      <c r="H8" s="11">
        <v>8</v>
      </c>
      <c r="I8" s="11">
        <v>9</v>
      </c>
      <c r="J8" s="22">
        <v>10</v>
      </c>
      <c r="K8" s="22">
        <v>11</v>
      </c>
    </row>
    <row r="9" spans="1:11" ht="18.75" customHeight="1">
      <c r="A9" s="18"/>
      <c r="B9" s="19"/>
      <c r="C9" s="18"/>
      <c r="D9" s="18"/>
      <c r="E9" s="18"/>
      <c r="F9" s="18"/>
      <c r="G9" s="18"/>
      <c r="H9" s="20"/>
      <c r="I9" s="23"/>
      <c r="J9" s="23"/>
      <c r="K9" s="20"/>
    </row>
    <row r="10" spans="1:11" ht="18.75" customHeight="1">
      <c r="A10" s="19"/>
      <c r="B10" s="19"/>
      <c r="C10" s="19"/>
      <c r="D10" s="19"/>
      <c r="E10" s="19"/>
      <c r="F10" s="19"/>
      <c r="G10" s="19"/>
      <c r="H10" s="21"/>
      <c r="I10" s="21"/>
      <c r="J10" s="21"/>
      <c r="K10" s="20"/>
    </row>
    <row r="11" spans="1:11" ht="18.75" customHeight="1">
      <c r="A11" s="271" t="s">
        <v>171</v>
      </c>
      <c r="B11" s="272"/>
      <c r="C11" s="272"/>
      <c r="D11" s="272"/>
      <c r="E11" s="272"/>
      <c r="F11" s="272"/>
      <c r="G11" s="273"/>
      <c r="H11" s="21"/>
      <c r="I11" s="21"/>
      <c r="J11" s="21"/>
      <c r="K11" s="20"/>
    </row>
    <row r="14" spans="1:11" ht="14.25" customHeight="1">
      <c r="A14" s="1" t="s">
        <v>545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8"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7"/>
  <sheetViews>
    <sheetView showZeros="0" topLeftCell="B1" workbookViewId="0">
      <pane ySplit="1" topLeftCell="A2" activePane="bottomLeft" state="frozen"/>
      <selection pane="bottomLeft" activeCell="F14" sqref="F14"/>
    </sheetView>
  </sheetViews>
  <sheetFormatPr defaultColWidth="9.125" defaultRowHeight="14.25" customHeight="1"/>
  <cols>
    <col min="1" max="1" width="35.25" style="1" customWidth="1"/>
    <col min="2" max="4" width="28" style="1" customWidth="1"/>
    <col min="5" max="7" width="23.875" style="1" customWidth="1"/>
    <col min="8" max="16384" width="9.125" style="1"/>
  </cols>
  <sheetData>
    <row r="1" spans="1:7" ht="14.25" customHeight="1">
      <c r="A1" s="2"/>
      <c r="B1" s="2"/>
      <c r="C1" s="2"/>
      <c r="D1" s="2"/>
      <c r="E1" s="2"/>
      <c r="F1" s="2"/>
      <c r="G1" s="2"/>
    </row>
    <row r="2" spans="1:7" ht="13.5" customHeight="1">
      <c r="D2" s="3"/>
      <c r="G2" s="4" t="s">
        <v>546</v>
      </c>
    </row>
    <row r="3" spans="1:7" ht="41.25" customHeight="1">
      <c r="A3" s="216" t="str">
        <f>"2025"&amp;"年部门项目中期规划预算表"</f>
        <v>2025年部门项目中期规划预算表</v>
      </c>
      <c r="B3" s="216"/>
      <c r="C3" s="216"/>
      <c r="D3" s="216"/>
      <c r="E3" s="216"/>
      <c r="F3" s="216"/>
      <c r="G3" s="216"/>
    </row>
    <row r="4" spans="1:7" ht="13.5" customHeight="1">
      <c r="A4" s="218" t="s">
        <v>1</v>
      </c>
      <c r="B4" s="270"/>
      <c r="C4" s="270"/>
      <c r="D4" s="270"/>
      <c r="E4" s="6"/>
      <c r="F4" s="6"/>
      <c r="G4" s="7" t="s">
        <v>2</v>
      </c>
    </row>
    <row r="5" spans="1:7" ht="21.75" customHeight="1">
      <c r="A5" s="274" t="s">
        <v>264</v>
      </c>
      <c r="B5" s="274" t="s">
        <v>263</v>
      </c>
      <c r="C5" s="274" t="s">
        <v>184</v>
      </c>
      <c r="D5" s="277" t="s">
        <v>547</v>
      </c>
      <c r="E5" s="224" t="s">
        <v>59</v>
      </c>
      <c r="F5" s="159"/>
      <c r="G5" s="160"/>
    </row>
    <row r="6" spans="1:7" ht="21.75" customHeight="1">
      <c r="A6" s="275"/>
      <c r="B6" s="275"/>
      <c r="C6" s="275"/>
      <c r="D6" s="278"/>
      <c r="E6" s="260" t="str">
        <f>"2025"&amp;"年"</f>
        <v>2025年</v>
      </c>
      <c r="F6" s="277" t="str">
        <f>("2025"+1)&amp;"年"</f>
        <v>2026年</v>
      </c>
      <c r="G6" s="277" t="str">
        <f>("2025"+2)&amp;"年"</f>
        <v>2027年</v>
      </c>
    </row>
    <row r="7" spans="1:7" ht="40.5" customHeight="1">
      <c r="A7" s="276"/>
      <c r="B7" s="276"/>
      <c r="C7" s="276"/>
      <c r="D7" s="279"/>
      <c r="E7" s="163"/>
      <c r="F7" s="279" t="s">
        <v>58</v>
      </c>
      <c r="G7" s="279"/>
    </row>
    <row r="8" spans="1:7" ht="15" customHeight="1">
      <c r="A8" s="11">
        <v>1</v>
      </c>
      <c r="B8" s="11">
        <v>2</v>
      </c>
      <c r="C8" s="11">
        <v>3</v>
      </c>
      <c r="D8" s="11">
        <v>4</v>
      </c>
      <c r="E8" s="11">
        <v>5</v>
      </c>
      <c r="F8" s="11">
        <v>6</v>
      </c>
      <c r="G8" s="11">
        <v>7</v>
      </c>
    </row>
    <row r="9" spans="1:7" ht="15" customHeight="1">
      <c r="A9" s="12" t="s">
        <v>71</v>
      </c>
      <c r="B9" s="13" t="s">
        <v>269</v>
      </c>
      <c r="C9" s="13" t="s">
        <v>271</v>
      </c>
      <c r="D9" s="14" t="s">
        <v>548</v>
      </c>
      <c r="E9" s="15">
        <v>112000</v>
      </c>
      <c r="F9" s="15">
        <v>112000</v>
      </c>
      <c r="G9" s="15">
        <v>112000</v>
      </c>
    </row>
    <row r="10" spans="1:7" ht="15" customHeight="1">
      <c r="A10" s="12" t="s">
        <v>71</v>
      </c>
      <c r="B10" s="13" t="s">
        <v>269</v>
      </c>
      <c r="C10" s="13" t="s">
        <v>278</v>
      </c>
      <c r="D10" s="14" t="s">
        <v>548</v>
      </c>
      <c r="E10" s="15">
        <v>118700</v>
      </c>
      <c r="F10" s="15">
        <v>118700</v>
      </c>
      <c r="G10" s="15">
        <v>118700</v>
      </c>
    </row>
    <row r="11" spans="1:7" ht="15" customHeight="1">
      <c r="A11" s="12" t="s">
        <v>71</v>
      </c>
      <c r="B11" s="13" t="s">
        <v>269</v>
      </c>
      <c r="C11" s="13" t="s">
        <v>282</v>
      </c>
      <c r="D11" s="14" t="s">
        <v>548</v>
      </c>
      <c r="E11" s="15">
        <v>40000</v>
      </c>
      <c r="F11" s="15">
        <v>40000</v>
      </c>
      <c r="G11" s="15">
        <v>40000</v>
      </c>
    </row>
    <row r="12" spans="1:7" ht="15" customHeight="1">
      <c r="A12" s="12" t="s">
        <v>71</v>
      </c>
      <c r="B12" s="13" t="s">
        <v>269</v>
      </c>
      <c r="C12" s="13" t="s">
        <v>284</v>
      </c>
      <c r="D12" s="14" t="s">
        <v>548</v>
      </c>
      <c r="E12" s="15">
        <v>150000</v>
      </c>
      <c r="F12" s="15">
        <v>150000</v>
      </c>
      <c r="G12" s="15">
        <v>150000</v>
      </c>
    </row>
    <row r="13" spans="1:7" ht="15" customHeight="1">
      <c r="A13" s="12" t="s">
        <v>71</v>
      </c>
      <c r="B13" s="13" t="s">
        <v>269</v>
      </c>
      <c r="C13" s="13" t="s">
        <v>288</v>
      </c>
      <c r="D13" s="14" t="s">
        <v>548</v>
      </c>
      <c r="E13" s="15">
        <v>28900</v>
      </c>
      <c r="F13" s="15">
        <v>28900</v>
      </c>
      <c r="G13" s="15">
        <v>28900</v>
      </c>
    </row>
    <row r="14" spans="1:7" ht="15" customHeight="1">
      <c r="A14" s="12" t="s">
        <v>71</v>
      </c>
      <c r="B14" s="13" t="s">
        <v>269</v>
      </c>
      <c r="C14" s="13" t="s">
        <v>290</v>
      </c>
      <c r="D14" s="14" t="s">
        <v>548</v>
      </c>
      <c r="E14" s="15">
        <v>70300</v>
      </c>
      <c r="F14" s="15">
        <v>70300</v>
      </c>
      <c r="G14" s="15">
        <v>70300</v>
      </c>
    </row>
    <row r="15" spans="1:7" ht="15" customHeight="1">
      <c r="A15" s="12" t="s">
        <v>71</v>
      </c>
      <c r="B15" s="13" t="s">
        <v>269</v>
      </c>
      <c r="C15" s="13" t="s">
        <v>292</v>
      </c>
      <c r="D15" s="14" t="s">
        <v>548</v>
      </c>
      <c r="E15" s="15">
        <v>20000</v>
      </c>
      <c r="F15" s="15">
        <v>20000</v>
      </c>
      <c r="G15" s="15">
        <v>20000</v>
      </c>
    </row>
    <row r="16" spans="1:7" ht="15" customHeight="1">
      <c r="A16" s="12" t="s">
        <v>71</v>
      </c>
      <c r="B16" s="13" t="s">
        <v>272</v>
      </c>
      <c r="C16" s="13" t="s">
        <v>274</v>
      </c>
      <c r="D16" s="14" t="s">
        <v>548</v>
      </c>
      <c r="E16" s="15">
        <v>260100</v>
      </c>
      <c r="F16" s="15">
        <v>260100</v>
      </c>
      <c r="G16" s="15">
        <v>260100</v>
      </c>
    </row>
    <row r="17" spans="1:7" ht="18.75" customHeight="1">
      <c r="A17" s="281" t="s">
        <v>56</v>
      </c>
      <c r="B17" s="282" t="s">
        <v>549</v>
      </c>
      <c r="C17" s="282"/>
      <c r="D17" s="283"/>
      <c r="E17" s="16">
        <v>800000</v>
      </c>
      <c r="F17" s="16">
        <v>800000</v>
      </c>
      <c r="G17" s="16">
        <v>800000</v>
      </c>
    </row>
  </sheetData>
  <mergeCells count="11">
    <mergeCell ref="A3:G3"/>
    <mergeCell ref="A4:D4"/>
    <mergeCell ref="E5:G5"/>
    <mergeCell ref="A17:D17"/>
    <mergeCell ref="A5:A7"/>
    <mergeCell ref="B5:B7"/>
    <mergeCell ref="C5:C7"/>
    <mergeCell ref="D5:D7"/>
    <mergeCell ref="E6:E7"/>
    <mergeCell ref="F6:F7"/>
    <mergeCell ref="G6:G7"/>
  </mergeCells>
  <phoneticPr fontId="18"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2025-02-06T07:09:00Z</dcterms:created>
  <dcterms:modified xsi:type="dcterms:W3CDTF">2025-04-02T07:05:04Z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5FEADB276F7C4F66822FDA90794EA898_13</vt:lpwstr>
  </property>
  <property fmtid="{D5CDD505-2E9C-101B-9397-08002B2CF9AE}" pid="3" name="KSOProductBuildVer">
    <vt:lpwstr>2052-12.1.0.19770</vt:lpwstr>
  </property>
</Properties>
</file>