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51" firstSheet="6"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<sst xmlns="http://schemas.openxmlformats.org/spreadsheetml/2006/main" count="1769" uniqueCount="602">
  <si>
    <t>预算01-1表</t>
  </si>
  <si>
    <t>单位名称：中国共产主义青年团昆明市西山区委员会</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</si>
  <si>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</si>
  <si>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</si>
  <si>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</si>
  <si>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</si>
  <si>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</si>
  <si>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</si>
  <si>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</si>
  <si>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</si>
  <si>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</si>
  <si>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</si>
  <si>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</si>
  <si>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</si>
  <si>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</si>
  <si>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</si>
  <si>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</si>
  <si>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</si>
  <si>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</si>
  <si>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</si>
  <si>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</si>
  <si>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</si>
  <si>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</si>
  <si>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</si>
  <si>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</si>
  <si>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</si>
  <si>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</si>
  <si>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</si>
  <si>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</si>
  <si>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</si>
  <si>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</si>
  <si>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</si>
  <si>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</si>
  <si>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</si>
  <si>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</si>
  <si>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</si>
  <si>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</si>
  <si>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</si>
  <si>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</si>
  <si>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</si>
  <si>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</si>
  <si>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</si>
  <si>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</si>
  <si>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</si>
  <si>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</si>
  <si>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</si>
  <si>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</si>
  <si>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</si>
  <si>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</si>
  <si>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</si>
  <si>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</si>
  <si>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</si>
  <si>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</si>
  <si>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</si>
  <si>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</si>
  <si>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</si>
  <si>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</si>
  <si>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</si>
  <si>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</si>
  <si>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</si>
  <si>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</si>
  <si>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</si>
  <si>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</si>
  <si>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</si>
  <si>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</si>
  <si>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</si>
  <si>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</si>
  <si>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</si>
  <si>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</si>
  <si>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</si>
  <si>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中国共产主义青年团昆明市西山区委员会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</si>
  <si>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</si>
  <si>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</si>
  <si>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</si>
  <si>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</si>
  <si>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</si>
  <si>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</si>
  <si>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</si>
  <si>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</si>
  <si>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</si>
  <si>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</si>
  <si>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</si>
  <si>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</si>
  <si>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</si>
  <si>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</si>
  <si>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</si>
  <si>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</si>
  <si>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</si>
  <si>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</si>
  <si>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</si>
  <si>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</si>
  <si>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</si>
  <si>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</si>
  <si>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</si>
  <si>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</si>
  <si>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</si>
  <si>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</si>
  <si>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</si>
  <si>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</si>
  <si>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20129</t>
  </si>
  <si>
    <t>群众团体事务</t>
  </si>
  <si>
    <t>2012901</t>
  </si>
  <si>
    <t>行政运行</t>
  </si>
  <si>
    <t>2012902</t>
  </si>
  <si>
    <t>一般行政管理事务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</si>
  <si>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</si>
  <si>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</si>
  <si>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</si>
  <si>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</si>
  <si>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</si>
  <si>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</si>
  <si>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</si>
  <si>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</si>
  <si>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</si>
  <si>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</si>
  <si>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</si>
  <si>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</si>
  <si>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</si>
  <si>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</si>
  <si>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</si>
  <si>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</si>
  <si>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</si>
  <si>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</si>
  <si>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</si>
  <si>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</si>
  <si>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</si>
  <si>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</si>
  <si>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</si>
  <si>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</si>
  <si>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</si>
  <si>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</si>
  <si>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</si>
  <si>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</si>
  <si>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</si>
  <si>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</si>
  <si>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</si>
  <si>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</si>
  <si>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</si>
  <si>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</si>
  <si>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</si>
  <si>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</si>
  <si>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</si>
  <si>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</si>
  <si>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</si>
  <si>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</si>
  <si>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</si>
  <si>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</si>
  <si>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</si>
  <si>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</si>
  <si>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</si>
  <si>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</si>
  <si>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</si>
  <si>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</si>
  <si>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</si>
  <si>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</si>
  <si>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</si>
  <si>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</si>
  <si>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</si>
  <si>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</si>
  <si>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</si>
  <si>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</si>
  <si>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</si>
  <si>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</si>
  <si>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</si>
  <si>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</si>
  <si>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</si>
  <si>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</si>
  <si>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</si>
  <si>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</si>
  <si>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</si>
  <si>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</si>
  <si>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</si>
  <si>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</si>
  <si>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</si>
  <si>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</si>
  <si>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空表说明：中国共产主义青年团昆明市西山区委员会无一般公共预算“三公”经费支出，此表无数据。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</si>
  <si>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</si>
  <si>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</si>
  <si>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</si>
  <si>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</si>
  <si>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</si>
  <si>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</si>
  <si>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</si>
  <si>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</si>
  <si>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</si>
  <si>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</si>
  <si>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</si>
  <si>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</si>
  <si>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</si>
  <si>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</si>
  <si>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</si>
  <si>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</si>
  <si>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</si>
  <si>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</si>
  <si>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</si>
  <si>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530112210000000002337</t>
  </si>
  <si>
    <t>养老保险</t>
  </si>
  <si>
    <t>30108</t>
  </si>
  <si>
    <t>机关事业单位基本养老保险缴费</t>
  </si>
  <si>
    <t>基本医疗保险（行政）</t>
  </si>
  <si>
    <t>30110</t>
  </si>
  <si>
    <t>职工基本医疗保险缴费</t>
  </si>
  <si>
    <t>公务员医疗统筹</t>
  </si>
  <si>
    <t>30111</t>
  </si>
  <si>
    <t>公务员医疗补助缴费</t>
  </si>
  <si>
    <t>重特病医疗统筹</t>
  </si>
  <si>
    <t>30112</t>
  </si>
  <si>
    <t>其他社会保障缴费</t>
  </si>
  <si>
    <t>工伤保险</t>
  </si>
  <si>
    <t>基本医疗保险（事业）</t>
  </si>
  <si>
    <t>530112210000000002342</t>
  </si>
  <si>
    <t>行政工会经费</t>
  </si>
  <si>
    <t>30228</t>
  </si>
  <si>
    <t>工会经费</t>
  </si>
  <si>
    <t>事业工会经费</t>
  </si>
  <si>
    <t>530112231100001227138</t>
  </si>
  <si>
    <t>事业基本工资</t>
  </si>
  <si>
    <t>30101</t>
  </si>
  <si>
    <t>基本工资</t>
  </si>
  <si>
    <t>事业津贴补贴</t>
  </si>
  <si>
    <t>30102</t>
  </si>
  <si>
    <t>津贴补贴</t>
  </si>
  <si>
    <t>事业年终一次性奖金</t>
  </si>
  <si>
    <t>30103</t>
  </si>
  <si>
    <t>奖金</t>
  </si>
  <si>
    <t>奖励性绩效工资</t>
  </si>
  <si>
    <t>30107</t>
  </si>
  <si>
    <t>绩效工资</t>
  </si>
  <si>
    <t>基础性绩效工资</t>
  </si>
  <si>
    <t>530112241100002250473</t>
  </si>
  <si>
    <t>度假区职能划转临聘人员工资</t>
  </si>
  <si>
    <t>30199</t>
  </si>
  <si>
    <t>其他工资福利支出</t>
  </si>
  <si>
    <t>其他部门临聘人员保险</t>
  </si>
  <si>
    <t>其他部门临聘人员工资</t>
  </si>
  <si>
    <t>度假区职能划转临聘人员保险</t>
  </si>
  <si>
    <t>530112210000000002338</t>
  </si>
  <si>
    <t>30113</t>
  </si>
  <si>
    <t>530112241100002250464</t>
  </si>
  <si>
    <t>公务交通补贴（事业）</t>
  </si>
  <si>
    <t>30239</t>
  </si>
  <si>
    <t>其他交通费用</t>
  </si>
  <si>
    <t>530112231100001460458</t>
  </si>
  <si>
    <t>公务员基础绩效奖</t>
  </si>
  <si>
    <t>行政政府综合目标奖</t>
  </si>
  <si>
    <t>530112231100001460443</t>
  </si>
  <si>
    <t>残疾人就业保障金</t>
  </si>
  <si>
    <t>30299</t>
  </si>
  <si>
    <t>其他商品和服务支出</t>
  </si>
  <si>
    <t>530112231100001460445</t>
  </si>
  <si>
    <t>村社区人员生活补助</t>
  </si>
  <si>
    <t>30305</t>
  </si>
  <si>
    <t>生活补助</t>
  </si>
  <si>
    <t>530112210000000002341</t>
  </si>
  <si>
    <t>公务交通补贴</t>
  </si>
  <si>
    <t>530112210000000002343</t>
  </si>
  <si>
    <t>办公费</t>
  </si>
  <si>
    <t>30201</t>
  </si>
  <si>
    <t>A4复印纸采购</t>
  </si>
  <si>
    <t>行政单位饮用水费（行政部分）</t>
  </si>
  <si>
    <t>30205</t>
  </si>
  <si>
    <t>水费</t>
  </si>
  <si>
    <t>行政单位邮电费（行政部分）</t>
  </si>
  <si>
    <t>30207</t>
  </si>
  <si>
    <t>邮电费</t>
  </si>
  <si>
    <t>行政单位差旅费（行政部分）</t>
  </si>
  <si>
    <t>30211</t>
  </si>
  <si>
    <t>差旅费</t>
  </si>
  <si>
    <t>行政部门在职职工福利费（行政部分）</t>
  </si>
  <si>
    <t>30229</t>
  </si>
  <si>
    <t>福利费</t>
  </si>
  <si>
    <t>公共交通专项经费</t>
  </si>
  <si>
    <t>行政单位会议费</t>
  </si>
  <si>
    <t>30215</t>
  </si>
  <si>
    <t>会议费</t>
  </si>
  <si>
    <t>行政单位培训费（行政部分）</t>
  </si>
  <si>
    <t>30216</t>
  </si>
  <si>
    <t>培训费</t>
  </si>
  <si>
    <t>行政单位维修（护）费（行政部分）</t>
  </si>
  <si>
    <t>30213</t>
  </si>
  <si>
    <t>维修（护）费</t>
  </si>
  <si>
    <t>一般行政单位办公费（事业部分）</t>
  </si>
  <si>
    <t>行政单位饮用水费（事业部分）</t>
  </si>
  <si>
    <t>行政单位邮电费（事业部分）</t>
  </si>
  <si>
    <t>行政单位差旅费（事业部分）</t>
  </si>
  <si>
    <t>行政单位维修（护）费（事业部分）</t>
  </si>
  <si>
    <t>行政单位培训费（事业部分）</t>
  </si>
  <si>
    <t>行政部门在职职工福利费（事业部分）</t>
  </si>
  <si>
    <t>530112231100001460460</t>
  </si>
  <si>
    <t>事业政府综合目标奖</t>
  </si>
  <si>
    <t>事业绩效奖励（2017提高部分）</t>
  </si>
  <si>
    <t>530112210000000002335</t>
  </si>
  <si>
    <t>行政基本工资</t>
  </si>
  <si>
    <t>行政津贴补贴</t>
  </si>
  <si>
    <t>行政2017改革性补贴</t>
  </si>
  <si>
    <t>行政年终一次性奖金</t>
  </si>
  <si>
    <t>预算05-1表</t>
  </si>
  <si>
    <t>项目分类</t>
  </si>
  <si>
    <t>项目单位</t>
  </si>
  <si>
    <t>经济科目编码</t>
  </si>
  <si>
    <t>经济科目名称</t>
  </si>
  <si>
    <t>本年拨款</t>
  </si>
  <si>
    <t>其中：本次下达</t>
  </si>
  <si>
    <t>事业发展类</t>
  </si>
  <si>
    <t>530112210000000002989</t>
  </si>
  <si>
    <t>大学生志愿服务西部计划工作经费</t>
  </si>
  <si>
    <t>30214</t>
  </si>
  <si>
    <t>租赁费</t>
  </si>
  <si>
    <t>530112210000000003059</t>
  </si>
  <si>
    <t>区关工委关心下一代工作经费</t>
  </si>
  <si>
    <t>30226</t>
  </si>
  <si>
    <t>劳务费</t>
  </si>
  <si>
    <t>30227</t>
  </si>
  <si>
    <t>委托业务费</t>
  </si>
  <si>
    <t>530112210000000003090</t>
  </si>
  <si>
    <t>未成年人司法项目工作经费</t>
  </si>
  <si>
    <t>530112210000000003098</t>
  </si>
  <si>
    <t>青少年发展工作经费</t>
  </si>
  <si>
    <t>530112210000000003157</t>
  </si>
  <si>
    <t>共青团工作经费</t>
  </si>
  <si>
    <t>530112210000000004855</t>
  </si>
  <si>
    <t>度假区职能划转未成年人司法保护工作经费</t>
  </si>
  <si>
    <t>530112210000000004863</t>
  </si>
  <si>
    <t>度假区职能划转关心下一代工作经费</t>
  </si>
  <si>
    <t>530112210000000004873</t>
  </si>
  <si>
    <t>度假区职能划转企业外共青团工作经费</t>
  </si>
  <si>
    <t>530112221100000253559</t>
  </si>
  <si>
    <t>团代表履职工作经费</t>
  </si>
  <si>
    <t>530112251100003830210</t>
  </si>
  <si>
    <t>共青团西山区委召开少先队换届选举、全会、关工委工作会议工作经费</t>
  </si>
  <si>
    <t>30202</t>
  </si>
  <si>
    <t>印刷费</t>
  </si>
  <si>
    <t>预算05-2表</t>
  </si>
  <si>
    <t>项目年度绩效目标</t>
  </si>
  <si>
    <t>一级指标</t>
  </si>
  <si>
    <t>二级指标</t>
  </si>
  <si>
    <t>三级指标</t>
  </si>
  <si>
    <t>指标性质</t>
  </si>
  <si>
    <t>指标值</t>
  </si>
  <si>
    <t>度量单位</t>
  </si>
  <si>
    <t>指标属性</t>
  </si>
  <si>
    <t>指标内容</t>
  </si>
  <si>
    <t>按照《中国共产主义青年团章程》以及市少工委的工作要求，确保中国少年先锋队西山区第四次代表大会第十二届委员会第五次全体会议、关心下一代工作会议顺利召开，根据测算，费用共计为30000元。</t>
  </si>
  <si>
    <t>产出指标</t>
  </si>
  <si>
    <t>数量指标</t>
  </si>
  <si>
    <t>少先队代表</t>
  </si>
  <si>
    <t>=</t>
  </si>
  <si>
    <t>150</t>
  </si>
  <si>
    <t>人</t>
  </si>
  <si>
    <t>定量指标</t>
  </si>
  <si>
    <t>少代会代表150人</t>
  </si>
  <si>
    <t>少代会工作人员</t>
  </si>
  <si>
    <t>&lt;=</t>
  </si>
  <si>
    <t>20</t>
  </si>
  <si>
    <t>少代会工作人员20人</t>
  </si>
  <si>
    <t>质量指标</t>
  </si>
  <si>
    <t>大会保障质量</t>
  </si>
  <si>
    <t>&gt;=</t>
  </si>
  <si>
    <t>95</t>
  </si>
  <si>
    <t>%</t>
  </si>
  <si>
    <t>定性指标</t>
  </si>
  <si>
    <t>保障人员餐费等质量保障</t>
  </si>
  <si>
    <t>时效指标</t>
  </si>
  <si>
    <t>会议召开时间</t>
  </si>
  <si>
    <t>2025年12月前</t>
  </si>
  <si>
    <t>年</t>
  </si>
  <si>
    <t>召开时间预定在2025年12月前召开</t>
  </si>
  <si>
    <t>成本指标</t>
  </si>
  <si>
    <t>经济成本指标</t>
  </si>
  <si>
    <t>30000</t>
  </si>
  <si>
    <t>元</t>
  </si>
  <si>
    <t>会议费用约30000元（餐费、材料印制、照片、视频制作等费用）</t>
  </si>
  <si>
    <t>效益指标</t>
  </si>
  <si>
    <t>社会效益</t>
  </si>
  <si>
    <t>代表、委员发挥作用</t>
  </si>
  <si>
    <t>发挥团代表、委员作用，推动西山区经济发挥建功立业</t>
  </si>
  <si>
    <t>推动西山区经济发挥建功立业</t>
  </si>
  <si>
    <t>可持续影响</t>
  </si>
  <si>
    <t>代表、委员任职5年，持续发挥作用</t>
  </si>
  <si>
    <t>团代表、委员任期5年，发挥先锋模范作用</t>
  </si>
  <si>
    <t>团代表、委员任期5年，发挥先锋模范作用，在推进西山经济发展中建功立业</t>
  </si>
  <si>
    <t>满意度指标</t>
  </si>
  <si>
    <t>服务对象满意度</t>
  </si>
  <si>
    <t>代表、委员、青年、青少年群体的满意度</t>
  </si>
  <si>
    <t>采取测评、评议等方式代表、委员、青年、青少年群体的满意度是否达到95%以上</t>
  </si>
  <si>
    <t>按团中央、团省委、团市委对团代表工作要求，执行每年每人300元的团代表履职工作经费，团代表履职工作经费可用于团代表工作室建设、组织团代表开展履职活动等，也可以直接发放到入入驻团代表工作室的团代表个人，具体以当年区委区政府和团市委年度工作目标确认。</t>
  </si>
  <si>
    <t>团代表履职人数</t>
  </si>
  <si>
    <t>160</t>
  </si>
  <si>
    <t>团代表履职人数160人</t>
  </si>
  <si>
    <t>团代表履职质量和团代表工作室发挥效果质量</t>
  </si>
  <si>
    <t>团代表履职质量和团代表工作室发挥效果质量大于等于95%以上</t>
  </si>
  <si>
    <t>团代表履职工作经费完成时限</t>
  </si>
  <si>
    <t>12月底前</t>
  </si>
  <si>
    <t>团代表履职工作经费于12月前支出</t>
  </si>
  <si>
    <t>48000</t>
  </si>
  <si>
    <t>《中共昆明市委办公厅关于印发〈共青团昆明市委改革实施方案〉的通知》（昆办通〔2017〕54号）指出每年人均300元的履职工作经费</t>
  </si>
  <si>
    <t>发挥作用，推进共青团事业发展</t>
  </si>
  <si>
    <t>进一步发挥共青团代表的作用，推动代表更好履行职责</t>
  </si>
  <si>
    <t>项目发挥作用可持续影响力</t>
  </si>
  <si>
    <t>确保活动常态化开展，服务号辖区青年</t>
  </si>
  <si>
    <t>确保活动常态化开展，服务好辖区青年</t>
  </si>
  <si>
    <t>我区辖区内的团代表服务对象</t>
  </si>
  <si>
    <t>我区辖区内的团代表服务对象满意度大于等于95%以上</t>
  </si>
  <si>
    <t>根据区域内6岁至35岁青少年人口数量，按照人均2元的标准配备共青团工作经费，根据第七次全国人口普查数据，西山区户籍人口中，6岁至35岁常住青少年人口数量为379821人。通过项目的开展聚焦引领凝聚青年、组织动员青年、联系服务青年的职责使命，牢牢把握新时代共青团“三力一度”的工作格局，认真对照目标任务，团结带领全区广大团员青年积极投身共青团改革、城市管理、扶贫助困、社会治理、疫情防控等领域，扎实推进基层团组织建设、志愿服务、青年创业就业、希望工程、预防青少年违法犯罪等工作。</t>
  </si>
  <si>
    <t>6-35岁青少年人数</t>
  </si>
  <si>
    <t>380000</t>
  </si>
  <si>
    <t>根据区域内6岁至35岁青少年人口数量，按照人均2元的标准配备共青团工作经费，经费随工作量增加、服务内容和服务品质提升实现每年动态增长。</t>
  </si>
  <si>
    <t>服务西山区6-35岁青少年群体质量</t>
  </si>
  <si>
    <t>保障西山区6-35岁青少年群体人均不少于2元工作经费</t>
  </si>
  <si>
    <t>经费支出时效</t>
  </si>
  <si>
    <t>2025年12月底</t>
  </si>
  <si>
    <t>月</t>
  </si>
  <si>
    <t>2025年12月底完成</t>
  </si>
  <si>
    <t>250000</t>
  </si>
  <si>
    <t>西山区6-35岁青少年群体人均不少于2元工作经费支出成本。小于等于2元*380000人=760000元（其中20万元由10个街道每个街道2万元），团区委根据实际申请250000元</t>
  </si>
  <si>
    <t>持续发挥共青团生力军和突击队作用</t>
  </si>
  <si>
    <t>探索“1+2+N”工作思路，推进楼宇团建、产业链团建，推动团组织和团员青年互动交流</t>
  </si>
  <si>
    <t>探索“1+2+N”工作思路，推进楼宇团建、产业链团建，推动团组织和团员青年互动交流。以思想建设为根基，提升团员青年的引领力；以基层建设为基础，提升组织发展的凝聚力；以服务中心为重点，提升共青团品牌的影响力；以队伍建设为保障，提升干事创业的向心力。</t>
  </si>
  <si>
    <t>西山区6-35岁青少年群体、各团组织、团代表</t>
  </si>
  <si>
    <t>西山区6-35岁青少年群体、各团组织、团代表满意度</t>
  </si>
  <si>
    <t>2023年为18名大学生西部计划志愿者提供保障性住房3套（每套房屋3室2厅，1室两张高低床，原则上每6人一间），让志愿者安心在西山区服务，激发干事创业的激情与热情，进一步使志愿者立足西部、服务基层，挥洒青春汗水，奉献微薄力量，提升生命的价值，向全社会昭示志愿服务精神。进一步引导青年人通过西部基层实践坚定理想信念、锤炼意志品格、升华志愿情怀，为高校毕业生搭建到西部基层干事创业就业的平台，鼓励和引导东、中部优秀人才到西部地区扎根的人才流动，推动高校资源参与当地脱贫攻坚的助力扶贫。</t>
  </si>
  <si>
    <t>租赁志愿者住房套数</t>
  </si>
  <si>
    <t>个/套</t>
  </si>
  <si>
    <t>每套房屋3室2厅，1室两张高低床可行。除去涉农街道共住的共15人，每5人一间。</t>
  </si>
  <si>
    <t>房屋质量</t>
  </si>
  <si>
    <t>房屋质量无问题</t>
  </si>
  <si>
    <t>支付房屋租赁费时间</t>
  </si>
  <si>
    <t>8月31日前支付</t>
  </si>
  <si>
    <t>每年8月都有新的一批志愿者入职，提前支付房租费，以便为志愿者提供好宿舍。</t>
  </si>
  <si>
    <t>59000</t>
  </si>
  <si>
    <t>保障西部计划志愿者3套住房及配套设施</t>
  </si>
  <si>
    <t>持续服务基层和群众，昭示志愿服务精神</t>
  </si>
  <si>
    <t>使志愿者立足西部、服务基层，挥洒青春汗水，奉献微薄力量，向全</t>
  </si>
  <si>
    <t>使志愿者立足西部、服务基层，挥洒青春汗水，奉献微薄力量，体会生活的意义，提升生命的价值，向全社会昭示志愿服务精神。</t>
  </si>
  <si>
    <t>搭建平台、扎根基层、人才流动、青年示范引领</t>
  </si>
  <si>
    <t>为高校毕业生搭建到西部基层干事创业就业的平台，实施基层成长计</t>
  </si>
  <si>
    <t>服务基层，建立健全西部计划人才数据库，实施基层成长计划，加强后续跟踪服务，激发干事创业的激情与热情。</t>
  </si>
  <si>
    <t>22名大学生志愿服务西部计划志愿者满意度</t>
  </si>
  <si>
    <t>住房安全、舒适，个人能力得到提升，不断实现人生价值。</t>
  </si>
  <si>
    <t>2023年青少年发展工作经费项目目标主要为通过开展主题活动，教育引导少先队员们听党的话，跟党走，从小学习做人、从小学习立志、从小学习创造，努力成长为担当民族复兴大任的时代新人；从小践行“奉献、友爱、互助、进步”的志愿服务精神；维护青少年合法权益，防控校园欺凌暴力，打造预青工作亮点品牌，净化青少年成长环境。</t>
  </si>
  <si>
    <t>西山区少先队员群体</t>
  </si>
  <si>
    <t>约6万名</t>
  </si>
  <si>
    <t>保障西山区少先队员群体工作经费用于开展少先队工作</t>
  </si>
  <si>
    <t>青少年志愿服务活动次数</t>
  </si>
  <si>
    <t>4次</t>
  </si>
  <si>
    <t>全年青少年志愿服务活动次数不少于4次</t>
  </si>
  <si>
    <t>预防青少年违法犯罪主题教育次数</t>
  </si>
  <si>
    <t>每季度开展至少一次预防青少年违法犯罪主题教育活动</t>
  </si>
  <si>
    <t>保障西山区少先队员群体工作质量</t>
  </si>
  <si>
    <t>保障西山区少先队员群体工作经费支出</t>
  </si>
  <si>
    <t>青少年志愿服务活动质量</t>
  </si>
  <si>
    <t>是否开展青少年志愿服务活动质量</t>
  </si>
  <si>
    <t>预防青少年违法犯罪主题教育质量</t>
  </si>
  <si>
    <t>圆满完成预防青少年违法犯罪主题教育质量</t>
  </si>
  <si>
    <t>西山区少先队员群体工作经费完成时间</t>
  </si>
  <si>
    <t>12月底前完成</t>
  </si>
  <si>
    <t>完成青少年志愿服务活动时间</t>
  </si>
  <si>
    <t>完成预防青少年违法犯罪主题教育时间</t>
  </si>
  <si>
    <t>50000</t>
  </si>
  <si>
    <t>保障西山区少先队员群体人均不少于1元工作经费，是否开展了青少年志愿服务活动及预防青少年违法犯罪主题教育活动。区级青少年发展工作经费不少于区级共青团工作经费20%，团区委根据实际申请5万元</t>
  </si>
  <si>
    <t>促进青少年健康成长 ，打造预青工作亮点品牌。</t>
  </si>
  <si>
    <t>促进青少年健康成长 、青少年创新意识和实践能力的不断提高，打</t>
  </si>
  <si>
    <t>促进青少年健康成长 、青少年创新意识和实践能力的不断提高，打造预青工作亮点品牌长。</t>
  </si>
  <si>
    <t>少先队员、青少年等群体</t>
  </si>
  <si>
    <t>少先队员、青少年等群体满意度</t>
  </si>
  <si>
    <t>2023年西山区关心下一代工作紧紧围绕切实加强青少年思想道德建设，积极参与创新社会治理，夯实基层关工委建设，广泛动员和组织“五老”人员，发挥“五老”优势，积极开拓进取、主动作为，推动我区关心下一代工作。区关工委紧紧围绕中心大局，深化核心价值观塑造，常态开展党史国史教育，加强青少年思想品德教育，区关工委关心下一代宣传教育活动，举办区级活动、开展调研所需的场地、人员、宣传资料等各项费用。按1万元/次计算，全年关工委关心下一代工作宣传教育活动经费共计10000元*10次=100000元，五老网吧监督员35人，每人每月200元，共计工作补助84,000，关工委临时人员3人，每人每月1000元，共计3600元。全年关工委关心下一代工作共计费用：220000元</t>
  </si>
  <si>
    <t>举办关工委关心下一代工作宣传教育活动</t>
  </si>
  <si>
    <t>100000</t>
  </si>
  <si>
    <t>按1万元/次计算，全年关工委关心下一代工作宣传教育活动经费共计10000元*10次=100000元。</t>
  </si>
  <si>
    <t>举办区关工委关心下一代宣传教育活动、调研活动等次数</t>
  </si>
  <si>
    <t>次</t>
  </si>
  <si>
    <t>以丰富的活动带动广大未成年人积极参与，加强青少年思想道德建设，引导青少年树立和践行社会主义核心价值观，支持和帮助青少年成长成才。</t>
  </si>
  <si>
    <t>五老网吧监督员和关工委临时人员工作补助</t>
  </si>
  <si>
    <t>120000</t>
  </si>
  <si>
    <t>五老网吧监督员35人，每人每月200元，共计工作补助84,000，关工委临时人员3人，每人每月1000元，共计3600元。</t>
  </si>
  <si>
    <t>区关工委关心下一代宣传教育活动、调研活动等质量达标率</t>
  </si>
  <si>
    <t>年度关工委工作任务完成时限</t>
  </si>
  <si>
    <t>年度工作目标</t>
  </si>
  <si>
    <t>220000</t>
  </si>
  <si>
    <t>按1万元/次计算，全年关工委关心下一代工作宣传教育活动经费共计10000元*10次=100000元，五老网吧监督员35人，每人每月200元，共计工作补助84,000，关工委临时人员3人，每人每月1000元，共计3600元。全年关工委关心下一代工作共计费用：220000元</t>
  </si>
  <si>
    <t>为关心下一代工作贡献力量</t>
  </si>
  <si>
    <t>解决青少年难事、办好青少年实事，青少年合法权益的维护。</t>
  </si>
  <si>
    <t>参与社会管理创新</t>
  </si>
  <si>
    <t>引导青少年树立和践行社会主义核心价值观，关心下一代、教育下一</t>
  </si>
  <si>
    <t>引导青少年树立和践行社会主义核心价值观，关心下一代、教育下一代、促进下一代健康成长。</t>
  </si>
  <si>
    <t>西山区关工委服务对象满意度</t>
  </si>
  <si>
    <t>关工委职责</t>
  </si>
  <si>
    <t>强化政治引领，以学习教育活动为核心，把牢关心下一代工作正确方向；加强队伍建设，注重服务提质，有效夯实关工委组织基础；着力思想引领，不断加强青少年思想道德建设；切实履行职责，为青少年健康成长提供服务，打造阵地，开展宣传教育活动，举办区级活动、开展调研，所需的场地、人员、宣传资料等各项费用计划4次*7500元=30000元。</t>
  </si>
  <si>
    <t>举办区关工委关心下一代宣传教育活动、调研等活动</t>
  </si>
  <si>
    <t>举办区关工委关心下一代宣传教育活动、调研等活动不少于4次</t>
  </si>
  <si>
    <t>举办区关工委关心下一代宣传教育活动、调研等活动质量达标率</t>
  </si>
  <si>
    <t>举办区关工委关心下一代宣传教育活动、调研等活动质量达标率≥95%</t>
  </si>
  <si>
    <t>以活动带动广大未成年人积极参与</t>
  </si>
  <si>
    <t>&lt;</t>
  </si>
  <si>
    <t>12月下旬前全部完成</t>
  </si>
  <si>
    <t>开展宣传教育活动，举办区级活动、开展调研，所需的场地、人员、宣传资料等各项费用计划4次*7500元=30000元。</t>
  </si>
  <si>
    <t>度假区职能划转未成年人司法项目政府购买社会服务委托业务费30000元，深化法治平安昆明建设，维护社会和谐稳定，切实维护涉法未成年人合法权益，教育保护未成年人健康成长，对深化法治平安昆明建设，维护社会和谐稳定具有重要意义。</t>
  </si>
  <si>
    <t>未成年人司法项目政府购买社会服务委托业务</t>
  </si>
  <si>
    <t>尽量保障每季度1次</t>
  </si>
  <si>
    <t>未成年人司法项目政府购买社会服务委托业务质量达标率</t>
  </si>
  <si>
    <t>委托业务质量达标率≥95%</t>
  </si>
  <si>
    <t>未成年人司法项目政府购买社会服务委托业务完成时间</t>
  </si>
  <si>
    <t>12月中旬前</t>
  </si>
  <si>
    <t>度假区职能划转未成年人司法项目政府购买社会服务委托业务费30000元</t>
  </si>
  <si>
    <t>维护未成年人合法权益</t>
  </si>
  <si>
    <t>深化法治平安昆明建设，维护社会和谐稳定，切实维护涉法未成年人合法权益</t>
  </si>
  <si>
    <t>维护未成年人合法权益，促进未成年人健康成长。</t>
  </si>
  <si>
    <t>全区未成年人司法项目工作对象满意度</t>
  </si>
  <si>
    <t>满意度≥95%</t>
  </si>
  <si>
    <t>根据度假区职能划转要求，以围绕中心、服务大局作为工作主线，团结带领全区广大团员青年发挥生力军作用，在青年志愿服务、组织建设、青少年成长、就业创业、青少年权益等方面纪检作为，不断进取，团的引领力、组织力、服务力和贡献度明显改善。</t>
  </si>
  <si>
    <t>保证服务企业外青年人数</t>
  </si>
  <si>
    <t>20000</t>
  </si>
  <si>
    <t>保证服务度假区企业外青年20000人</t>
  </si>
  <si>
    <t>度假区职能划转企业外共青团工作经费使用质量达标率</t>
  </si>
  <si>
    <t>度假区职能划转企业外共青团工作经费使用质量达标率≥95%</t>
  </si>
  <si>
    <t>12月中旬前完成</t>
  </si>
  <si>
    <t>度假区职能划转企业外共青团工作经费20000元</t>
  </si>
  <si>
    <t>组织引领全区广大团员青年</t>
  </si>
  <si>
    <t>组织引领全区广大团员青年，团结凝聚增活力，奉献力量助改革，服</t>
  </si>
  <si>
    <t>西山（度假）共青团各项事业不断进步</t>
  </si>
  <si>
    <t>以共青团改革为契机，以“凝聚青年、服务大局、当好桥梁、从严治</t>
  </si>
  <si>
    <t>促进职能划转后西山（度假）共青团各项事业不断进步</t>
  </si>
  <si>
    <t>项目实施年限</t>
  </si>
  <si>
    <t>团区委工作职责</t>
  </si>
  <si>
    <t>西山区广大青少年群体满意度</t>
  </si>
  <si>
    <t>西山区广大青少年群体满意度≥95%</t>
  </si>
  <si>
    <t>未成年人司法保护项目办公室2023年目标为一是开展思想道德和法制意识的宣传教育。加强未成年人社会主义核心价值观教育、中华民族优秀传统文化教育、法律法制知识教育，使广大未成年人坚定思想信念，树立国家情怀，强化法纪意识，有效预防未成年人违法犯罪案件发生。二是开展触法未成年人司法分流。对于由于个人或家庭、社会原因触法的未成年人，本着“儿童利益最大化”、“教育为主，宽严相济”的原则，有条件地、最大限度地从司法程序和实体法律的处罚中分流出来，在不脱离社区、家庭、学校的条件下，组织专人进行帮教、矫治，使其走上人生正轨。三是开展触法未成年人社会背景调查。按新修订的《中华人民共和国刑事诉讼法》有关规定，参加办案部门对触法未成年人的询问，维护其合法权益；对于触法未成年人进行社会背景调查，为办案机关依法办理案件提供参考。四是构建多部门联合机制。在区委、区政府的领导下，构建政法委、法、检、公、司、教育、民政、共青团、妇联、关工委等部门合作的未成年人保护机制，维护未成年人的合法权益。五是积累经验宣传推广。进一步摸索和积累开展未成年人司法项目的经验，营造全社会关心、保护未成年人健康成长的良好氛围。</t>
  </si>
  <si>
    <t>开展未成年人司法项目工作</t>
  </si>
  <si>
    <t>76000</t>
  </si>
  <si>
    <t>委托社会组织或其他开展未成年司法项目工作</t>
  </si>
  <si>
    <t>未成年人司法项目办公室工作及活动开展次数</t>
  </si>
  <si>
    <t>8次</t>
  </si>
  <si>
    <t>未成年人司法保护项目返聘人员补贴</t>
  </si>
  <si>
    <t>19200</t>
  </si>
  <si>
    <t>维护未成年人的合法权益</t>
  </si>
  <si>
    <t>圆满完成未成年人司法项目</t>
  </si>
  <si>
    <t>年度未成年人司法保护工作完成时间</t>
  </si>
  <si>
    <t>12月前</t>
  </si>
  <si>
    <t>一年工作目标要求</t>
  </si>
  <si>
    <t>95200</t>
  </si>
  <si>
    <t>开展未成年人司法项目工作及未成年人司法保护项目返聘人员补贴</t>
  </si>
  <si>
    <t>维护涉法未成年人合法权益</t>
  </si>
  <si>
    <t>深化法治平安昆明建设，维护社会和谐稳定，切实维护涉法未成年人</t>
  </si>
  <si>
    <t>深化法治平安昆明建设，维护社会和谐稳定，切实维护涉法未成年人合法权益，教育保护未成年人健康成长</t>
  </si>
  <si>
    <t>教育保护未成年人健康成长</t>
  </si>
  <si>
    <t>切实维护涉法未成年人合法权益，教育保护未成年人健康成长，对深</t>
  </si>
  <si>
    <t>切实维护涉法未成年人合法权益，教育保护未成年人健康成长，对深化法治平安昆明建设，维护社会和谐稳定具有重要意义。</t>
  </si>
  <si>
    <t>作对象满意度</t>
  </si>
  <si>
    <t>预算06表</t>
  </si>
  <si>
    <t>政府性基金预算支出预算表</t>
  </si>
  <si>
    <t>单位名称：昆明市发展和改革委员会</t>
  </si>
  <si>
    <t>政府性基金预算支出</t>
  </si>
  <si>
    <t>空表说明：中国共产主义青年团昆明市西山区委员会无政府性基金预算支出，此表无数据。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</si>
  <si>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</si>
  <si>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</si>
  <si>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</si>
  <si>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</si>
  <si>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</si>
  <si>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</si>
  <si>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</si>
  <si>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</si>
  <si>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</si>
  <si>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</si>
  <si>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</si>
  <si>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一般公用经费支出</t>
  </si>
  <si>
    <t>复印纸</t>
  </si>
  <si>
    <t>箱</t>
  </si>
  <si>
    <t>会议材料印刷</t>
  </si>
  <si>
    <t>公文用纸、资料汇编、信封印刷服务</t>
  </si>
  <si>
    <t>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</si>
  <si>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</si>
  <si>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</si>
  <si>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</si>
  <si>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</si>
  <si>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</si>
  <si>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</si>
  <si>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</si>
  <si>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</si>
  <si>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空表说明：中国共产主义青年团昆明市西山区委员会无部门政府购买服务，此表无数据。</t>
  </si>
  <si>
    <t>预算09-1表</t>
  </si>
  <si>
    <t>单位名称（项目）</t>
  </si>
  <si>
    <t>地区</t>
  </si>
  <si>
    <t>空表说明：中国共产主义青年团昆明市西山区委员会无对下转移支付预算，此表无数据。</t>
  </si>
  <si>
    <t>预算09-2表</t>
  </si>
  <si>
    <t>空表说明：中国共产主义青年团昆明市西山区委员会无对下转移支付绩效目标，此表无数据。</t>
  </si>
  <si>
    <t xml:space="preserve">预算10表
</t>
  </si>
  <si>
    <t>资产类别</t>
  </si>
  <si>
    <t>资产分类代码.名称</t>
  </si>
  <si>
    <t>资产名称</t>
  </si>
  <si>
    <t>计量单位</t>
  </si>
  <si>
    <t>财政部门批复数（元）</t>
  </si>
  <si>
    <t>单价</t>
  </si>
  <si>
    <t>金额</t>
  </si>
  <si>
    <t>空表说明：中国共产主义青年团昆明市西山区委员会无新增资产配置，此表无数据。</t>
  </si>
  <si>
    <t>预算11表</t>
  </si>
  <si>
    <t>上级补助</t>
  </si>
  <si>
    <t>空表说明：中国共产主义青年团昆明市西山区委员会无上级补助项目支出，此表无数据。</t>
  </si>
  <si>
    <t>预算12表</t>
  </si>
  <si>
    <t>项目级次</t>
  </si>
  <si>
    <t>313 事业发展类</t>
  </si>
  <si>
    <t>本级</t>
  </si>
  <si>
    <t/>
  </si>
</sst>
</file>

<file path=xl/styles.xml><?xml version="1.0" encoding="utf-8"?>
<styleSheet xmlns="http://schemas.openxmlformats.org/spreadsheetml/2006/main">
  <numFmts count="9">
    <numFmt numFmtId="42" formatCode="_ &quot;￥&quot;* #,##0_ ;_ &quot;￥&quot;* \-#,##0_ ;_ &quot;￥&quot;* &quot;-&quot;_ ;_ @_ "/>
    <numFmt numFmtId="176" formatCode="hh:mm:ss"/>
    <numFmt numFmtId="177" formatCode="#,##0.00;\-#,##0.00;;@"/>
    <numFmt numFmtId="44" formatCode="_ &quot;￥&quot;* #,##0.00_ ;_ &quot;￥&quot;* \-#,##0.00_ ;_ &quot;￥&quot;* &quot;-&quot;??_ ;_ @_ "/>
    <numFmt numFmtId="41" formatCode="_ * #,##0_ ;_ * \-#,##0_ ;_ * &quot;-&quot;_ ;_ @_ "/>
    <numFmt numFmtId="178" formatCode="yyyy\-mm\-dd\ hh:mm:ss"/>
    <numFmt numFmtId="179" formatCode="#,##0;\-#,##0;;@"/>
    <numFmt numFmtId="180" formatCode="yyyy\-mm\-dd"/>
    <numFmt numFmtId="43" formatCode="_ * #,##0.00_ ;_ * \-#,##0.00_ ;_ * &quot;-&quot;??_ ;_ @_ "/>
  </numFmts>
  <fonts count="38">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0"/>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name val="宋体"/>
      <charset val="1"/>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3"/>
      <name val="宋体"/>
      <charset val="134"/>
      <scheme val="minor"/>
    </font>
    <font>
      <sz val="11"/>
      <color rgb="FF9C0006"/>
      <name val="宋体"/>
      <charset val="0"/>
      <scheme val="minor"/>
    </font>
    <font>
      <sz val="9"/>
      <name val="Microsoft YaHei UI"/>
      <charset val="1"/>
    </font>
    <font>
      <b/>
      <sz val="11"/>
      <color rgb="FFFFFFFF"/>
      <name val="宋体"/>
      <charset val="0"/>
      <scheme val="minor"/>
    </font>
    <font>
      <b/>
      <sz val="11"/>
      <color rgb="FF3F3F3F"/>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true"/>
      </left>
      <right style="thin">
        <color auto="true"/>
      </right>
      <top style="thin">
        <color auto="true"/>
      </top>
      <bottom style="thin">
        <color auto="true"/>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8">
    <xf numFmtId="0" fontId="0" fillId="0" borderId="0"/>
    <xf numFmtId="0" fontId="32" fillId="0" borderId="0">
      <alignment vertical="top"/>
      <protection locked="false"/>
    </xf>
    <xf numFmtId="179" fontId="13" fillId="0" borderId="4">
      <alignment horizontal="right" vertical="center"/>
    </xf>
    <xf numFmtId="176" fontId="13" fillId="0" borderId="4">
      <alignment horizontal="right" vertical="center"/>
    </xf>
    <xf numFmtId="10" fontId="13" fillId="0" borderId="4">
      <alignment horizontal="right" vertical="center"/>
    </xf>
    <xf numFmtId="178" fontId="13" fillId="0" borderId="4">
      <alignment horizontal="right" vertical="center"/>
    </xf>
    <xf numFmtId="0" fontId="18" fillId="1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4" fillId="16" borderId="21" applyNumberFormat="false" applyAlignment="false" applyProtection="false">
      <alignment vertical="center"/>
    </xf>
    <xf numFmtId="0" fontId="33" fillId="22" borderId="20" applyNumberFormat="false" applyAlignment="false" applyProtection="false">
      <alignment vertical="center"/>
    </xf>
    <xf numFmtId="0" fontId="31" fillId="19" borderId="0" applyNumberFormat="false" applyBorder="false" applyAlignment="false" applyProtection="false">
      <alignment vertical="center"/>
    </xf>
    <xf numFmtId="0" fontId="27" fillId="0" borderId="1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8" fillId="0" borderId="17" applyNumberFormat="false" applyFill="false" applyAlignment="false" applyProtection="false">
      <alignment vertical="center"/>
    </xf>
    <xf numFmtId="0" fontId="19"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1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8" fillId="27" borderId="0" applyNumberFormat="false" applyBorder="false" applyAlignment="false" applyProtection="false">
      <alignment vertical="center"/>
    </xf>
    <xf numFmtId="0" fontId="30" fillId="0" borderId="19" applyNumberFormat="false" applyFill="false" applyAlignment="false" applyProtection="false">
      <alignment vertical="center"/>
    </xf>
    <xf numFmtId="0" fontId="26" fillId="0" borderId="16" applyNumberFormat="false" applyFill="false" applyAlignment="false" applyProtection="false">
      <alignment vertical="center"/>
    </xf>
    <xf numFmtId="0" fontId="19" fillId="25"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9" fillId="26" borderId="0" applyNumberFormat="false" applyBorder="false" applyAlignment="false" applyProtection="false">
      <alignment vertical="center"/>
    </xf>
    <xf numFmtId="0" fontId="36" fillId="0" borderId="22"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9" fillId="28" borderId="0" applyNumberFormat="false" applyBorder="false" applyAlignment="false" applyProtection="false">
      <alignment vertical="center"/>
    </xf>
    <xf numFmtId="49" fontId="13" fillId="0" borderId="4">
      <alignment horizontal="left" vertical="center" wrapText="true"/>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30" borderId="0" applyNumberFormat="false" applyBorder="false" applyAlignment="false" applyProtection="false">
      <alignment vertical="center"/>
    </xf>
    <xf numFmtId="180" fontId="13" fillId="0" borderId="4">
      <alignment horizontal="right" vertical="center"/>
    </xf>
    <xf numFmtId="0" fontId="0" fillId="13" borderId="18" applyNumberFormat="false" applyFont="false" applyAlignment="false" applyProtection="false">
      <alignment vertical="center"/>
    </xf>
    <xf numFmtId="0" fontId="18" fillId="31" borderId="0" applyNumberFormat="false" applyBorder="false" applyAlignment="false" applyProtection="false">
      <alignment vertical="center"/>
    </xf>
    <xf numFmtId="0" fontId="37" fillId="32" borderId="0" applyNumberFormat="false" applyBorder="false" applyAlignment="false" applyProtection="false">
      <alignment vertical="center"/>
    </xf>
    <xf numFmtId="0" fontId="19" fillId="33"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29" fillId="16" borderId="15" applyNumberFormat="false" applyAlignment="false" applyProtection="false">
      <alignment vertical="center"/>
    </xf>
    <xf numFmtId="0" fontId="18" fillId="24"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177" fontId="13" fillId="0" borderId="4">
      <alignment horizontal="right" vertical="center"/>
    </xf>
    <xf numFmtId="0" fontId="18" fillId="9"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20" borderId="0" applyNumberFormat="false" applyBorder="false" applyAlignment="false" applyProtection="false">
      <alignment vertical="center"/>
    </xf>
    <xf numFmtId="177" fontId="13" fillId="0" borderId="4">
      <alignment horizontal="right" vertical="center"/>
    </xf>
    <xf numFmtId="44" fontId="0" fillId="0" borderId="0" applyFont="false" applyFill="false" applyBorder="false" applyAlignment="false" applyProtection="false">
      <alignment vertical="center"/>
    </xf>
    <xf numFmtId="0" fontId="18"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5" borderId="15" applyNumberFormat="false" applyAlignment="false" applyProtection="false">
      <alignment vertical="center"/>
    </xf>
    <xf numFmtId="0" fontId="19" fillId="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9" fillId="18" borderId="0" applyNumberFormat="false" applyBorder="false" applyAlignment="false" applyProtection="false">
      <alignment vertical="center"/>
    </xf>
  </cellStyleXfs>
  <cellXfs count="249">
    <xf numFmtId="0" fontId="0" fillId="0" borderId="0" xfId="0" applyFont="true" applyBorder="true"/>
    <xf numFmtId="0" fontId="0" fillId="0" borderId="0" xfId="0" applyFont="true" applyFill="true" applyBorder="true"/>
    <xf numFmtId="0" fontId="0" fillId="0" borderId="0" xfId="0" applyFont="true" applyFill="true" applyBorder="true" applyAlignment="true">
      <alignment horizontal="center" vertical="center"/>
    </xf>
    <xf numFmtId="49" fontId="1" fillId="0" borderId="0" xfId="0" applyNumberFormat="true" applyFont="true" applyFill="true" applyBorder="true"/>
    <xf numFmtId="0" fontId="2" fillId="0" borderId="0" xfId="0" applyFont="true" applyFill="true" applyBorder="true" applyAlignment="true">
      <alignment horizontal="center" vertical="center"/>
    </xf>
    <xf numFmtId="0" fontId="3" fillId="0" borderId="0" xfId="0" applyFont="true" applyFill="true" applyBorder="true" applyAlignment="true" applyProtection="true">
      <alignment horizontal="left" vertical="center"/>
      <protection locked="false"/>
    </xf>
    <xf numFmtId="0" fontId="4" fillId="0" borderId="0" xfId="0" applyFont="true" applyFill="true" applyBorder="true" applyAlignment="true">
      <alignment horizontal="left" vertical="center"/>
    </xf>
    <xf numFmtId="0" fontId="4"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pplyProtection="true">
      <alignment horizontal="center" vertical="center" wrapText="true"/>
      <protection locked="fals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pplyProtection="true">
      <alignment horizontal="center" vertical="center" wrapText="true"/>
      <protection locked="false"/>
    </xf>
    <xf numFmtId="0" fontId="4"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xf>
    <xf numFmtId="0" fontId="5" fillId="0" borderId="0" xfId="0" applyFont="true" applyBorder="true"/>
    <xf numFmtId="0" fontId="3" fillId="2" borderId="4" xfId="0" applyFont="true" applyFill="true" applyBorder="true" applyAlignment="true" applyProtection="true">
      <alignment horizontal="left" vertical="center"/>
      <protection locked="false"/>
    </xf>
    <xf numFmtId="0" fontId="3" fillId="2" borderId="4" xfId="0" applyFont="true" applyFill="true" applyBorder="true" applyAlignment="true" applyProtection="true">
      <alignment horizontal="left" vertical="center" wrapText="true"/>
      <protection locked="false"/>
    </xf>
    <xf numFmtId="0" fontId="3" fillId="0" borderId="4" xfId="0" applyFont="true" applyFill="true" applyBorder="true" applyAlignment="true" applyProtection="true">
      <alignment horizontal="left" vertical="center" wrapText="true"/>
      <protection locked="false"/>
    </xf>
    <xf numFmtId="0" fontId="3" fillId="0" borderId="5" xfId="0" applyFont="true" applyFill="true" applyBorder="true" applyAlignment="true" applyProtection="true">
      <alignment horizontal="center" vertical="center" wrapText="true"/>
      <protection locked="false"/>
    </xf>
    <xf numFmtId="0" fontId="3" fillId="0" borderId="6" xfId="0" applyFont="true" applyFill="true" applyBorder="true" applyAlignment="true" applyProtection="true">
      <alignment horizontal="left" vertical="center" wrapText="true"/>
      <protection locked="false"/>
    </xf>
    <xf numFmtId="0" fontId="3" fillId="0" borderId="7" xfId="0" applyFont="true" applyFill="true" applyBorder="true" applyAlignment="true" applyProtection="true">
      <alignment horizontal="left" vertical="center" wrapText="true"/>
      <protection locked="false"/>
    </xf>
    <xf numFmtId="0" fontId="3" fillId="0" borderId="0" xfId="0" applyFont="true" applyFill="true" applyBorder="true" applyAlignment="true" applyProtection="true">
      <alignment horizontal="right" vertical="center"/>
      <protection locked="false"/>
    </xf>
    <xf numFmtId="0" fontId="4" fillId="0" borderId="0" xfId="0" applyFont="true" applyFill="true" applyBorder="true"/>
    <xf numFmtId="0" fontId="3" fillId="0" borderId="0" xfId="0" applyFont="true" applyFill="true" applyBorder="true" applyAlignment="true" applyProtection="true">
      <alignment horizontal="right"/>
      <protection locked="false"/>
    </xf>
    <xf numFmtId="0" fontId="4" fillId="0" borderId="5" xfId="0" applyFont="true" applyFill="true" applyBorder="true" applyAlignment="true">
      <alignment horizontal="center" vertical="center"/>
    </xf>
    <xf numFmtId="0" fontId="4" fillId="0" borderId="6" xfId="0" applyFont="true" applyFill="true" applyBorder="true" applyAlignment="true">
      <alignment horizontal="center" vertical="center"/>
    </xf>
    <xf numFmtId="0" fontId="4" fillId="0" borderId="7"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3" xfId="0" applyFont="true" applyFill="true" applyBorder="true" applyAlignment="true">
      <alignment horizontal="center" vertical="center"/>
    </xf>
    <xf numFmtId="177" fontId="6" fillId="0" borderId="4" xfId="50" applyFont="true">
      <alignment horizontal="right" vertical="center"/>
    </xf>
    <xf numFmtId="177" fontId="6" fillId="0" borderId="4" xfId="0" applyNumberFormat="true" applyFont="true" applyBorder="true" applyAlignment="true">
      <alignment horizontal="right" vertical="center"/>
    </xf>
    <xf numFmtId="0" fontId="3" fillId="0" borderId="4" xfId="0" applyFont="true" applyFill="true" applyBorder="true" applyAlignment="true">
      <alignment horizontal="left" vertical="center" wrapText="true"/>
    </xf>
    <xf numFmtId="0" fontId="1" fillId="0" borderId="5" xfId="0" applyFont="true" applyFill="true" applyBorder="true" applyAlignment="true" applyProtection="true">
      <alignment horizontal="center" vertical="center" wrapText="true"/>
      <protection locked="false"/>
    </xf>
    <xf numFmtId="0" fontId="3" fillId="0" borderId="6" xfId="0" applyFont="true" applyFill="true" applyBorder="true" applyAlignment="true">
      <alignment horizontal="left" vertical="center"/>
    </xf>
    <xf numFmtId="0" fontId="4" fillId="0" borderId="2" xfId="0" applyFont="true" applyFill="true" applyBorder="true" applyAlignment="true">
      <alignment horizontal="center" vertical="center"/>
    </xf>
    <xf numFmtId="4" fontId="3" fillId="0" borderId="4" xfId="0" applyNumberFormat="true" applyFont="true" applyFill="true" applyBorder="true" applyAlignment="true">
      <alignment horizontal="right" vertical="center" wrapText="true"/>
    </xf>
    <xf numFmtId="4" fontId="3" fillId="0" borderId="4" xfId="0" applyNumberFormat="true" applyFont="true" applyFill="true" applyBorder="true" applyAlignment="true" applyProtection="true">
      <alignment horizontal="right" vertical="center" wrapText="true"/>
      <protection locked="false"/>
    </xf>
    <xf numFmtId="0" fontId="3" fillId="0" borderId="7" xfId="0" applyFont="true" applyFill="true" applyBorder="true" applyAlignment="true">
      <alignment horizontal="left" vertical="center"/>
    </xf>
    <xf numFmtId="0" fontId="1" fillId="0" borderId="4" xfId="0" applyFont="true" applyFill="true" applyBorder="true" applyAlignment="true" applyProtection="true">
      <alignment horizontal="center" vertical="center"/>
      <protection locked="false"/>
    </xf>
    <xf numFmtId="4" fontId="6" fillId="0" borderId="4" xfId="50" applyNumberFormat="true" applyFont="true" applyFill="true" applyBorder="true">
      <alignment horizontal="right" vertical="center"/>
    </xf>
    <xf numFmtId="0" fontId="3" fillId="0" borderId="0" xfId="0" applyFont="true" applyFill="true" applyBorder="true" applyAlignment="true" applyProtection="true">
      <alignment horizontal="right" vertical="top" wrapText="true"/>
      <protection locked="false"/>
    </xf>
    <xf numFmtId="0" fontId="7" fillId="0" borderId="0" xfId="0" applyFont="true" applyFill="true" applyBorder="true" applyAlignment="true" applyProtection="true">
      <alignment vertical="top"/>
      <protection locked="false"/>
    </xf>
    <xf numFmtId="0" fontId="7" fillId="0" borderId="0" xfId="0" applyFont="true" applyFill="true" applyBorder="true" applyAlignment="true">
      <alignment vertical="top"/>
    </xf>
    <xf numFmtId="0" fontId="8" fillId="0" borderId="0" xfId="0" applyFont="true" applyFill="true" applyBorder="true" applyAlignment="true" applyProtection="true">
      <alignment horizontal="center" vertical="center" wrapText="true"/>
      <protection locked="false"/>
    </xf>
    <xf numFmtId="0" fontId="7" fillId="0" borderId="0" xfId="0" applyFont="true" applyFill="true" applyBorder="true" applyProtection="true">
      <protection locked="false"/>
    </xf>
    <xf numFmtId="0" fontId="7" fillId="0" borderId="0" xfId="0" applyFont="true" applyFill="true" applyBorder="true"/>
    <xf numFmtId="0" fontId="3" fillId="0" borderId="0" xfId="0" applyFont="true" applyFill="true" applyBorder="true" applyAlignment="true" applyProtection="true">
      <alignment horizontal="left" vertical="center" wrapText="true"/>
      <protection locked="false"/>
    </xf>
    <xf numFmtId="0" fontId="1" fillId="0" borderId="0" xfId="0" applyFont="true" applyFill="true" applyBorder="true" applyAlignment="true" applyProtection="true">
      <alignment horizontal="right" vertical="center"/>
      <protection locked="false"/>
    </xf>
    <xf numFmtId="0" fontId="1" fillId="0" borderId="0" xfId="0" applyFont="true" applyFill="true" applyBorder="true" applyAlignment="true" applyProtection="true">
      <alignment horizontal="right" vertical="center" wrapText="true"/>
      <protection locked="false"/>
    </xf>
    <xf numFmtId="0" fontId="1" fillId="0" borderId="4" xfId="0" applyFont="true" applyFill="true" applyBorder="true" applyAlignment="true" applyProtection="true">
      <alignment horizontal="center" vertical="center" wrapText="true"/>
      <protection locked="false"/>
    </xf>
    <xf numFmtId="0" fontId="1" fillId="0" borderId="4" xfId="0" applyFont="true" applyFill="true" applyBorder="true" applyAlignment="true" applyProtection="true">
      <alignment horizontal="right" vertical="center"/>
      <protection locked="false"/>
    </xf>
    <xf numFmtId="0" fontId="1" fillId="0" borderId="4" xfId="0" applyFont="true" applyFill="true" applyBorder="true" applyAlignment="true" applyProtection="true">
      <alignment horizontal="right" vertical="center" wrapText="true"/>
      <protection locked="false"/>
    </xf>
    <xf numFmtId="0" fontId="3" fillId="0" borderId="4" xfId="0" applyFont="true" applyFill="true" applyBorder="true" applyAlignment="true">
      <alignment horizontal="center" vertical="center" wrapText="true"/>
    </xf>
    <xf numFmtId="0" fontId="3" fillId="0" borderId="4" xfId="0" applyFont="true" applyFill="true" applyBorder="true" applyAlignment="true" applyProtection="true">
      <alignment horizontal="center"/>
      <protection locked="false"/>
    </xf>
    <xf numFmtId="0" fontId="3" fillId="0" borderId="4" xfId="0" applyFont="true" applyFill="true" applyBorder="true" applyAlignment="true" applyProtection="true">
      <alignment horizontal="center" wrapText="true"/>
      <protection locked="false"/>
    </xf>
    <xf numFmtId="0" fontId="3" fillId="0" borderId="4" xfId="0" applyFont="true" applyFill="true" applyBorder="true" applyAlignment="true">
      <alignment horizontal="center" vertical="center"/>
    </xf>
    <xf numFmtId="0" fontId="3" fillId="0" borderId="4" xfId="0" applyFont="true" applyFill="true" applyBorder="true" applyAlignment="true" applyProtection="true">
      <alignment horizontal="left"/>
      <protection locked="false"/>
    </xf>
    <xf numFmtId="0" fontId="3" fillId="0" borderId="4" xfId="0" applyFont="true" applyFill="true" applyBorder="true" applyAlignment="true">
      <alignment horizontal="left"/>
    </xf>
    <xf numFmtId="0" fontId="3" fillId="0" borderId="4" xfId="0" applyFont="true" applyFill="true" applyBorder="true" applyAlignment="true">
      <alignment horizontal="center" wrapText="true"/>
    </xf>
    <xf numFmtId="0" fontId="3" fillId="0" borderId="4" xfId="0" applyFont="true" applyFill="true" applyBorder="true" applyAlignment="true" applyProtection="true">
      <alignment horizontal="center" vertical="center" wrapText="true"/>
      <protection locked="false"/>
    </xf>
    <xf numFmtId="3" fontId="3" fillId="0" borderId="4" xfId="0" applyNumberFormat="true" applyFont="true" applyFill="true" applyBorder="true" applyAlignment="true" applyProtection="true">
      <alignment horizontal="right" vertical="center"/>
      <protection locked="false"/>
    </xf>
    <xf numFmtId="4" fontId="3" fillId="0" borderId="4" xfId="0" applyNumberFormat="true" applyFont="true" applyFill="true" applyBorder="true" applyAlignment="true" applyProtection="true">
      <alignment horizontal="right" vertical="center"/>
      <protection locked="false"/>
    </xf>
    <xf numFmtId="0" fontId="3" fillId="0" borderId="4" xfId="0" applyFont="true" applyFill="true" applyBorder="true" applyAlignment="true">
      <alignment horizontal="right" vertical="center"/>
    </xf>
    <xf numFmtId="0" fontId="3" fillId="0" borderId="0" xfId="0" applyFont="true" applyFill="true" applyBorder="true" applyAlignment="true" applyProtection="true">
      <alignment horizontal="right" vertical="center" wrapText="true"/>
      <protection locked="false"/>
    </xf>
    <xf numFmtId="0" fontId="9" fillId="0" borderId="0" xfId="0" applyFont="true" applyFill="true" applyBorder="true" applyAlignment="true">
      <alignment horizontal="center" vertical="center"/>
    </xf>
    <xf numFmtId="0" fontId="4" fillId="0" borderId="4" xfId="0" applyFont="true" applyFill="true" applyBorder="true" applyAlignment="true">
      <alignment horizontal="center" vertical="center" wrapText="true"/>
    </xf>
    <xf numFmtId="0" fontId="3" fillId="0" borderId="4" xfId="0" applyFont="true" applyFill="true" applyBorder="true" applyAlignment="true">
      <alignment vertical="center" wrapText="true"/>
    </xf>
    <xf numFmtId="0" fontId="2" fillId="0" borderId="0" xfId="0" applyFont="true" applyFill="true" applyBorder="true" applyAlignment="true" applyProtection="true">
      <alignment horizontal="center" vertical="center"/>
      <protection locked="false"/>
    </xf>
    <xf numFmtId="0" fontId="4" fillId="0" borderId="4" xfId="0" applyFont="true" applyFill="true" applyBorder="true" applyAlignment="true" applyProtection="true">
      <alignment horizontal="center" vertical="center"/>
      <protection locked="false"/>
    </xf>
    <xf numFmtId="0" fontId="3" fillId="0" borderId="4" xfId="0" applyFont="true" applyFill="true" applyBorder="true" applyAlignment="true" applyProtection="true">
      <alignment horizontal="center" vertical="center"/>
      <protection locked="false"/>
    </xf>
    <xf numFmtId="0" fontId="1" fillId="0" borderId="0" xfId="0" applyFont="true" applyFill="true" applyBorder="true" applyAlignment="true">
      <alignment horizontal="right" vertical="center"/>
    </xf>
    <xf numFmtId="0" fontId="9" fillId="0" borderId="0" xfId="0"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0" fontId="4" fillId="0" borderId="0" xfId="0" applyFont="true" applyFill="true" applyBorder="true" applyAlignment="true">
      <alignment wrapText="true"/>
    </xf>
    <xf numFmtId="0" fontId="1" fillId="0" borderId="0" xfId="0" applyFont="true" applyFill="true" applyBorder="true" applyAlignment="true">
      <alignment horizontal="right" wrapText="true"/>
    </xf>
    <xf numFmtId="0" fontId="4" fillId="0" borderId="8" xfId="0" applyFont="true" applyFill="true" applyBorder="true" applyAlignment="true">
      <alignment horizontal="center" vertical="center" wrapText="true"/>
    </xf>
    <xf numFmtId="0" fontId="1" fillId="0" borderId="5" xfId="0" applyFont="true" applyFill="true" applyBorder="true" applyAlignment="true">
      <alignment horizontal="center" vertical="center"/>
    </xf>
    <xf numFmtId="177" fontId="6" fillId="0" borderId="4" xfId="0" applyNumberFormat="true" applyFont="true" applyFill="true" applyBorder="true" applyAlignment="true">
      <alignment horizontal="right" vertical="center"/>
    </xf>
    <xf numFmtId="0" fontId="4" fillId="0" borderId="9" xfId="0" applyFont="true" applyFill="true" applyBorder="true" applyAlignment="true">
      <alignment horizontal="center" vertical="center"/>
    </xf>
    <xf numFmtId="0" fontId="1" fillId="0" borderId="3" xfId="0" applyFont="true" applyFill="true" applyBorder="true" applyAlignment="true" applyProtection="true">
      <alignment horizontal="center" vertical="center"/>
      <protection locked="false"/>
    </xf>
    <xf numFmtId="0" fontId="0" fillId="0" borderId="0" xfId="0" applyFont="true" applyBorder="true" applyAlignment="true">
      <alignment horizontal="center" vertical="center"/>
    </xf>
    <xf numFmtId="0" fontId="1" fillId="0" borderId="0" xfId="0" applyFont="true" applyBorder="true" applyAlignment="true">
      <alignment wrapText="true"/>
    </xf>
    <xf numFmtId="0" fontId="1" fillId="0" borderId="0" xfId="0" applyFont="true" applyBorder="true" applyProtection="true">
      <protection locked="false"/>
    </xf>
    <xf numFmtId="0" fontId="9" fillId="0" borderId="0" xfId="0" applyFont="true" applyBorder="true" applyAlignment="true">
      <alignment horizontal="center" vertical="center" wrapText="true"/>
    </xf>
    <xf numFmtId="0" fontId="2" fillId="0" borderId="0" xfId="0" applyFont="true" applyBorder="true" applyAlignment="true" applyProtection="true">
      <alignment horizontal="center" vertical="center"/>
      <protection locked="false"/>
    </xf>
    <xf numFmtId="0" fontId="3" fillId="0" borderId="0" xfId="0" applyFont="true" applyBorder="true" applyAlignment="true">
      <alignment horizontal="left" vertical="center" wrapText="true"/>
    </xf>
    <xf numFmtId="0" fontId="4" fillId="0" borderId="0" xfId="0" applyFont="true" applyBorder="true" applyProtection="true">
      <protection locked="false"/>
    </xf>
    <xf numFmtId="0" fontId="4" fillId="0" borderId="1" xfId="0" applyFont="true" applyBorder="true" applyAlignment="true">
      <alignment horizontal="center" vertical="center" wrapText="true"/>
    </xf>
    <xf numFmtId="0" fontId="4" fillId="0" borderId="10" xfId="0" applyFont="true" applyBorder="true" applyAlignment="true" applyProtection="true">
      <alignment horizontal="center" vertical="center"/>
      <protection locked="false"/>
    </xf>
    <xf numFmtId="0" fontId="4" fillId="0" borderId="2" xfId="0" applyFont="true" applyBorder="true" applyAlignment="true">
      <alignment horizontal="center" vertical="center" wrapText="true"/>
    </xf>
    <xf numFmtId="0" fontId="4" fillId="0" borderId="11" xfId="0" applyFont="true" applyBorder="true" applyAlignment="true" applyProtection="true">
      <alignment horizontal="center" vertical="center"/>
      <protection locked="false"/>
    </xf>
    <xf numFmtId="0" fontId="4" fillId="0" borderId="3" xfId="0" applyFont="true" applyBorder="true" applyAlignment="true">
      <alignment horizontal="center" vertical="center" wrapText="true"/>
    </xf>
    <xf numFmtId="0" fontId="4" fillId="0" borderId="12" xfId="0" applyFont="true" applyBorder="true" applyAlignment="true" applyProtection="true">
      <alignment horizontal="center" vertical="center"/>
      <protection locked="false"/>
    </xf>
    <xf numFmtId="0" fontId="4" fillId="0" borderId="3" xfId="0" applyFont="true" applyBorder="true" applyAlignment="true">
      <alignment horizontal="center" vertical="center"/>
    </xf>
    <xf numFmtId="0" fontId="3" fillId="0" borderId="3" xfId="0" applyFont="true" applyBorder="true" applyAlignment="true">
      <alignment horizontal="left" vertical="center" wrapText="true"/>
    </xf>
    <xf numFmtId="0" fontId="3" fillId="0" borderId="12" xfId="0" applyFont="true" applyBorder="true" applyAlignment="true" applyProtection="true">
      <alignment horizontal="left" vertical="center"/>
      <protection locked="false"/>
    </xf>
    <xf numFmtId="0" fontId="3" fillId="0" borderId="13" xfId="0" applyFont="true" applyBorder="true" applyAlignment="true">
      <alignment horizontal="center" vertical="center"/>
    </xf>
    <xf numFmtId="0" fontId="3" fillId="0" borderId="14" xfId="0" applyFont="true" applyBorder="true" applyAlignment="true" applyProtection="true">
      <alignment horizontal="left" vertical="center"/>
      <protection locked="false"/>
    </xf>
    <xf numFmtId="0" fontId="2" fillId="0" borderId="0" xfId="0" applyFont="true" applyBorder="true" applyAlignment="true">
      <alignment horizontal="center" vertical="center" wrapText="true"/>
    </xf>
    <xf numFmtId="0" fontId="4" fillId="0" borderId="0" xfId="0" applyFont="true" applyBorder="true" applyAlignment="true">
      <alignment wrapText="true"/>
    </xf>
    <xf numFmtId="0" fontId="4" fillId="0" borderId="10" xfId="0" applyFont="true" applyBorder="true" applyAlignment="true">
      <alignment horizontal="center" vertical="center" wrapText="true"/>
    </xf>
    <xf numFmtId="0" fontId="4" fillId="0" borderId="11" xfId="0" applyFont="true" applyBorder="true" applyAlignment="true">
      <alignment horizontal="center" vertical="center" wrapText="true"/>
    </xf>
    <xf numFmtId="0" fontId="4" fillId="0" borderId="12" xfId="0" applyFont="true" applyBorder="true" applyAlignment="true">
      <alignment horizontal="center" vertical="center" wrapText="true"/>
    </xf>
    <xf numFmtId="0" fontId="3" fillId="0" borderId="12" xfId="0" applyFont="true" applyBorder="true" applyAlignment="true">
      <alignment horizontal="left" vertical="center" wrapText="true"/>
    </xf>
    <xf numFmtId="0" fontId="3" fillId="0" borderId="14" xfId="0" applyFont="true" applyBorder="true" applyAlignment="true">
      <alignment horizontal="left" vertical="center"/>
    </xf>
    <xf numFmtId="0" fontId="4" fillId="0" borderId="6" xfId="0" applyFont="true" applyBorder="true" applyAlignment="true">
      <alignment horizontal="center" vertical="center" wrapText="true"/>
    </xf>
    <xf numFmtId="0" fontId="3" fillId="2" borderId="12" xfId="0" applyFont="true" applyFill="true" applyBorder="true" applyAlignment="true">
      <alignment horizontal="left" vertical="center"/>
    </xf>
    <xf numFmtId="0" fontId="3" fillId="0" borderId="0" xfId="0" applyFont="true" applyBorder="true" applyAlignment="true" applyProtection="true">
      <alignment vertical="top" wrapText="true"/>
      <protection locked="false"/>
    </xf>
    <xf numFmtId="0" fontId="2" fillId="0" borderId="0" xfId="0" applyFont="true" applyBorder="true" applyAlignment="true" applyProtection="true">
      <alignment horizontal="center" vertical="center" wrapText="true"/>
      <protection locked="false"/>
    </xf>
    <xf numFmtId="0" fontId="4" fillId="0" borderId="6" xfId="0" applyFont="true" applyBorder="true" applyAlignment="true" applyProtection="true">
      <alignment horizontal="center" vertical="center" wrapText="true"/>
      <protection locked="false"/>
    </xf>
    <xf numFmtId="0" fontId="4" fillId="0" borderId="11" xfId="0" applyFont="true" applyBorder="true" applyAlignment="true" applyProtection="true">
      <alignment horizontal="center" vertical="center" wrapText="true"/>
      <protection locked="false"/>
    </xf>
    <xf numFmtId="0" fontId="4" fillId="0" borderId="14" xfId="0" applyFont="true" applyBorder="true" applyAlignment="true">
      <alignment horizontal="center" vertical="center" wrapText="true"/>
    </xf>
    <xf numFmtId="0" fontId="4" fillId="0" borderId="12" xfId="0" applyFont="true" applyBorder="true" applyAlignment="true" applyProtection="true">
      <alignment horizontal="center" vertical="center" wrapText="true"/>
      <protection locked="false"/>
    </xf>
    <xf numFmtId="0" fontId="3" fillId="0" borderId="0" xfId="0" applyFont="true" applyBorder="true" applyAlignment="true" applyProtection="true">
      <alignment horizontal="right" vertical="center" wrapText="true"/>
      <protection locked="false"/>
    </xf>
    <xf numFmtId="0" fontId="3" fillId="0" borderId="0" xfId="0" applyFont="true" applyBorder="true" applyAlignment="true" applyProtection="true">
      <alignment horizontal="right" wrapText="true"/>
      <protection locked="false"/>
    </xf>
    <xf numFmtId="0" fontId="4" fillId="0" borderId="6" xfId="0" applyFont="true" applyBorder="true" applyAlignment="true" applyProtection="true">
      <alignment horizontal="center" vertical="center"/>
      <protection locked="false"/>
    </xf>
    <xf numFmtId="0" fontId="4" fillId="0" borderId="7" xfId="0" applyFont="true" applyBorder="true" applyAlignment="true" applyProtection="true">
      <alignment horizontal="center" vertical="center"/>
      <protection locked="false"/>
    </xf>
    <xf numFmtId="0" fontId="4" fillId="0" borderId="14" xfId="0" applyFont="true" applyBorder="true" applyAlignment="true" applyProtection="true">
      <alignment horizontal="center" vertical="center"/>
      <protection locked="false"/>
    </xf>
    <xf numFmtId="0" fontId="4" fillId="0" borderId="14" xfId="0" applyFont="true" applyBorder="true" applyAlignment="true" applyProtection="true">
      <alignment horizontal="center" vertical="center" wrapText="true"/>
      <protection locked="false"/>
    </xf>
    <xf numFmtId="0" fontId="2" fillId="0" borderId="0" xfId="0" applyFont="true" applyBorder="true" applyAlignment="true">
      <alignment horizontal="center" vertical="center"/>
    </xf>
    <xf numFmtId="0" fontId="3" fillId="0" borderId="0" xfId="0" applyFont="true" applyBorder="true" applyAlignment="true">
      <alignment horizontal="left" vertical="center"/>
    </xf>
    <xf numFmtId="0" fontId="4" fillId="0" borderId="0" xfId="0" applyFont="true" applyBorder="true"/>
    <xf numFmtId="179" fontId="6" fillId="0" borderId="4" xfId="2" applyNumberFormat="true" applyFont="true" applyBorder="true" applyAlignment="true">
      <alignment horizontal="center" vertical="center"/>
    </xf>
    <xf numFmtId="179" fontId="6" fillId="0" borderId="4" xfId="0" applyNumberFormat="true" applyFont="true" applyBorder="true" applyAlignment="true">
      <alignment horizontal="center" vertical="center"/>
    </xf>
    <xf numFmtId="0" fontId="3" fillId="0" borderId="4" xfId="0" applyFont="true" applyBorder="true" applyAlignment="true">
      <alignment horizontal="left" vertical="center" wrapText="true"/>
    </xf>
    <xf numFmtId="0" fontId="3" fillId="0" borderId="4" xfId="0" applyFont="true" applyBorder="true" applyAlignment="true" applyProtection="true">
      <alignment horizontal="left" vertical="center"/>
      <protection locked="false"/>
    </xf>
    <xf numFmtId="0" fontId="3" fillId="0" borderId="0" xfId="0" applyFont="true" applyBorder="true" applyAlignment="true" applyProtection="true">
      <alignment horizontal="left" vertical="center"/>
      <protection locked="false"/>
    </xf>
    <xf numFmtId="3" fontId="3" fillId="0" borderId="4" xfId="0" applyNumberFormat="true" applyFont="true" applyBorder="true" applyAlignment="true">
      <alignment horizontal="right" vertical="center"/>
    </xf>
    <xf numFmtId="4" fontId="3" fillId="0" borderId="4" xfId="0" applyNumberFormat="true" applyFont="true" applyBorder="true" applyAlignment="true">
      <alignment horizontal="right" vertical="center"/>
    </xf>
    <xf numFmtId="0" fontId="3" fillId="2" borderId="12" xfId="0" applyFont="true" applyFill="true" applyBorder="true" applyAlignment="true">
      <alignment horizontal="right" vertical="center"/>
    </xf>
    <xf numFmtId="4" fontId="3" fillId="2" borderId="4" xfId="0" applyNumberFormat="true" applyFont="true" applyFill="true" applyBorder="true" applyAlignment="true" applyProtection="true">
      <alignment horizontal="right" vertical="center"/>
      <protection locked="false"/>
    </xf>
    <xf numFmtId="0" fontId="3" fillId="2" borderId="0" xfId="0" applyFont="true" applyFill="true" applyBorder="true" applyAlignment="true">
      <alignment horizontal="left" vertical="center"/>
    </xf>
    <xf numFmtId="177" fontId="6" fillId="0" borderId="0" xfId="0" applyNumberFormat="true" applyFont="true" applyBorder="true" applyAlignment="true">
      <alignment horizontal="left" vertical="center"/>
    </xf>
    <xf numFmtId="0" fontId="3" fillId="0" borderId="0" xfId="0" applyFont="true" applyBorder="true" applyAlignment="true" applyProtection="true">
      <alignment horizontal="right" vertical="center"/>
      <protection locked="false"/>
    </xf>
    <xf numFmtId="0" fontId="3" fillId="0" borderId="0" xfId="0" applyFont="true" applyBorder="true" applyAlignment="true" applyProtection="true">
      <alignment horizontal="right"/>
      <protection locked="false"/>
    </xf>
    <xf numFmtId="0" fontId="3" fillId="0" borderId="0" xfId="0" applyFont="true" applyBorder="true" applyAlignment="true">
      <alignment horizontal="right"/>
    </xf>
    <xf numFmtId="0" fontId="10" fillId="0" borderId="0" xfId="0" applyFont="true" applyFill="true" applyBorder="true" applyAlignment="true" applyProtection="true">
      <alignment horizontal="right"/>
      <protection locked="false"/>
    </xf>
    <xf numFmtId="49" fontId="10" fillId="0" borderId="0" xfId="0" applyNumberFormat="true" applyFont="true" applyFill="true" applyBorder="true" applyProtection="true">
      <protection locked="false"/>
    </xf>
    <xf numFmtId="0" fontId="1" fillId="0" borderId="0" xfId="0" applyFont="true" applyFill="true" applyBorder="true" applyAlignment="true">
      <alignment horizontal="right"/>
    </xf>
    <xf numFmtId="0" fontId="11" fillId="0" borderId="0" xfId="0" applyFont="true" applyFill="true" applyBorder="true" applyAlignment="true" applyProtection="true">
      <alignment horizontal="center" vertical="center" wrapText="true"/>
      <protection locked="false"/>
    </xf>
    <xf numFmtId="0" fontId="11" fillId="0" borderId="0" xfId="0" applyFont="true" applyFill="true" applyBorder="true" applyAlignment="true" applyProtection="true">
      <alignment horizontal="center" vertical="center"/>
      <protection locked="false"/>
    </xf>
    <xf numFmtId="0" fontId="11" fillId="0" borderId="0" xfId="0" applyFont="true" applyFill="true" applyBorder="true" applyAlignment="true">
      <alignment horizontal="center" vertical="center"/>
    </xf>
    <xf numFmtId="0" fontId="4" fillId="0" borderId="1" xfId="0" applyFont="true" applyFill="true" applyBorder="true" applyAlignment="true" applyProtection="true">
      <alignment horizontal="center" vertical="center"/>
      <protection locked="false"/>
    </xf>
    <xf numFmtId="49" fontId="4" fillId="0" borderId="1" xfId="0" applyNumberFormat="true" applyFont="true" applyFill="true" applyBorder="true" applyAlignment="true" applyProtection="true">
      <alignment horizontal="center" vertical="center" wrapText="true"/>
      <protection locked="false"/>
    </xf>
    <xf numFmtId="0" fontId="4" fillId="0" borderId="2" xfId="0" applyFont="true" applyFill="true" applyBorder="true" applyAlignment="true" applyProtection="true">
      <alignment horizontal="center" vertical="center"/>
      <protection locked="false"/>
    </xf>
    <xf numFmtId="49" fontId="4" fillId="0" borderId="2" xfId="0" applyNumberFormat="true" applyFont="true" applyFill="true" applyBorder="true" applyAlignment="true" applyProtection="true">
      <alignment horizontal="center" vertical="center" wrapText="true"/>
      <protection locked="false"/>
    </xf>
    <xf numFmtId="49" fontId="4" fillId="0" borderId="4" xfId="0" applyNumberFormat="true" applyFont="true" applyFill="true" applyBorder="true" applyAlignment="true" applyProtection="true">
      <alignment horizontal="center" vertical="center"/>
      <protection locked="false"/>
    </xf>
    <xf numFmtId="0" fontId="4" fillId="0" borderId="4" xfId="0" applyFont="true" applyFill="true" applyBorder="true" applyAlignment="true">
      <alignment horizontal="center" vertical="center"/>
    </xf>
    <xf numFmtId="0" fontId="1" fillId="0" borderId="6" xfId="0" applyFont="true" applyFill="true" applyBorder="true" applyAlignment="true" applyProtection="true">
      <alignment horizontal="center" vertical="center"/>
      <protection locked="false"/>
    </xf>
    <xf numFmtId="0" fontId="1" fillId="0" borderId="7" xfId="0" applyFont="true" applyFill="true" applyBorder="true" applyAlignment="true" applyProtection="true">
      <alignment horizontal="center" vertical="center"/>
      <protection locked="false"/>
    </xf>
    <xf numFmtId="0" fontId="3" fillId="0" borderId="0" xfId="0" applyFont="true" applyFill="true" applyBorder="true" applyAlignment="true">
      <alignment horizontal="right"/>
    </xf>
    <xf numFmtId="0" fontId="1" fillId="0" borderId="4" xfId="0" applyFont="true" applyFill="true" applyBorder="true" applyAlignment="true">
      <alignment horizontal="center" vertical="center" wrapText="true"/>
    </xf>
    <xf numFmtId="0" fontId="3" fillId="0" borderId="4" xfId="0" applyFont="true" applyBorder="true" applyAlignment="true">
      <alignment vertical="center" wrapText="true"/>
    </xf>
    <xf numFmtId="0" fontId="3" fillId="0" borderId="4" xfId="0" applyFont="true" applyBorder="true" applyAlignment="true">
      <alignment horizontal="left" vertical="center" wrapText="true" indent="1"/>
    </xf>
    <xf numFmtId="49" fontId="6" fillId="0" borderId="4" xfId="31" applyFont="true">
      <alignment horizontal="left" vertical="center" wrapText="true"/>
    </xf>
    <xf numFmtId="49" fontId="6" fillId="0" borderId="4" xfId="31" applyFont="true" applyAlignment="true">
      <alignment horizontal="left" vertical="center" wrapText="true" indent="2"/>
    </xf>
    <xf numFmtId="0" fontId="3" fillId="0" borderId="4" xfId="0" applyFont="true" applyBorder="true" applyAlignment="true">
      <alignment horizontal="center" vertical="center" wrapText="true"/>
    </xf>
    <xf numFmtId="0" fontId="3" fillId="2" borderId="4" xfId="0" applyFont="true" applyFill="true" applyBorder="true" applyAlignment="true" applyProtection="true">
      <alignment horizontal="center" vertical="center"/>
      <protection locked="false"/>
    </xf>
    <xf numFmtId="0" fontId="1" fillId="0" borderId="0" xfId="0" applyFont="true" applyBorder="true" applyAlignment="true">
      <alignment vertical="top"/>
    </xf>
    <xf numFmtId="0" fontId="4" fillId="0" borderId="0" xfId="0" applyFont="true" applyBorder="true" applyAlignment="true">
      <alignment horizontal="left" vertical="center"/>
    </xf>
    <xf numFmtId="0" fontId="4" fillId="0" borderId="1" xfId="0" applyFont="true" applyBorder="true" applyAlignment="true" applyProtection="true">
      <alignment horizontal="center" vertical="center" wrapText="true"/>
      <protection locked="false"/>
    </xf>
    <xf numFmtId="0" fontId="4" fillId="0" borderId="2" xfId="0" applyFont="true" applyBorder="true" applyAlignment="true" applyProtection="true">
      <alignment horizontal="center" vertical="center" wrapText="true"/>
      <protection locked="false"/>
    </xf>
    <xf numFmtId="0" fontId="4" fillId="0" borderId="2" xfId="0" applyFont="true" applyBorder="true" applyAlignment="true">
      <alignment horizontal="center" vertical="center"/>
    </xf>
    <xf numFmtId="0" fontId="4" fillId="2" borderId="3" xfId="0" applyFont="true" applyFill="true" applyBorder="true" applyAlignment="true" applyProtection="true">
      <alignment horizontal="center" vertical="center" wrapText="true"/>
      <protection locked="false"/>
    </xf>
    <xf numFmtId="0" fontId="1" fillId="0" borderId="4" xfId="0" applyFont="true" applyBorder="true" applyAlignment="true">
      <alignment horizontal="center" vertical="center"/>
    </xf>
    <xf numFmtId="0" fontId="12" fillId="0" borderId="4" xfId="1" applyFont="true" applyFill="true" applyBorder="true" applyAlignment="true" applyProtection="true">
      <alignment horizontal="left" vertical="center"/>
    </xf>
    <xf numFmtId="0" fontId="1" fillId="0" borderId="5" xfId="0" applyFont="true" applyBorder="true" applyAlignment="true" applyProtection="true">
      <alignment horizontal="center" vertical="center" wrapText="true"/>
      <protection locked="false"/>
    </xf>
    <xf numFmtId="0" fontId="3" fillId="0" borderId="6" xfId="0" applyFont="true" applyBorder="true" applyAlignment="true">
      <alignment horizontal="left" vertical="center"/>
    </xf>
    <xf numFmtId="49" fontId="1" fillId="0" borderId="0" xfId="0" applyNumberFormat="true" applyFont="true" applyBorder="true"/>
    <xf numFmtId="0" fontId="3" fillId="2" borderId="7" xfId="0" applyFont="true" applyFill="true" applyBorder="true" applyAlignment="true">
      <alignment horizontal="left" vertical="center"/>
    </xf>
    <xf numFmtId="0" fontId="4" fillId="2" borderId="1" xfId="0" applyFont="true" applyFill="true" applyBorder="true" applyAlignment="true">
      <alignment horizontal="center" vertical="center"/>
    </xf>
    <xf numFmtId="0" fontId="4" fillId="0" borderId="5" xfId="0" applyFont="true" applyBorder="true" applyAlignment="true">
      <alignment horizontal="center" vertical="center"/>
    </xf>
    <xf numFmtId="0" fontId="4" fillId="0" borderId="6" xfId="0" applyFont="true" applyBorder="true" applyAlignment="true">
      <alignment horizontal="center" vertical="center"/>
    </xf>
    <xf numFmtId="0" fontId="4" fillId="0" borderId="8" xfId="0" applyFont="true" applyBorder="true" applyAlignment="true">
      <alignment horizontal="center" vertical="center"/>
    </xf>
    <xf numFmtId="0" fontId="4" fillId="0" borderId="10" xfId="0" applyFont="true" applyBorder="true" applyAlignment="true">
      <alignment horizontal="center" vertical="center"/>
    </xf>
    <xf numFmtId="0" fontId="4" fillId="0" borderId="13" xfId="0" applyFont="true" applyBorder="true" applyAlignment="true" applyProtection="true">
      <alignment horizontal="center" vertical="center" wrapText="true"/>
      <protection locked="false"/>
    </xf>
    <xf numFmtId="0" fontId="4" fillId="0" borderId="12" xfId="0" applyFont="true" applyBorder="true" applyAlignment="true">
      <alignment horizontal="center" vertical="center"/>
    </xf>
    <xf numFmtId="0" fontId="4" fillId="0" borderId="4" xfId="0" applyFont="true" applyBorder="true" applyAlignment="true">
      <alignment horizontal="center" vertical="center" wrapText="true"/>
    </xf>
    <xf numFmtId="0" fontId="1" fillId="0" borderId="4" xfId="0" applyFont="true" applyBorder="true" applyAlignment="true" applyProtection="true">
      <alignment horizontal="center" vertical="center"/>
      <protection locked="false"/>
    </xf>
    <xf numFmtId="0" fontId="4" fillId="0" borderId="7" xfId="0" applyFont="true" applyBorder="true" applyAlignment="true">
      <alignment horizontal="center" vertical="center"/>
    </xf>
    <xf numFmtId="0" fontId="3" fillId="0" borderId="0" xfId="0" applyFont="true" applyBorder="true" applyAlignment="true">
      <alignment horizontal="right" vertical="center"/>
    </xf>
    <xf numFmtId="0" fontId="1" fillId="0" borderId="0" xfId="0" applyFont="true" applyBorder="true" applyAlignment="true" applyProtection="true">
      <alignment vertical="top"/>
      <protection locked="false"/>
    </xf>
    <xf numFmtId="0" fontId="4" fillId="0" borderId="0" xfId="0" applyFont="true" applyBorder="true" applyAlignment="true" applyProtection="true">
      <alignment horizontal="left" vertical="center"/>
      <protection locked="false"/>
    </xf>
    <xf numFmtId="0" fontId="4" fillId="0" borderId="2" xfId="0" applyFont="true" applyBorder="true" applyAlignment="true" applyProtection="true">
      <alignment horizontal="center" vertical="center"/>
      <protection locked="false"/>
    </xf>
    <xf numFmtId="0" fontId="4" fillId="0" borderId="3" xfId="0" applyFont="true" applyBorder="true" applyAlignment="true" applyProtection="true">
      <alignment horizontal="center" vertical="center"/>
      <protection locked="false"/>
    </xf>
    <xf numFmtId="0" fontId="13" fillId="0" borderId="4" xfId="0" applyFont="true" applyBorder="true" applyAlignment="true" applyProtection="true">
      <alignment horizontal="left" vertical="center"/>
      <protection locked="false"/>
    </xf>
    <xf numFmtId="0" fontId="3" fillId="0" borderId="6" xfId="0" applyFont="true" applyBorder="true" applyAlignment="true" applyProtection="true">
      <alignment horizontal="left" vertical="center"/>
      <protection locked="false"/>
    </xf>
    <xf numFmtId="49" fontId="1" fillId="0" borderId="0" xfId="0" applyNumberFormat="true" applyFont="true" applyBorder="true" applyProtection="true">
      <protection locked="false"/>
    </xf>
    <xf numFmtId="0" fontId="3" fillId="0" borderId="7" xfId="0" applyFont="true" applyBorder="true" applyAlignment="true" applyProtection="true">
      <alignment horizontal="left" vertical="center"/>
      <protection locked="false"/>
    </xf>
    <xf numFmtId="0" fontId="4" fillId="0" borderId="5" xfId="0" applyFont="true" applyBorder="true" applyAlignment="true" applyProtection="true">
      <alignment horizontal="center" vertical="center"/>
      <protection locked="false"/>
    </xf>
    <xf numFmtId="0" fontId="4" fillId="0" borderId="1" xfId="0" applyFont="true" applyBorder="true" applyAlignment="true" applyProtection="true">
      <alignment horizontal="center" vertical="center"/>
      <protection locked="false"/>
    </xf>
    <xf numFmtId="0" fontId="4" fillId="0" borderId="5" xfId="0" applyFont="true" applyBorder="true" applyAlignment="true" applyProtection="true">
      <alignment horizontal="center" vertical="center" wrapText="true"/>
      <protection locked="false"/>
    </xf>
    <xf numFmtId="0" fontId="4" fillId="0" borderId="4" xfId="0" applyFont="true" applyBorder="true" applyAlignment="true" applyProtection="true">
      <alignment horizontal="center" vertical="center" wrapText="true"/>
      <protection locked="false"/>
    </xf>
    <xf numFmtId="177" fontId="13" fillId="0" borderId="4" xfId="50" applyProtection="true">
      <alignment horizontal="right" vertical="center"/>
      <protection locked="false"/>
    </xf>
    <xf numFmtId="0" fontId="4" fillId="0" borderId="7" xfId="0" applyFont="true" applyBorder="true" applyAlignment="true" applyProtection="true">
      <alignment horizontal="center" vertical="center" wrapText="true"/>
      <protection locked="false"/>
    </xf>
    <xf numFmtId="0" fontId="14" fillId="0" borderId="0" xfId="0" applyFont="true" applyFill="true" applyBorder="true" applyAlignment="true">
      <alignment horizontal="center" vertical="center"/>
    </xf>
    <xf numFmtId="0" fontId="3" fillId="0" borderId="0" xfId="0" applyFont="true" applyFill="true" applyBorder="true" applyAlignment="true">
      <alignment horizontal="left" vertical="center"/>
    </xf>
    <xf numFmtId="0" fontId="1" fillId="0" borderId="0" xfId="0" applyFont="true" applyFill="true" applyBorder="true" applyAlignment="true" applyProtection="true">
      <alignment horizontal="left" vertical="center" wrapText="true"/>
      <protection locked="false"/>
    </xf>
    <xf numFmtId="0" fontId="7" fillId="0" borderId="4" xfId="0" applyFont="true" applyFill="true" applyBorder="true" applyAlignment="true" applyProtection="true">
      <alignment vertical="top" wrapText="true"/>
      <protection locked="false"/>
    </xf>
    <xf numFmtId="0" fontId="3" fillId="0" borderId="0" xfId="0" applyFont="true" applyFill="true" applyBorder="true" applyAlignment="true">
      <alignment horizontal="right" vertical="center" wrapText="true"/>
    </xf>
    <xf numFmtId="0" fontId="1" fillId="0" borderId="0" xfId="0" applyFont="true" applyFill="true" applyBorder="true" applyAlignment="true">
      <alignment vertical="top"/>
    </xf>
    <xf numFmtId="49" fontId="4" fillId="0" borderId="5" xfId="0" applyNumberFormat="true" applyFont="true" applyFill="true" applyBorder="true" applyAlignment="true">
      <alignment horizontal="center" vertical="center" wrapText="true"/>
    </xf>
    <xf numFmtId="49" fontId="4" fillId="0" borderId="7" xfId="0" applyNumberFormat="true" applyFont="true" applyFill="true" applyBorder="true" applyAlignment="true">
      <alignment horizontal="center" vertical="center" wrapText="true"/>
    </xf>
    <xf numFmtId="0" fontId="4" fillId="0" borderId="5" xfId="0" applyFont="true" applyFill="true" applyBorder="true" applyAlignment="true" applyProtection="true">
      <alignment horizontal="center" vertical="center"/>
      <protection locked="false"/>
    </xf>
    <xf numFmtId="49" fontId="4" fillId="0" borderId="4" xfId="0" applyNumberFormat="true" applyFont="true" applyFill="true" applyBorder="true" applyAlignment="true">
      <alignment horizontal="center" vertical="center"/>
    </xf>
    <xf numFmtId="4" fontId="3" fillId="0" borderId="4" xfId="0" applyNumberFormat="true" applyFont="true" applyBorder="true" applyAlignment="true" applyProtection="true">
      <alignment horizontal="right" vertical="center" wrapText="true"/>
      <protection locked="false"/>
    </xf>
    <xf numFmtId="4" fontId="3" fillId="0" borderId="4" xfId="0" applyNumberFormat="true" applyFont="true" applyBorder="true" applyAlignment="true">
      <alignment horizontal="right" vertical="center" wrapText="true"/>
    </xf>
    <xf numFmtId="0" fontId="3" fillId="0" borderId="4" xfId="0" applyFont="true" applyBorder="true" applyAlignment="true">
      <alignment horizontal="left" vertical="center" wrapText="true" indent="2"/>
    </xf>
    <xf numFmtId="0" fontId="1" fillId="0" borderId="7" xfId="0" applyFont="true" applyFill="true" applyBorder="true" applyAlignment="true">
      <alignment horizontal="center" vertical="center"/>
    </xf>
    <xf numFmtId="0" fontId="3" fillId="0" borderId="0" xfId="0" applyFont="true" applyFill="true" applyBorder="true" applyAlignment="true">
      <alignment horizontal="right" vertical="center"/>
    </xf>
    <xf numFmtId="0" fontId="4" fillId="0" borderId="10" xfId="0" applyFont="true" applyFill="true" applyBorder="true" applyAlignment="true">
      <alignment horizontal="center" vertical="center"/>
    </xf>
    <xf numFmtId="0" fontId="4" fillId="0" borderId="12" xfId="0" applyFont="true" applyFill="true" applyBorder="true" applyAlignment="true">
      <alignment horizontal="center" vertical="center"/>
    </xf>
    <xf numFmtId="0" fontId="7" fillId="0" borderId="0" xfId="0" applyFont="true" applyFill="true" applyBorder="true" applyAlignment="true">
      <alignment horizontal="left" vertical="center"/>
    </xf>
    <xf numFmtId="0" fontId="15" fillId="0" borderId="4" xfId="0" applyFont="true" applyFill="true" applyBorder="true" applyAlignment="true" applyProtection="true">
      <alignment horizontal="center" vertical="center" wrapText="true"/>
      <protection locked="false"/>
    </xf>
    <xf numFmtId="0" fontId="15" fillId="0" borderId="4" xfId="0" applyFont="true" applyFill="true" applyBorder="true" applyAlignment="true" applyProtection="true">
      <alignment vertical="top" wrapText="true"/>
      <protection locked="false"/>
    </xf>
    <xf numFmtId="0" fontId="3" fillId="0" borderId="4" xfId="0" applyFont="true" applyFill="true" applyBorder="true" applyAlignment="true" applyProtection="true">
      <alignment vertical="center" wrapText="true"/>
      <protection locked="false"/>
    </xf>
    <xf numFmtId="0" fontId="3" fillId="0" borderId="4" xfId="0" applyFont="true" applyFill="true" applyBorder="true" applyAlignment="true">
      <alignment horizontal="left" vertical="center"/>
    </xf>
    <xf numFmtId="0" fontId="16" fillId="0" borderId="4" xfId="0" applyFont="true" applyFill="true" applyBorder="true" applyAlignment="true">
      <alignment horizontal="center" vertical="center"/>
    </xf>
    <xf numFmtId="0" fontId="16" fillId="0" borderId="4" xfId="0" applyFont="true" applyFill="true" applyBorder="true" applyAlignment="true" applyProtection="true">
      <alignment horizontal="center" vertical="center" wrapText="true"/>
      <protection locked="false"/>
    </xf>
    <xf numFmtId="177" fontId="17" fillId="0" borderId="4" xfId="0" applyNumberFormat="true" applyFont="true" applyFill="true" applyBorder="true" applyAlignment="true">
      <alignment horizontal="right" vertical="center"/>
    </xf>
    <xf numFmtId="0" fontId="15" fillId="0" borderId="1" xfId="0" applyFont="true" applyFill="true" applyBorder="true" applyAlignment="true">
      <alignment horizontal="center" vertical="center"/>
    </xf>
    <xf numFmtId="0" fontId="15" fillId="0" borderId="5" xfId="0" applyFont="true" applyFill="true" applyBorder="true" applyAlignment="true" applyProtection="true">
      <alignment horizontal="center" vertical="center"/>
      <protection locked="false"/>
    </xf>
    <xf numFmtId="0" fontId="15" fillId="0" borderId="3" xfId="0" applyFont="true" applyFill="true" applyBorder="true" applyAlignment="true" applyProtection="true">
      <alignment horizontal="center" vertical="center" wrapText="true"/>
      <protection locked="false"/>
    </xf>
    <xf numFmtId="0" fontId="15" fillId="0" borderId="3" xfId="0" applyFont="true" applyFill="true" applyBorder="true" applyAlignment="true" applyProtection="true">
      <alignment horizontal="center" vertical="center"/>
      <protection locked="false"/>
    </xf>
    <xf numFmtId="0" fontId="15" fillId="0" borderId="4" xfId="0" applyFont="true" applyFill="true" applyBorder="true" applyAlignment="true" applyProtection="true">
      <alignment horizontal="center" vertical="center"/>
      <protection locked="false"/>
    </xf>
    <xf numFmtId="0" fontId="3" fillId="2" borderId="4" xfId="0" applyFont="true" applyFill="true" applyBorder="true" applyAlignment="true">
      <alignment horizontal="left" vertical="center" wrapText="true"/>
    </xf>
    <xf numFmtId="0" fontId="3" fillId="2" borderId="4" xfId="0" applyFont="true" applyFill="true" applyBorder="true" applyAlignment="true">
      <alignment horizontal="left" vertical="center" wrapText="true" indent="1"/>
    </xf>
    <xf numFmtId="0" fontId="3" fillId="2" borderId="4" xfId="0" applyFont="true" applyFill="true" applyBorder="true" applyAlignment="true">
      <alignment horizontal="left" vertical="center" wrapText="true" indent="2"/>
    </xf>
    <xf numFmtId="0" fontId="3" fillId="0" borderId="5" xfId="0" applyFont="true" applyFill="true" applyBorder="true" applyAlignment="true">
      <alignment horizontal="center" vertical="center" wrapText="true"/>
    </xf>
    <xf numFmtId="0" fontId="15" fillId="0" borderId="6" xfId="0" applyFont="true" applyFill="true" applyBorder="true" applyAlignment="true" applyProtection="true">
      <alignment horizontal="center" vertical="center"/>
      <protection locked="false"/>
    </xf>
    <xf numFmtId="0" fontId="15" fillId="0" borderId="7" xfId="0" applyFont="true" applyFill="true" applyBorder="true" applyAlignment="true" applyProtection="true">
      <alignment horizontal="center" vertical="center"/>
      <protection locked="false"/>
    </xf>
    <xf numFmtId="0" fontId="15" fillId="0" borderId="1" xfId="0" applyFont="true" applyFill="true" applyBorder="true" applyAlignment="true" applyProtection="true">
      <alignment horizontal="center" vertical="center"/>
      <protection locked="false"/>
    </xf>
    <xf numFmtId="0" fontId="15" fillId="0" borderId="6" xfId="0" applyFont="true" applyFill="true" applyBorder="true" applyAlignment="true">
      <alignment horizontal="center" vertical="center"/>
    </xf>
    <xf numFmtId="0" fontId="15" fillId="0" borderId="7" xfId="0" applyFont="true" applyFill="true" applyBorder="true" applyAlignment="true">
      <alignment horizontal="center" vertical="center"/>
    </xf>
    <xf numFmtId="0" fontId="1" fillId="0" borderId="1" xfId="0" applyFont="true" applyFill="true" applyBorder="true" applyAlignment="true" applyProtection="true">
      <alignment horizontal="center" vertical="center" wrapText="true"/>
      <protection locked="false"/>
    </xf>
    <xf numFmtId="0" fontId="1" fillId="0" borderId="10" xfId="0" applyFont="true" applyFill="true" applyBorder="true" applyAlignment="true" applyProtection="true">
      <alignment horizontal="center" vertical="center" wrapText="true"/>
      <protection locked="false"/>
    </xf>
    <xf numFmtId="0" fontId="1" fillId="0" borderId="6" xfId="0" applyFont="true" applyFill="true" applyBorder="true" applyAlignment="true" applyProtection="true">
      <alignment horizontal="center" vertical="center" wrapText="true"/>
      <protection locked="false"/>
    </xf>
    <xf numFmtId="0" fontId="1" fillId="0" borderId="2" xfId="0" applyFont="true" applyFill="true" applyBorder="true" applyAlignment="true" applyProtection="true">
      <alignment horizontal="center" vertical="center" wrapText="true"/>
      <protection locked="false"/>
    </xf>
    <xf numFmtId="0" fontId="1" fillId="0" borderId="11" xfId="0" applyFont="true" applyFill="true" applyBorder="true" applyAlignment="true" applyProtection="true">
      <alignment horizontal="center" vertical="center" wrapText="true"/>
      <protection locked="false"/>
    </xf>
    <xf numFmtId="0" fontId="3" fillId="0" borderId="3" xfId="0" applyFont="true" applyFill="true" applyBorder="true" applyAlignment="true">
      <alignment horizontal="left" vertical="center"/>
    </xf>
    <xf numFmtId="0" fontId="3" fillId="0" borderId="12" xfId="0" applyFont="true" applyFill="true" applyBorder="true" applyAlignment="true">
      <alignment horizontal="left" vertical="center"/>
    </xf>
    <xf numFmtId="0" fontId="3" fillId="0" borderId="12" xfId="0" applyFont="true" applyFill="true" applyBorder="true" applyAlignment="true">
      <alignment horizontal="right" vertical="center"/>
    </xf>
    <xf numFmtId="0" fontId="3" fillId="0" borderId="4" xfId="0" applyFont="true" applyFill="true" applyBorder="true" applyAlignment="true" applyProtection="true">
      <alignment horizontal="left" vertical="center" wrapText="true" indent="1"/>
      <protection locked="false"/>
    </xf>
    <xf numFmtId="0" fontId="1" fillId="0" borderId="14" xfId="0" applyFont="true" applyFill="true" applyBorder="true" applyAlignment="true" applyProtection="true">
      <alignment horizontal="center" vertical="center"/>
      <protection locked="false"/>
    </xf>
    <xf numFmtId="0" fontId="1" fillId="0" borderId="14" xfId="0" applyFont="true" applyFill="true" applyBorder="true" applyAlignment="true" applyProtection="true">
      <alignment horizontal="center" vertical="center" wrapText="true"/>
      <protection locked="false"/>
    </xf>
    <xf numFmtId="0" fontId="1" fillId="0" borderId="12" xfId="0" applyFont="true" applyFill="true" applyBorder="true" applyAlignment="true" applyProtection="true">
      <alignment horizontal="center" vertical="center" wrapText="true"/>
      <protection locked="false"/>
    </xf>
    <xf numFmtId="0" fontId="1" fillId="0" borderId="7" xfId="0" applyFont="true" applyFill="true" applyBorder="true" applyAlignment="true" applyProtection="true">
      <alignment horizontal="center" vertical="center" wrapText="true"/>
      <protection locked="false"/>
    </xf>
    <xf numFmtId="0" fontId="3" fillId="0" borderId="12" xfId="0" applyFont="true" applyFill="true" applyBorder="true" applyAlignment="true" applyProtection="true">
      <alignment horizontal="right" vertical="center"/>
      <protection locked="false"/>
    </xf>
    <xf numFmtId="0" fontId="3" fillId="0" borderId="4" xfId="0" applyFont="true" applyFill="true" applyBorder="true" applyAlignment="true" applyProtection="true">
      <alignment vertical="center"/>
      <protection locked="false"/>
    </xf>
    <xf numFmtId="0" fontId="1" fillId="0" borderId="4" xfId="0" applyFont="true" applyBorder="true" applyAlignment="true" applyProtection="true" quotePrefix="true">
      <alignment horizontal="center" vertical="center"/>
      <protection locked="false"/>
    </xf>
    <xf numFmtId="0" fontId="12" fillId="0" borderId="4" xfId="1" applyFont="true" applyFill="true" applyBorder="true" applyAlignment="true" applyProtection="true" quotePrefix="true">
      <alignment horizontal="left" vertical="center"/>
    </xf>
  </cellXfs>
  <cellStyles count="58">
    <cellStyle name="常规" xfId="0" builtinId="0"/>
    <cellStyle name="Normal" xfId="1"/>
    <cellStyle name="IntegralNumberStyle" xfId="2"/>
    <cellStyle name="TimeStyle" xfId="3"/>
    <cellStyle name="PercentStyle" xfId="4"/>
    <cellStyle name="DateTimeStyle"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链接单元格" xfId="28" builtinId="24"/>
    <cellStyle name="标题 4" xfId="29" builtinId="19"/>
    <cellStyle name="20% - 强调文字颜色 2" xfId="30" builtinId="34"/>
    <cellStyle name="TextStyle" xfId="31"/>
    <cellStyle name="货币[0]" xfId="32" builtinId="7"/>
    <cellStyle name="警告文本" xfId="33" builtinId="11"/>
    <cellStyle name="40% - 强调文字颜色 2" xfId="34" builtinId="35"/>
    <cellStyle name="DateStyle" xfId="35"/>
    <cellStyle name="注释" xfId="36" builtinId="10"/>
    <cellStyle name="60% - 强调文字颜色 3" xfId="37" builtinId="40"/>
    <cellStyle name="好" xfId="38" builtinId="26"/>
    <cellStyle name="20% - 强调文字颜色 5" xfId="39" builtinId="46"/>
    <cellStyle name="适中" xfId="40" builtinId="28"/>
    <cellStyle name="计算" xfId="41" builtinId="22"/>
    <cellStyle name="强调文字颜色 1" xfId="42" builtinId="29"/>
    <cellStyle name="60% - 强调文字颜色 4" xfId="43" builtinId="44"/>
    <cellStyle name="60% - 强调文字颜色 1" xfId="44" builtinId="32"/>
    <cellStyle name="NumberStyle" xfId="45"/>
    <cellStyle name="强调文字颜色 2" xfId="46" builtinId="33"/>
    <cellStyle name="60% - 强调文字颜色 5" xfId="47" builtinId="48"/>
    <cellStyle name="百分比" xfId="48" builtinId="5"/>
    <cellStyle name="60% - 强调文字颜色 2" xfId="49" builtinId="36"/>
    <cellStyle name="MoneyStyle" xfId="50"/>
    <cellStyle name="货币" xfId="51" builtinId="4"/>
    <cellStyle name="强调文字颜色 3" xfId="52" builtinId="37"/>
    <cellStyle name="20% - 强调文字颜色 3" xfId="53" builtinId="38"/>
    <cellStyle name="输入" xfId="54" builtinId="20"/>
    <cellStyle name="40% - 强调文字颜色 3" xfId="55" builtinId="39"/>
    <cellStyle name="强调文字颜色 4" xfId="56" builtinId="41"/>
    <cellStyle name="20% - 强调文字颜色 4" xfId="57"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D37"/>
  <sheetViews>
    <sheetView showGridLines="0" showZeros="0" workbookViewId="0">
      <pane ySplit="1" topLeftCell="A3" activePane="bottomLeft" state="frozen"/>
      <selection/>
      <selection pane="bottomLeft" activeCell="A4" sqref="A4:B4"/>
    </sheetView>
  </sheetViews>
  <sheetFormatPr defaultColWidth="8.575" defaultRowHeight="12.75" customHeight="true" outlineLevelCol="3"/>
  <cols>
    <col min="1" max="4" width="41" style="1" customWidth="true"/>
    <col min="5" max="16384" width="8.575" style="1"/>
  </cols>
  <sheetData>
    <row r="1" customHeight="true" spans="1:4">
      <c r="A1" s="2"/>
      <c r="B1" s="2"/>
      <c r="C1" s="2"/>
      <c r="D1" s="2"/>
    </row>
    <row r="2" ht="15" customHeight="true" spans="1:4">
      <c r="A2" s="48"/>
      <c r="B2" s="48"/>
      <c r="C2" s="48"/>
      <c r="D2" s="63" t="s">
        <v>0</v>
      </c>
    </row>
    <row r="3" ht="41.25" customHeight="true" spans="1:1">
      <c r="A3" s="43" t="str">
        <f>"2025"&amp;"年部门财务收支预算总表"</f>
        <v>2025年部门财务收支预算总表</v>
      </c>
    </row>
    <row r="4" ht="17.25" customHeight="true" spans="1:4">
      <c r="A4" s="46" t="s">
        <v>1</v>
      </c>
      <c r="B4" s="212"/>
      <c r="D4" s="209" t="s">
        <v>2</v>
      </c>
    </row>
    <row r="5" ht="23.25" customHeight="true" spans="1:4">
      <c r="A5" s="213" t="s">
        <v>3</v>
      </c>
      <c r="B5" s="214"/>
      <c r="C5" s="213" t="s">
        <v>4</v>
      </c>
      <c r="D5" s="214"/>
    </row>
    <row r="6" ht="24" customHeight="true" spans="1:4">
      <c r="A6" s="213" t="s">
        <v>5</v>
      </c>
      <c r="B6" s="213" t="s">
        <v>6</v>
      </c>
      <c r="C6" s="213" t="s">
        <v>7</v>
      </c>
      <c r="D6" s="213" t="s">
        <v>6</v>
      </c>
    </row>
    <row r="7" ht="17.25" customHeight="true" spans="1:4">
      <c r="A7" s="215" t="s">
        <v>8</v>
      </c>
      <c r="B7" s="77">
        <v>2767020.24</v>
      </c>
      <c r="C7" s="215" t="s">
        <v>9</v>
      </c>
      <c r="D7" s="77">
        <v>2511126.24</v>
      </c>
    </row>
    <row r="8" ht="17.25" customHeight="true" spans="1:4">
      <c r="A8" s="215" t="s">
        <v>10</v>
      </c>
      <c r="B8" s="77"/>
      <c r="C8" s="215" t="s">
        <v>11</v>
      </c>
      <c r="D8" s="77"/>
    </row>
    <row r="9" ht="17.25" customHeight="true" spans="1:4">
      <c r="A9" s="215" t="s">
        <v>12</v>
      </c>
      <c r="B9" s="77"/>
      <c r="C9" s="248" t="s">
        <v>13</v>
      </c>
      <c r="D9" s="77"/>
    </row>
    <row r="10" ht="17.25" customHeight="true" spans="1:4">
      <c r="A10" s="215" t="s">
        <v>14</v>
      </c>
      <c r="B10" s="77"/>
      <c r="C10" s="248" t="s">
        <v>15</v>
      </c>
      <c r="D10" s="77"/>
    </row>
    <row r="11" ht="17.25" customHeight="true" spans="1:4">
      <c r="A11" s="215" t="s">
        <v>16</v>
      </c>
      <c r="B11" s="77"/>
      <c r="C11" s="248" t="s">
        <v>17</v>
      </c>
      <c r="D11" s="77"/>
    </row>
    <row r="12" ht="17.25" customHeight="true" spans="1:4">
      <c r="A12" s="215" t="s">
        <v>18</v>
      </c>
      <c r="B12" s="77"/>
      <c r="C12" s="248" t="s">
        <v>19</v>
      </c>
      <c r="D12" s="77"/>
    </row>
    <row r="13" ht="17.25" customHeight="true" spans="1:4">
      <c r="A13" s="215" t="s">
        <v>20</v>
      </c>
      <c r="B13" s="77"/>
      <c r="C13" s="17" t="s">
        <v>21</v>
      </c>
      <c r="D13" s="77"/>
    </row>
    <row r="14" ht="17.25" customHeight="true" spans="1:4">
      <c r="A14" s="215" t="s">
        <v>22</v>
      </c>
      <c r="B14" s="77"/>
      <c r="C14" s="17" t="s">
        <v>23</v>
      </c>
      <c r="D14" s="77">
        <v>101175</v>
      </c>
    </row>
    <row r="15" ht="17.25" customHeight="true" spans="1:4">
      <c r="A15" s="215" t="s">
        <v>24</v>
      </c>
      <c r="B15" s="77"/>
      <c r="C15" s="17" t="s">
        <v>25</v>
      </c>
      <c r="D15" s="77">
        <v>72075</v>
      </c>
    </row>
    <row r="16" ht="17.25" customHeight="true" spans="1:4">
      <c r="A16" s="215" t="s">
        <v>26</v>
      </c>
      <c r="B16" s="77"/>
      <c r="C16" s="17" t="s">
        <v>27</v>
      </c>
      <c r="D16" s="77"/>
    </row>
    <row r="17" ht="17.25" customHeight="true" spans="1:4">
      <c r="A17" s="216"/>
      <c r="B17" s="77"/>
      <c r="C17" s="17" t="s">
        <v>28</v>
      </c>
      <c r="D17" s="77"/>
    </row>
    <row r="18" ht="17.25" customHeight="true" spans="1:4">
      <c r="A18" s="217"/>
      <c r="B18" s="77"/>
      <c r="C18" s="17" t="s">
        <v>29</v>
      </c>
      <c r="D18" s="77"/>
    </row>
    <row r="19" ht="17.25" customHeight="true" spans="1:4">
      <c r="A19" s="217"/>
      <c r="B19" s="77"/>
      <c r="C19" s="17" t="s">
        <v>30</v>
      </c>
      <c r="D19" s="77"/>
    </row>
    <row r="20" ht="17.25" customHeight="true" spans="1:4">
      <c r="A20" s="217"/>
      <c r="B20" s="77"/>
      <c r="C20" s="17" t="s">
        <v>31</v>
      </c>
      <c r="D20" s="77"/>
    </row>
    <row r="21" ht="17.25" customHeight="true" spans="1:4">
      <c r="A21" s="217"/>
      <c r="B21" s="77"/>
      <c r="C21" s="17" t="s">
        <v>32</v>
      </c>
      <c r="D21" s="77"/>
    </row>
    <row r="22" ht="17.25" customHeight="true" spans="1:4">
      <c r="A22" s="217"/>
      <c r="B22" s="77"/>
      <c r="C22" s="17" t="s">
        <v>33</v>
      </c>
      <c r="D22" s="77"/>
    </row>
    <row r="23" ht="17.25" customHeight="true" spans="1:4">
      <c r="A23" s="217"/>
      <c r="B23" s="77"/>
      <c r="C23" s="17" t="s">
        <v>34</v>
      </c>
      <c r="D23" s="77"/>
    </row>
    <row r="24" ht="17.25" customHeight="true" spans="1:4">
      <c r="A24" s="217"/>
      <c r="B24" s="77"/>
      <c r="C24" s="17" t="s">
        <v>35</v>
      </c>
      <c r="D24" s="77"/>
    </row>
    <row r="25" ht="17.25" customHeight="true" spans="1:4">
      <c r="A25" s="217"/>
      <c r="B25" s="77"/>
      <c r="C25" s="17" t="s">
        <v>36</v>
      </c>
      <c r="D25" s="77">
        <v>82644</v>
      </c>
    </row>
    <row r="26" ht="17.25" customHeight="true" spans="1:4">
      <c r="A26" s="217"/>
      <c r="B26" s="77"/>
      <c r="C26" s="17" t="s">
        <v>37</v>
      </c>
      <c r="D26" s="77"/>
    </row>
    <row r="27" ht="17.25" customHeight="true" spans="1:4">
      <c r="A27" s="217"/>
      <c r="B27" s="77"/>
      <c r="C27" s="216" t="s">
        <v>38</v>
      </c>
      <c r="D27" s="77"/>
    </row>
    <row r="28" ht="17.25" customHeight="true" spans="1:4">
      <c r="A28" s="217"/>
      <c r="B28" s="77"/>
      <c r="C28" s="17" t="s">
        <v>39</v>
      </c>
      <c r="D28" s="77"/>
    </row>
    <row r="29" ht="16.5" customHeight="true" spans="1:4">
      <c r="A29" s="217"/>
      <c r="B29" s="77"/>
      <c r="C29" s="17" t="s">
        <v>40</v>
      </c>
      <c r="D29" s="77"/>
    </row>
    <row r="30" ht="16.5" customHeight="true" spans="1:4">
      <c r="A30" s="217"/>
      <c r="B30" s="77"/>
      <c r="C30" s="216" t="s">
        <v>41</v>
      </c>
      <c r="D30" s="77"/>
    </row>
    <row r="31" ht="17.25" customHeight="true" spans="1:4">
      <c r="A31" s="217"/>
      <c r="B31" s="77"/>
      <c r="C31" s="216" t="s">
        <v>42</v>
      </c>
      <c r="D31" s="77"/>
    </row>
    <row r="32" ht="17.25" customHeight="true" spans="1:4">
      <c r="A32" s="217"/>
      <c r="B32" s="77"/>
      <c r="C32" s="17" t="s">
        <v>43</v>
      </c>
      <c r="D32" s="77"/>
    </row>
    <row r="33" ht="16.5" customHeight="true" spans="1:4">
      <c r="A33" s="217" t="s">
        <v>44</v>
      </c>
      <c r="B33" s="77">
        <f>SUM(B7:B16)</f>
        <v>2767020.24</v>
      </c>
      <c r="C33" s="217" t="s">
        <v>45</v>
      </c>
      <c r="D33" s="77">
        <f>SUM(D7:D32)</f>
        <v>2767020.24</v>
      </c>
    </row>
    <row r="34" ht="16.5" customHeight="true" spans="1:4">
      <c r="A34" s="216" t="s">
        <v>46</v>
      </c>
      <c r="B34" s="77"/>
      <c r="C34" s="216" t="s">
        <v>47</v>
      </c>
      <c r="D34" s="77"/>
    </row>
    <row r="35" ht="16.5" customHeight="true" spans="1:4">
      <c r="A35" s="17" t="s">
        <v>48</v>
      </c>
      <c r="B35" s="77"/>
      <c r="C35" s="17" t="s">
        <v>48</v>
      </c>
      <c r="D35" s="77"/>
    </row>
    <row r="36" ht="16.5" customHeight="true" spans="1:4">
      <c r="A36" s="17" t="s">
        <v>49</v>
      </c>
      <c r="B36" s="77"/>
      <c r="C36" s="17" t="s">
        <v>50</v>
      </c>
      <c r="D36" s="77"/>
    </row>
    <row r="37" ht="16.5" customHeight="true" spans="1:4">
      <c r="A37" s="218" t="s">
        <v>51</v>
      </c>
      <c r="B37" s="77">
        <f>B33</f>
        <v>2767020.24</v>
      </c>
      <c r="C37" s="218" t="s">
        <v>52</v>
      </c>
      <c r="D37" s="77">
        <f>D33</f>
        <v>2767020.24</v>
      </c>
    </row>
  </sheetData>
  <mergeCells count="4">
    <mergeCell ref="A3:D3"/>
    <mergeCell ref="A4:B4"/>
    <mergeCell ref="A5:B5"/>
    <mergeCell ref="C5:D5"/>
  </mergeCells>
  <printOptions horizontalCentered="true"/>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F11"/>
  <sheetViews>
    <sheetView showZeros="0" workbookViewId="0">
      <pane ySplit="1" topLeftCell="A2" activePane="bottomLeft" state="frozen"/>
      <selection/>
      <selection pane="bottomLeft" activeCell="D21" sqref="D21"/>
    </sheetView>
  </sheetViews>
  <sheetFormatPr defaultColWidth="9.14166666666667" defaultRowHeight="14.25" customHeight="true" outlineLevelCol="5"/>
  <cols>
    <col min="1" max="1" width="32.1416666666667" style="1" customWidth="true"/>
    <col min="2" max="2" width="20.7083333333333" style="1" customWidth="true"/>
    <col min="3" max="3" width="32.1416666666667" style="1" customWidth="true"/>
    <col min="4" max="4" width="27.7083333333333" style="1" customWidth="true"/>
    <col min="5" max="6" width="36.7083333333333" style="1" customWidth="true"/>
    <col min="7" max="16384" width="9.14166666666667" style="1"/>
  </cols>
  <sheetData>
    <row r="1" customHeight="true" spans="1:6">
      <c r="A1" s="2"/>
      <c r="B1" s="2"/>
      <c r="C1" s="2"/>
      <c r="D1" s="2"/>
      <c r="E1" s="2"/>
      <c r="F1" s="2"/>
    </row>
    <row r="2" ht="12" customHeight="true" spans="1:6">
      <c r="A2" s="136"/>
      <c r="B2" s="137"/>
      <c r="C2" s="136"/>
      <c r="D2" s="138"/>
      <c r="E2" s="138"/>
      <c r="F2" s="150" t="s">
        <v>548</v>
      </c>
    </row>
    <row r="3" ht="42" customHeight="true" spans="1:6">
      <c r="A3" s="139" t="str">
        <f>"2025"&amp;"年部门政府性基金预算支出预算表"</f>
        <v>2025年部门政府性基金预算支出预算表</v>
      </c>
      <c r="B3" s="139" t="s">
        <v>549</v>
      </c>
      <c r="C3" s="140"/>
      <c r="D3" s="141"/>
      <c r="E3" s="141"/>
      <c r="F3" s="141"/>
    </row>
    <row r="4" ht="13.5" customHeight="true" spans="1:6">
      <c r="A4" s="5" t="s">
        <v>1</v>
      </c>
      <c r="B4" s="5" t="s">
        <v>550</v>
      </c>
      <c r="C4" s="136"/>
      <c r="D4" s="138"/>
      <c r="E4" s="138"/>
      <c r="F4" s="150" t="s">
        <v>2</v>
      </c>
    </row>
    <row r="5" ht="19.5" customHeight="true" spans="1:6">
      <c r="A5" s="142" t="s">
        <v>178</v>
      </c>
      <c r="B5" s="143" t="s">
        <v>72</v>
      </c>
      <c r="C5" s="142" t="s">
        <v>73</v>
      </c>
      <c r="D5" s="24" t="s">
        <v>551</v>
      </c>
      <c r="E5" s="25"/>
      <c r="F5" s="26"/>
    </row>
    <row r="6" ht="18.75" customHeight="true" spans="1:6">
      <c r="A6" s="144"/>
      <c r="B6" s="145"/>
      <c r="C6" s="144"/>
      <c r="D6" s="27" t="s">
        <v>56</v>
      </c>
      <c r="E6" s="24" t="s">
        <v>75</v>
      </c>
      <c r="F6" s="27" t="s">
        <v>76</v>
      </c>
    </row>
    <row r="7" ht="18.75" customHeight="true" spans="1:6">
      <c r="A7" s="68">
        <v>1</v>
      </c>
      <c r="B7" s="146" t="s">
        <v>83</v>
      </c>
      <c r="C7" s="68">
        <v>3</v>
      </c>
      <c r="D7" s="147">
        <v>4</v>
      </c>
      <c r="E7" s="147">
        <v>5</v>
      </c>
      <c r="F7" s="147">
        <v>6</v>
      </c>
    </row>
    <row r="8" ht="21" customHeight="true" spans="1:6">
      <c r="A8" s="17"/>
      <c r="B8" s="17"/>
      <c r="C8" s="17"/>
      <c r="D8" s="77"/>
      <c r="E8" s="77"/>
      <c r="F8" s="77"/>
    </row>
    <row r="9" ht="21" customHeight="true" spans="1:6">
      <c r="A9" s="17"/>
      <c r="B9" s="17"/>
      <c r="C9" s="17"/>
      <c r="D9" s="77"/>
      <c r="E9" s="77"/>
      <c r="F9" s="77"/>
    </row>
    <row r="10" ht="18.75" customHeight="true" spans="1:6">
      <c r="A10" s="148" t="s">
        <v>167</v>
      </c>
      <c r="B10" s="148" t="s">
        <v>167</v>
      </c>
      <c r="C10" s="149" t="s">
        <v>167</v>
      </c>
      <c r="D10" s="77"/>
      <c r="E10" s="77"/>
      <c r="F10" s="77"/>
    </row>
    <row r="11" customHeight="true" spans="1:1">
      <c r="A11" s="1" t="s">
        <v>552</v>
      </c>
    </row>
  </sheetData>
  <mergeCells count="7">
    <mergeCell ref="A3:F3"/>
    <mergeCell ref="A4:C4"/>
    <mergeCell ref="D5:F5"/>
    <mergeCell ref="A10:C10"/>
    <mergeCell ref="A5:A6"/>
    <mergeCell ref="B5:B6"/>
    <mergeCell ref="C5:C6"/>
  </mergeCells>
  <printOptions horizontalCentered="true"/>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S12"/>
  <sheetViews>
    <sheetView showZeros="0" workbookViewId="0">
      <pane ySplit="1" topLeftCell="A2" activePane="bottomLeft" state="frozen"/>
      <selection/>
      <selection pane="bottomLeft" activeCell="B16" sqref="B16"/>
    </sheetView>
  </sheetViews>
  <sheetFormatPr defaultColWidth="9.14166666666667" defaultRowHeight="14.25" customHeight="true"/>
  <cols>
    <col min="1" max="2" width="32.575" customWidth="true"/>
    <col min="3" max="3" width="52.125" customWidth="true"/>
    <col min="4" max="4" width="21.7083333333333" customWidth="true"/>
    <col min="5" max="5" width="35.2833333333333" customWidth="true"/>
    <col min="6" max="6" width="7.70833333333333" customWidth="true"/>
    <col min="7" max="7" width="11.1416666666667" customWidth="true"/>
    <col min="8" max="8" width="13.2833333333333" customWidth="true"/>
    <col min="9" max="18" width="20" customWidth="true"/>
    <col min="19" max="19" width="19.8583333333333" customWidth="true"/>
  </cols>
  <sheetData>
    <row r="1" customHeight="true" spans="1:19">
      <c r="A1" s="80"/>
      <c r="B1" s="80"/>
      <c r="C1" s="80"/>
      <c r="D1" s="80"/>
      <c r="E1" s="80"/>
      <c r="F1" s="80"/>
      <c r="G1" s="80"/>
      <c r="H1" s="80"/>
      <c r="I1" s="80"/>
      <c r="J1" s="80"/>
      <c r="K1" s="80"/>
      <c r="L1" s="80"/>
      <c r="M1" s="80"/>
      <c r="N1" s="80"/>
      <c r="O1" s="80"/>
      <c r="P1" s="80"/>
      <c r="Q1" s="80"/>
      <c r="R1" s="80"/>
      <c r="S1" s="80"/>
    </row>
    <row r="2" ht="15.75" customHeight="true" spans="2:19">
      <c r="B2" s="82"/>
      <c r="C2" s="82"/>
      <c r="R2" s="133"/>
      <c r="S2" s="133" t="s">
        <v>553</v>
      </c>
    </row>
    <row r="3" ht="41.25" customHeight="true" spans="1:19">
      <c r="A3" s="83" t="str">
        <f>"2025"&amp;"年部门政府采购预算表"</f>
        <v>2025年部门政府采购预算表</v>
      </c>
      <c r="B3" s="84"/>
      <c r="C3" s="84"/>
      <c r="D3" s="119"/>
      <c r="E3" s="119"/>
      <c r="F3" s="119"/>
      <c r="G3" s="119"/>
      <c r="H3" s="119"/>
      <c r="I3" s="119"/>
      <c r="J3" s="119"/>
      <c r="K3" s="119"/>
      <c r="L3" s="119"/>
      <c r="M3" s="84"/>
      <c r="N3" s="119"/>
      <c r="O3" s="119"/>
      <c r="P3" s="84"/>
      <c r="Q3" s="119"/>
      <c r="R3" s="84"/>
      <c r="S3" s="84"/>
    </row>
    <row r="4" ht="18.75" customHeight="true" spans="1:19">
      <c r="A4" s="120" t="s">
        <v>1</v>
      </c>
      <c r="B4" s="86"/>
      <c r="C4" s="86"/>
      <c r="D4" s="121"/>
      <c r="E4" s="121"/>
      <c r="F4" s="121"/>
      <c r="G4" s="121"/>
      <c r="H4" s="121"/>
      <c r="I4" s="121"/>
      <c r="J4" s="121"/>
      <c r="K4" s="121"/>
      <c r="L4" s="121"/>
      <c r="R4" s="134"/>
      <c r="S4" s="135" t="s">
        <v>2</v>
      </c>
    </row>
    <row r="5" ht="15.75" customHeight="true" spans="1:19">
      <c r="A5" s="87" t="s">
        <v>177</v>
      </c>
      <c r="B5" s="88" t="s">
        <v>178</v>
      </c>
      <c r="C5" s="88" t="s">
        <v>554</v>
      </c>
      <c r="D5" s="100" t="s">
        <v>555</v>
      </c>
      <c r="E5" s="100" t="s">
        <v>556</v>
      </c>
      <c r="F5" s="100" t="s">
        <v>557</v>
      </c>
      <c r="G5" s="100" t="s">
        <v>558</v>
      </c>
      <c r="H5" s="100" t="s">
        <v>559</v>
      </c>
      <c r="I5" s="105" t="s">
        <v>185</v>
      </c>
      <c r="J5" s="105"/>
      <c r="K5" s="105"/>
      <c r="L5" s="105"/>
      <c r="M5" s="109"/>
      <c r="N5" s="105"/>
      <c r="O5" s="105"/>
      <c r="P5" s="115"/>
      <c r="Q5" s="105"/>
      <c r="R5" s="109"/>
      <c r="S5" s="116"/>
    </row>
    <row r="6" ht="17.25" customHeight="true" spans="1:19">
      <c r="A6" s="89"/>
      <c r="B6" s="90"/>
      <c r="C6" s="90"/>
      <c r="D6" s="101"/>
      <c r="E6" s="101"/>
      <c r="F6" s="101"/>
      <c r="G6" s="101"/>
      <c r="H6" s="101"/>
      <c r="I6" s="101" t="s">
        <v>56</v>
      </c>
      <c r="J6" s="101" t="s">
        <v>59</v>
      </c>
      <c r="K6" s="101" t="s">
        <v>560</v>
      </c>
      <c r="L6" s="101" t="s">
        <v>561</v>
      </c>
      <c r="M6" s="110" t="s">
        <v>562</v>
      </c>
      <c r="N6" s="111" t="s">
        <v>563</v>
      </c>
      <c r="O6" s="111"/>
      <c r="P6" s="117"/>
      <c r="Q6" s="111"/>
      <c r="R6" s="118"/>
      <c r="S6" s="92"/>
    </row>
    <row r="7" ht="54" customHeight="true" spans="1:19">
      <c r="A7" s="91"/>
      <c r="B7" s="92"/>
      <c r="C7" s="92"/>
      <c r="D7" s="102"/>
      <c r="E7" s="102"/>
      <c r="F7" s="102"/>
      <c r="G7" s="102"/>
      <c r="H7" s="102"/>
      <c r="I7" s="102"/>
      <c r="J7" s="102" t="s">
        <v>58</v>
      </c>
      <c r="K7" s="102"/>
      <c r="L7" s="102"/>
      <c r="M7" s="112"/>
      <c r="N7" s="102" t="s">
        <v>58</v>
      </c>
      <c r="O7" s="102" t="s">
        <v>65</v>
      </c>
      <c r="P7" s="92" t="s">
        <v>66</v>
      </c>
      <c r="Q7" s="102" t="s">
        <v>67</v>
      </c>
      <c r="R7" s="112" t="s">
        <v>68</v>
      </c>
      <c r="S7" s="92" t="s">
        <v>69</v>
      </c>
    </row>
    <row r="8" ht="18" customHeight="true" spans="1:19">
      <c r="A8" s="122">
        <v>1</v>
      </c>
      <c r="B8" s="122" t="s">
        <v>83</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18" customHeight="true" spans="1:19">
      <c r="A9" s="124" t="s">
        <v>70</v>
      </c>
      <c r="B9" s="125" t="s">
        <v>70</v>
      </c>
      <c r="C9" s="125" t="s">
        <v>564</v>
      </c>
      <c r="D9" s="124" t="s">
        <v>258</v>
      </c>
      <c r="E9" s="124" t="s">
        <v>565</v>
      </c>
      <c r="F9" s="124" t="s">
        <v>566</v>
      </c>
      <c r="G9" s="127">
        <v>25</v>
      </c>
      <c r="H9" s="128">
        <v>3600</v>
      </c>
      <c r="I9" s="128">
        <v>3600</v>
      </c>
      <c r="J9" s="128">
        <v>3600</v>
      </c>
      <c r="K9" s="122"/>
      <c r="L9" s="122"/>
      <c r="M9" s="122"/>
      <c r="N9" s="122"/>
      <c r="O9" s="122"/>
      <c r="P9" s="122"/>
      <c r="Q9" s="122"/>
      <c r="R9" s="122"/>
      <c r="S9" s="122"/>
    </row>
    <row r="10" ht="21" customHeight="true" spans="1:19">
      <c r="A10" s="124" t="s">
        <v>70</v>
      </c>
      <c r="B10" s="125" t="s">
        <v>70</v>
      </c>
      <c r="C10" s="125" t="s">
        <v>329</v>
      </c>
      <c r="D10" s="124" t="s">
        <v>567</v>
      </c>
      <c r="E10" s="124" t="s">
        <v>568</v>
      </c>
      <c r="F10" s="124" t="s">
        <v>569</v>
      </c>
      <c r="G10" s="127">
        <v>1</v>
      </c>
      <c r="H10" s="128">
        <v>10500</v>
      </c>
      <c r="I10" s="128">
        <v>10500</v>
      </c>
      <c r="J10" s="128">
        <v>10500</v>
      </c>
      <c r="K10" s="30"/>
      <c r="L10" s="30"/>
      <c r="M10" s="30"/>
      <c r="N10" s="30"/>
      <c r="O10" s="30"/>
      <c r="P10" s="30"/>
      <c r="Q10" s="30"/>
      <c r="R10" s="30"/>
      <c r="S10" s="30"/>
    </row>
    <row r="11" ht="21" customHeight="true" spans="1:19">
      <c r="A11" s="96" t="s">
        <v>167</v>
      </c>
      <c r="B11" s="97"/>
      <c r="C11" s="97"/>
      <c r="D11" s="104"/>
      <c r="E11" s="104"/>
      <c r="F11" s="104"/>
      <c r="G11" s="129"/>
      <c r="H11" s="130">
        <v>14100</v>
      </c>
      <c r="I11" s="130">
        <v>14100</v>
      </c>
      <c r="J11" s="130">
        <v>14100</v>
      </c>
      <c r="K11" s="30"/>
      <c r="L11" s="30"/>
      <c r="M11" s="30"/>
      <c r="N11" s="30"/>
      <c r="O11" s="30"/>
      <c r="P11" s="30"/>
      <c r="Q11" s="30"/>
      <c r="R11" s="30"/>
      <c r="S11" s="30"/>
    </row>
    <row r="12" ht="21" customHeight="true" spans="1:19">
      <c r="A12" s="120" t="s">
        <v>570</v>
      </c>
      <c r="B12" s="126"/>
      <c r="C12" s="126"/>
      <c r="D12" s="120"/>
      <c r="E12" s="120"/>
      <c r="F12" s="120"/>
      <c r="G12" s="131"/>
      <c r="H12" s="132"/>
      <c r="I12" s="132"/>
      <c r="J12" s="132"/>
      <c r="K12" s="132"/>
      <c r="L12" s="132"/>
      <c r="M12" s="132"/>
      <c r="N12" s="132"/>
      <c r="O12" s="132"/>
      <c r="P12" s="132"/>
      <c r="Q12" s="132"/>
      <c r="R12" s="132"/>
      <c r="S12" s="132"/>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true"/>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T11"/>
  <sheetViews>
    <sheetView showZeros="0" workbookViewId="0">
      <pane ySplit="1" topLeftCell="A2" activePane="bottomLeft" state="frozen"/>
      <selection/>
      <selection pane="bottomLeft" activeCell="C18" sqref="C18"/>
    </sheetView>
  </sheetViews>
  <sheetFormatPr defaultColWidth="9.14166666666667" defaultRowHeight="14.25" customHeight="true"/>
  <cols>
    <col min="1" max="5" width="39.1416666666667" customWidth="true"/>
    <col min="6" max="6" width="27.575" customWidth="true"/>
    <col min="7" max="7" width="28.575" customWidth="true"/>
    <col min="8" max="8" width="28.1416666666667" customWidth="true"/>
    <col min="9" max="9" width="39.1416666666667" customWidth="true"/>
    <col min="10" max="18" width="20.425" customWidth="true"/>
    <col min="19" max="20" width="20.2833333333333" customWidth="true"/>
  </cols>
  <sheetData>
    <row r="1" customHeight="true" spans="1:20">
      <c r="A1" s="80"/>
      <c r="B1" s="80"/>
      <c r="C1" s="80"/>
      <c r="D1" s="80"/>
      <c r="E1" s="80"/>
      <c r="F1" s="80"/>
      <c r="G1" s="80"/>
      <c r="H1" s="80"/>
      <c r="I1" s="80"/>
      <c r="J1" s="80"/>
      <c r="K1" s="80"/>
      <c r="L1" s="80"/>
      <c r="M1" s="80"/>
      <c r="N1" s="80"/>
      <c r="O1" s="80"/>
      <c r="P1" s="80"/>
      <c r="Q1" s="80"/>
      <c r="R1" s="80"/>
      <c r="S1" s="80"/>
      <c r="T1" s="80"/>
    </row>
    <row r="2" ht="16.5" customHeight="true" spans="1:20">
      <c r="A2" s="81"/>
      <c r="B2" s="82"/>
      <c r="C2" s="82"/>
      <c r="D2" s="82"/>
      <c r="E2" s="82"/>
      <c r="F2" s="82"/>
      <c r="G2" s="82"/>
      <c r="H2" s="81"/>
      <c r="I2" s="81"/>
      <c r="J2" s="81"/>
      <c r="K2" s="81"/>
      <c r="L2" s="81"/>
      <c r="M2" s="81"/>
      <c r="N2" s="107"/>
      <c r="O2" s="81"/>
      <c r="P2" s="81"/>
      <c r="Q2" s="82"/>
      <c r="R2" s="81"/>
      <c r="S2" s="113"/>
      <c r="T2" s="113" t="s">
        <v>571</v>
      </c>
    </row>
    <row r="3" ht="41.25" customHeight="true" spans="1:20">
      <c r="A3" s="83" t="str">
        <f>"2025"&amp;"年部门政府购买服务预算表"</f>
        <v>2025年部门政府购买服务预算表</v>
      </c>
      <c r="B3" s="84"/>
      <c r="C3" s="84"/>
      <c r="D3" s="84"/>
      <c r="E3" s="84"/>
      <c r="F3" s="84"/>
      <c r="G3" s="84"/>
      <c r="H3" s="98"/>
      <c r="I3" s="98"/>
      <c r="J3" s="98"/>
      <c r="K3" s="98"/>
      <c r="L3" s="98"/>
      <c r="M3" s="98"/>
      <c r="N3" s="108"/>
      <c r="O3" s="98"/>
      <c r="P3" s="98"/>
      <c r="Q3" s="84"/>
      <c r="R3" s="98"/>
      <c r="S3" s="108"/>
      <c r="T3" s="84"/>
    </row>
    <row r="4" ht="22.5" customHeight="true" spans="1:20">
      <c r="A4" s="85" t="s">
        <v>1</v>
      </c>
      <c r="B4" s="86"/>
      <c r="C4" s="86"/>
      <c r="D4" s="86"/>
      <c r="E4" s="86"/>
      <c r="F4" s="86"/>
      <c r="G4" s="86"/>
      <c r="H4" s="99"/>
      <c r="I4" s="99"/>
      <c r="J4" s="99"/>
      <c r="K4" s="99"/>
      <c r="L4" s="99"/>
      <c r="M4" s="99"/>
      <c r="N4" s="107"/>
      <c r="O4" s="81"/>
      <c r="P4" s="81"/>
      <c r="Q4" s="82"/>
      <c r="R4" s="81"/>
      <c r="S4" s="114"/>
      <c r="T4" s="113" t="s">
        <v>2</v>
      </c>
    </row>
    <row r="5" ht="24" customHeight="true" spans="1:20">
      <c r="A5" s="87" t="s">
        <v>177</v>
      </c>
      <c r="B5" s="88" t="s">
        <v>178</v>
      </c>
      <c r="C5" s="88" t="s">
        <v>554</v>
      </c>
      <c r="D5" s="88" t="s">
        <v>572</v>
      </c>
      <c r="E5" s="88" t="s">
        <v>573</v>
      </c>
      <c r="F5" s="88" t="s">
        <v>574</v>
      </c>
      <c r="G5" s="88" t="s">
        <v>575</v>
      </c>
      <c r="H5" s="100" t="s">
        <v>576</v>
      </c>
      <c r="I5" s="100" t="s">
        <v>577</v>
      </c>
      <c r="J5" s="105" t="s">
        <v>185</v>
      </c>
      <c r="K5" s="105"/>
      <c r="L5" s="105"/>
      <c r="M5" s="105"/>
      <c r="N5" s="109"/>
      <c r="O5" s="105"/>
      <c r="P5" s="105"/>
      <c r="Q5" s="115"/>
      <c r="R5" s="105"/>
      <c r="S5" s="109"/>
      <c r="T5" s="116"/>
    </row>
    <row r="6" ht="24" customHeight="true" spans="1:20">
      <c r="A6" s="89"/>
      <c r="B6" s="90"/>
      <c r="C6" s="90"/>
      <c r="D6" s="90"/>
      <c r="E6" s="90"/>
      <c r="F6" s="90"/>
      <c r="G6" s="90"/>
      <c r="H6" s="101"/>
      <c r="I6" s="101"/>
      <c r="J6" s="101" t="s">
        <v>56</v>
      </c>
      <c r="K6" s="101" t="s">
        <v>59</v>
      </c>
      <c r="L6" s="101" t="s">
        <v>560</v>
      </c>
      <c r="M6" s="101" t="s">
        <v>561</v>
      </c>
      <c r="N6" s="110" t="s">
        <v>562</v>
      </c>
      <c r="O6" s="111" t="s">
        <v>563</v>
      </c>
      <c r="P6" s="111"/>
      <c r="Q6" s="117"/>
      <c r="R6" s="111"/>
      <c r="S6" s="118"/>
      <c r="T6" s="92"/>
    </row>
    <row r="7" ht="54" customHeight="true" spans="1:20">
      <c r="A7" s="91"/>
      <c r="B7" s="92"/>
      <c r="C7" s="92"/>
      <c r="D7" s="92"/>
      <c r="E7" s="92"/>
      <c r="F7" s="92"/>
      <c r="G7" s="92"/>
      <c r="H7" s="102"/>
      <c r="I7" s="102"/>
      <c r="J7" s="102"/>
      <c r="K7" s="102" t="s">
        <v>58</v>
      </c>
      <c r="L7" s="102"/>
      <c r="M7" s="102"/>
      <c r="N7" s="112"/>
      <c r="O7" s="102" t="s">
        <v>58</v>
      </c>
      <c r="P7" s="102" t="s">
        <v>65</v>
      </c>
      <c r="Q7" s="92" t="s">
        <v>66</v>
      </c>
      <c r="R7" s="102" t="s">
        <v>67</v>
      </c>
      <c r="S7" s="112" t="s">
        <v>68</v>
      </c>
      <c r="T7" s="92" t="s">
        <v>69</v>
      </c>
    </row>
    <row r="8" ht="17.25" customHeight="true" spans="1:20">
      <c r="A8" s="93">
        <v>1</v>
      </c>
      <c r="B8" s="92">
        <v>2</v>
      </c>
      <c r="C8" s="93">
        <v>3</v>
      </c>
      <c r="D8" s="93">
        <v>4</v>
      </c>
      <c r="E8" s="92">
        <v>5</v>
      </c>
      <c r="F8" s="93">
        <v>6</v>
      </c>
      <c r="G8" s="93">
        <v>7</v>
      </c>
      <c r="H8" s="92">
        <v>8</v>
      </c>
      <c r="I8" s="93">
        <v>9</v>
      </c>
      <c r="J8" s="93">
        <v>10</v>
      </c>
      <c r="K8" s="92">
        <v>11</v>
      </c>
      <c r="L8" s="93">
        <v>12</v>
      </c>
      <c r="M8" s="93">
        <v>13</v>
      </c>
      <c r="N8" s="92">
        <v>14</v>
      </c>
      <c r="O8" s="93">
        <v>15</v>
      </c>
      <c r="P8" s="93">
        <v>16</v>
      </c>
      <c r="Q8" s="92">
        <v>17</v>
      </c>
      <c r="R8" s="93">
        <v>18</v>
      </c>
      <c r="S8" s="93">
        <v>19</v>
      </c>
      <c r="T8" s="93">
        <v>20</v>
      </c>
    </row>
    <row r="9" ht="21" customHeight="true" spans="1:20">
      <c r="A9" s="94"/>
      <c r="B9" s="95"/>
      <c r="C9" s="95"/>
      <c r="D9" s="95"/>
      <c r="E9" s="95"/>
      <c r="F9" s="95"/>
      <c r="G9" s="95"/>
      <c r="H9" s="103"/>
      <c r="I9" s="103"/>
      <c r="J9" s="30"/>
      <c r="K9" s="30"/>
      <c r="L9" s="30"/>
      <c r="M9" s="30"/>
      <c r="N9" s="30"/>
      <c r="O9" s="30"/>
      <c r="P9" s="30"/>
      <c r="Q9" s="30"/>
      <c r="R9" s="30"/>
      <c r="S9" s="30"/>
      <c r="T9" s="30"/>
    </row>
    <row r="10" ht="21" customHeight="true" spans="1:20">
      <c r="A10" s="96" t="s">
        <v>167</v>
      </c>
      <c r="B10" s="97"/>
      <c r="C10" s="97"/>
      <c r="D10" s="97"/>
      <c r="E10" s="97"/>
      <c r="F10" s="97"/>
      <c r="G10" s="97"/>
      <c r="H10" s="104"/>
      <c r="I10" s="106"/>
      <c r="J10" s="30"/>
      <c r="K10" s="30"/>
      <c r="L10" s="30"/>
      <c r="M10" s="30"/>
      <c r="N10" s="30"/>
      <c r="O10" s="30"/>
      <c r="P10" s="30"/>
      <c r="Q10" s="30"/>
      <c r="R10" s="30"/>
      <c r="S10" s="30"/>
      <c r="T10" s="30"/>
    </row>
    <row r="11" customHeight="true" spans="1:1">
      <c r="A11" t="s">
        <v>578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true"/>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E10"/>
  <sheetViews>
    <sheetView showZeros="0" tabSelected="1" workbookViewId="0">
      <pane ySplit="1" topLeftCell="A2" activePane="bottomLeft" state="frozen"/>
      <selection/>
      <selection pane="bottomLeft" activeCell="E10" sqref="E10"/>
    </sheetView>
  </sheetViews>
  <sheetFormatPr defaultColWidth="9.14166666666667" defaultRowHeight="14.25" customHeight="true" outlineLevelCol="4"/>
  <cols>
    <col min="1" max="1" width="37.7083333333333" style="1" customWidth="true"/>
    <col min="2" max="5" width="20" style="1" customWidth="true"/>
    <col min="6" max="16384" width="9.14166666666667" style="1"/>
  </cols>
  <sheetData>
    <row r="1" customHeight="true" spans="1:5">
      <c r="A1" s="2"/>
      <c r="B1" s="2"/>
      <c r="C1" s="2"/>
      <c r="D1" s="2"/>
      <c r="E1" s="2"/>
    </row>
    <row r="2" ht="17.25" customHeight="true" spans="4:5">
      <c r="D2" s="70"/>
      <c r="E2" s="21" t="s">
        <v>579</v>
      </c>
    </row>
    <row r="3" ht="41.25" customHeight="true" spans="1:5">
      <c r="A3" s="71" t="str">
        <f>"2025"&amp;"年对下转移支付预算表"</f>
        <v>2025年对下转移支付预算表</v>
      </c>
      <c r="B3" s="4"/>
      <c r="C3" s="4"/>
      <c r="D3" s="4"/>
      <c r="E3" s="67"/>
    </row>
    <row r="4" ht="18" customHeight="true" spans="1:5">
      <c r="A4" s="72" t="s">
        <v>1</v>
      </c>
      <c r="B4" s="73"/>
      <c r="C4" s="73"/>
      <c r="D4" s="74"/>
      <c r="E4" s="23" t="s">
        <v>2</v>
      </c>
    </row>
    <row r="5" ht="19.5" customHeight="true" spans="1:5">
      <c r="A5" s="27" t="s">
        <v>580</v>
      </c>
      <c r="B5" s="24" t="s">
        <v>185</v>
      </c>
      <c r="C5" s="25"/>
      <c r="D5" s="25"/>
      <c r="E5" s="78" t="s">
        <v>581</v>
      </c>
    </row>
    <row r="6" ht="40.5" customHeight="true" spans="1:5">
      <c r="A6" s="28"/>
      <c r="B6" s="34" t="s">
        <v>56</v>
      </c>
      <c r="C6" s="8" t="s">
        <v>59</v>
      </c>
      <c r="D6" s="75" t="s">
        <v>560</v>
      </c>
      <c r="E6" s="78"/>
    </row>
    <row r="7" ht="19.5" customHeight="true" spans="1:5">
      <c r="A7" s="13">
        <v>1</v>
      </c>
      <c r="B7" s="13">
        <v>2</v>
      </c>
      <c r="C7" s="13">
        <v>3</v>
      </c>
      <c r="D7" s="76">
        <v>4</v>
      </c>
      <c r="E7" s="79">
        <v>5</v>
      </c>
    </row>
    <row r="8" ht="19.5" customHeight="true" spans="1:5">
      <c r="A8" s="31"/>
      <c r="B8" s="77"/>
      <c r="C8" s="77"/>
      <c r="D8" s="77"/>
      <c r="E8" s="77"/>
    </row>
    <row r="9" ht="19.5" customHeight="true" spans="1:5">
      <c r="A9" s="66"/>
      <c r="B9" s="77"/>
      <c r="C9" s="77"/>
      <c r="D9" s="77"/>
      <c r="E9" s="77"/>
    </row>
    <row r="10" customHeight="true" spans="1:1">
      <c r="A10" s="1" t="s">
        <v>582</v>
      </c>
    </row>
  </sheetData>
  <mergeCells count="5">
    <mergeCell ref="A3:E3"/>
    <mergeCell ref="A4:D4"/>
    <mergeCell ref="B5:D5"/>
    <mergeCell ref="A5:A6"/>
    <mergeCell ref="E5:E6"/>
  </mergeCells>
  <printOptions horizontalCentered="true"/>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J9"/>
  <sheetViews>
    <sheetView showZeros="0" workbookViewId="0">
      <pane ySplit="1" topLeftCell="A3" activePane="bottomLeft" state="frozen"/>
      <selection/>
      <selection pane="bottomLeft" activeCell="D9" sqref="D9"/>
    </sheetView>
  </sheetViews>
  <sheetFormatPr defaultColWidth="9.14166666666667" defaultRowHeight="12" customHeight="true"/>
  <cols>
    <col min="1" max="1" width="34.2833333333333" style="1" customWidth="true"/>
    <col min="2" max="2" width="29" style="1" customWidth="true"/>
    <col min="3" max="5" width="23.575" style="1" customWidth="true"/>
    <col min="6" max="6" width="11.2833333333333" style="1" customWidth="true"/>
    <col min="7" max="7" width="25.1416666666667" style="1" customWidth="true"/>
    <col min="8" max="8" width="15.575" style="1" customWidth="true"/>
    <col min="9" max="9" width="13.425" style="1" customWidth="true"/>
    <col min="10" max="10" width="18.8583333333333" style="1" customWidth="true"/>
    <col min="11" max="16384" width="9.14166666666667" style="1"/>
  </cols>
  <sheetData>
    <row r="1" customHeight="true" spans="1:10">
      <c r="A1" s="2"/>
      <c r="B1" s="2"/>
      <c r="C1" s="2"/>
      <c r="D1" s="2"/>
      <c r="E1" s="2"/>
      <c r="F1" s="2"/>
      <c r="G1" s="2"/>
      <c r="H1" s="2"/>
      <c r="I1" s="2"/>
      <c r="J1" s="2"/>
    </row>
    <row r="2" ht="16.5" customHeight="true" spans="10:10">
      <c r="J2" s="21" t="s">
        <v>583</v>
      </c>
    </row>
    <row r="3" ht="41.25" customHeight="true" spans="1:10">
      <c r="A3" s="64" t="str">
        <f>"2025"&amp;"年对下转移支付绩效目标表"</f>
        <v>2025年对下转移支付绩效目标表</v>
      </c>
      <c r="B3" s="4"/>
      <c r="C3" s="4"/>
      <c r="D3" s="4"/>
      <c r="E3" s="4"/>
      <c r="F3" s="67"/>
      <c r="G3" s="4"/>
      <c r="H3" s="67"/>
      <c r="I3" s="67"/>
      <c r="J3" s="4"/>
    </row>
    <row r="4" ht="17.25" customHeight="true" spans="1:1">
      <c r="A4" s="5" t="s">
        <v>1</v>
      </c>
    </row>
    <row r="5" ht="44.25" customHeight="true" spans="1:10">
      <c r="A5" s="65" t="s">
        <v>580</v>
      </c>
      <c r="B5" s="65" t="s">
        <v>333</v>
      </c>
      <c r="C5" s="65" t="s">
        <v>334</v>
      </c>
      <c r="D5" s="65" t="s">
        <v>335</v>
      </c>
      <c r="E5" s="65" t="s">
        <v>336</v>
      </c>
      <c r="F5" s="68" t="s">
        <v>337</v>
      </c>
      <c r="G5" s="65" t="s">
        <v>338</v>
      </c>
      <c r="H5" s="68" t="s">
        <v>339</v>
      </c>
      <c r="I5" s="68" t="s">
        <v>340</v>
      </c>
      <c r="J5" s="65" t="s">
        <v>341</v>
      </c>
    </row>
    <row r="6" ht="14.25" customHeight="true" spans="1:10">
      <c r="A6" s="65">
        <v>1</v>
      </c>
      <c r="B6" s="65">
        <v>2</v>
      </c>
      <c r="C6" s="65">
        <v>3</v>
      </c>
      <c r="D6" s="65">
        <v>4</v>
      </c>
      <c r="E6" s="65">
        <v>5</v>
      </c>
      <c r="F6" s="68">
        <v>6</v>
      </c>
      <c r="G6" s="65">
        <v>7</v>
      </c>
      <c r="H6" s="68">
        <v>8</v>
      </c>
      <c r="I6" s="68">
        <v>9</v>
      </c>
      <c r="J6" s="65">
        <v>10</v>
      </c>
    </row>
    <row r="7" ht="42" customHeight="true" spans="1:10">
      <c r="A7" s="31"/>
      <c r="B7" s="66"/>
      <c r="C7" s="66"/>
      <c r="D7" s="66"/>
      <c r="E7" s="52"/>
      <c r="F7" s="69"/>
      <c r="G7" s="52"/>
      <c r="H7" s="69"/>
      <c r="I7" s="69"/>
      <c r="J7" s="52"/>
    </row>
    <row r="8" ht="42" customHeight="true" spans="1:10">
      <c r="A8" s="31"/>
      <c r="B8" s="17"/>
      <c r="C8" s="17"/>
      <c r="D8" s="17"/>
      <c r="E8" s="31"/>
      <c r="F8" s="17"/>
      <c r="G8" s="31"/>
      <c r="H8" s="17"/>
      <c r="I8" s="17"/>
      <c r="J8" s="31"/>
    </row>
    <row r="9" ht="21" customHeight="true" spans="1:1">
      <c r="A9" s="1" t="s">
        <v>584</v>
      </c>
    </row>
  </sheetData>
  <mergeCells count="2">
    <mergeCell ref="A3:J3"/>
    <mergeCell ref="A4:H4"/>
  </mergeCells>
  <printOptions horizontalCentered="true"/>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I10"/>
  <sheetViews>
    <sheetView showZeros="0" workbookViewId="0">
      <pane ySplit="1" topLeftCell="A2" activePane="bottomLeft" state="frozen"/>
      <selection/>
      <selection pane="bottomLeft" activeCell="D14" sqref="D14"/>
    </sheetView>
  </sheetViews>
  <sheetFormatPr defaultColWidth="10.425" defaultRowHeight="14.25" customHeight="true"/>
  <cols>
    <col min="1" max="3" width="33.7083333333333" style="1" customWidth="true"/>
    <col min="4" max="4" width="45.575" style="1" customWidth="true"/>
    <col min="5" max="5" width="27.575" style="1" customWidth="true"/>
    <col min="6" max="6" width="21.7083333333333" style="1" customWidth="true"/>
    <col min="7" max="9" width="26.2833333333333" style="1" customWidth="true"/>
    <col min="10" max="16384" width="10.425" style="1"/>
  </cols>
  <sheetData>
    <row r="1" customHeight="true" spans="1:9">
      <c r="A1" s="2"/>
      <c r="B1" s="2"/>
      <c r="C1" s="2"/>
      <c r="D1" s="2"/>
      <c r="E1" s="2"/>
      <c r="F1" s="2"/>
      <c r="G1" s="2"/>
      <c r="H1" s="2"/>
      <c r="I1" s="2"/>
    </row>
    <row r="2" customHeight="true" spans="1:9">
      <c r="A2" s="40" t="s">
        <v>585</v>
      </c>
      <c r="B2" s="41"/>
      <c r="C2" s="41"/>
      <c r="D2" s="42"/>
      <c r="E2" s="42"/>
      <c r="F2" s="42"/>
      <c r="G2" s="41"/>
      <c r="H2" s="41"/>
      <c r="I2" s="42"/>
    </row>
    <row r="3" ht="41.25" customHeight="true" spans="1:9">
      <c r="A3" s="43" t="str">
        <f>"2025"&amp;"年新增资产配置预算表"</f>
        <v>2025年新增资产配置预算表</v>
      </c>
      <c r="B3" s="44"/>
      <c r="C3" s="44"/>
      <c r="D3" s="45"/>
      <c r="E3" s="45"/>
      <c r="F3" s="45"/>
      <c r="G3" s="44"/>
      <c r="H3" s="44"/>
      <c r="I3" s="45"/>
    </row>
    <row r="4" customHeight="true" spans="1:9">
      <c r="A4" s="46" t="s">
        <v>1</v>
      </c>
      <c r="B4" s="47"/>
      <c r="C4" s="47"/>
      <c r="D4" s="48"/>
      <c r="F4" s="45"/>
      <c r="G4" s="44"/>
      <c r="H4" s="44"/>
      <c r="I4" s="63" t="s">
        <v>2</v>
      </c>
    </row>
    <row r="5" ht="28.5" customHeight="true" spans="1:9">
      <c r="A5" s="49" t="s">
        <v>177</v>
      </c>
      <c r="B5" s="38" t="s">
        <v>178</v>
      </c>
      <c r="C5" s="49" t="s">
        <v>586</v>
      </c>
      <c r="D5" s="49" t="s">
        <v>587</v>
      </c>
      <c r="E5" s="49" t="s">
        <v>588</v>
      </c>
      <c r="F5" s="49" t="s">
        <v>589</v>
      </c>
      <c r="G5" s="38" t="s">
        <v>590</v>
      </c>
      <c r="H5" s="38"/>
      <c r="I5" s="49"/>
    </row>
    <row r="6" ht="21" customHeight="true" spans="1:9">
      <c r="A6" s="49"/>
      <c r="B6" s="50"/>
      <c r="C6" s="50"/>
      <c r="D6" s="51"/>
      <c r="E6" s="50"/>
      <c r="F6" s="50"/>
      <c r="G6" s="38" t="s">
        <v>558</v>
      </c>
      <c r="H6" s="38" t="s">
        <v>591</v>
      </c>
      <c r="I6" s="38" t="s">
        <v>592</v>
      </c>
    </row>
    <row r="7" ht="17.25" customHeight="true" spans="1:9">
      <c r="A7" s="52" t="s">
        <v>82</v>
      </c>
      <c r="B7" s="53"/>
      <c r="C7" s="54" t="s">
        <v>83</v>
      </c>
      <c r="D7" s="52" t="s">
        <v>84</v>
      </c>
      <c r="E7" s="58" t="s">
        <v>85</v>
      </c>
      <c r="F7" s="52" t="s">
        <v>86</v>
      </c>
      <c r="G7" s="54" t="s">
        <v>87</v>
      </c>
      <c r="H7" s="59" t="s">
        <v>88</v>
      </c>
      <c r="I7" s="58" t="s">
        <v>89</v>
      </c>
    </row>
    <row r="8" ht="19.5" customHeight="true" spans="1:9">
      <c r="A8" s="31"/>
      <c r="B8" s="17"/>
      <c r="C8" s="17"/>
      <c r="D8" s="31"/>
      <c r="E8" s="17"/>
      <c r="F8" s="59"/>
      <c r="G8" s="60"/>
      <c r="H8" s="61"/>
      <c r="I8" s="61"/>
    </row>
    <row r="9" ht="19.5" customHeight="true" spans="1:9">
      <c r="A9" s="55" t="s">
        <v>56</v>
      </c>
      <c r="B9" s="56"/>
      <c r="C9" s="56"/>
      <c r="D9" s="57"/>
      <c r="E9" s="62"/>
      <c r="F9" s="62"/>
      <c r="G9" s="60"/>
      <c r="H9" s="61"/>
      <c r="I9" s="61"/>
    </row>
    <row r="10" customHeight="true" spans="1:1">
      <c r="A10" s="1" t="s">
        <v>593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K12"/>
  <sheetViews>
    <sheetView showZeros="0" workbookViewId="0">
      <pane ySplit="1" topLeftCell="A2" activePane="bottomLeft" state="frozen"/>
      <selection/>
      <selection pane="bottomLeft" activeCell="D15" sqref="D15"/>
    </sheetView>
  </sheetViews>
  <sheetFormatPr defaultColWidth="9.14166666666667" defaultRowHeight="14.25" customHeight="true"/>
  <cols>
    <col min="1" max="1" width="19.2833333333333" style="1" customWidth="true"/>
    <col min="2" max="2" width="33.8416666666667" style="1" customWidth="true"/>
    <col min="3" max="3" width="23.8583333333333" style="1" customWidth="true"/>
    <col min="4" max="4" width="11.1416666666667" style="1" customWidth="true"/>
    <col min="5" max="5" width="17.7083333333333" style="1" customWidth="true"/>
    <col min="6" max="6" width="9.85833333333333" style="1" customWidth="true"/>
    <col min="7" max="7" width="17.7083333333333" style="1" customWidth="true"/>
    <col min="8" max="11" width="23.1416666666667" style="1" customWidth="true"/>
    <col min="12" max="16384" width="9.14166666666667" style="1"/>
  </cols>
  <sheetData>
    <row r="1" customHeight="true" spans="1:11">
      <c r="A1" s="2"/>
      <c r="B1" s="2"/>
      <c r="C1" s="2"/>
      <c r="D1" s="2"/>
      <c r="E1" s="2"/>
      <c r="F1" s="2"/>
      <c r="G1" s="2"/>
      <c r="H1" s="2"/>
      <c r="I1" s="2"/>
      <c r="J1" s="2"/>
      <c r="K1" s="2"/>
    </row>
    <row r="2" customHeight="true" spans="4:11">
      <c r="D2" s="3"/>
      <c r="E2" s="3"/>
      <c r="F2" s="3"/>
      <c r="G2" s="3"/>
      <c r="K2" s="21" t="s">
        <v>594</v>
      </c>
    </row>
    <row r="3" ht="41.25" customHeight="true" spans="1:11">
      <c r="A3" s="4" t="str">
        <f>"2025"&amp;"年上级转移支付补助项目支出预算表"</f>
        <v>2025年上级转移支付补助项目支出预算表</v>
      </c>
      <c r="B3" s="4"/>
      <c r="C3" s="4"/>
      <c r="D3" s="4"/>
      <c r="E3" s="4"/>
      <c r="F3" s="4"/>
      <c r="G3" s="4"/>
      <c r="H3" s="4"/>
      <c r="I3" s="4"/>
      <c r="J3" s="4"/>
      <c r="K3" s="4"/>
    </row>
    <row r="4" ht="13.5" customHeight="true" spans="1:11">
      <c r="A4" s="5" t="s">
        <v>1</v>
      </c>
      <c r="B4" s="6"/>
      <c r="C4" s="6"/>
      <c r="D4" s="6"/>
      <c r="E4" s="6"/>
      <c r="F4" s="6"/>
      <c r="G4" s="6"/>
      <c r="H4" s="22"/>
      <c r="I4" s="22"/>
      <c r="J4" s="22"/>
      <c r="K4" s="23" t="s">
        <v>2</v>
      </c>
    </row>
    <row r="5" ht="21.75" customHeight="true" spans="1:11">
      <c r="A5" s="7" t="s">
        <v>297</v>
      </c>
      <c r="B5" s="7" t="s">
        <v>180</v>
      </c>
      <c r="C5" s="7" t="s">
        <v>298</v>
      </c>
      <c r="D5" s="8" t="s">
        <v>181</v>
      </c>
      <c r="E5" s="8" t="s">
        <v>182</v>
      </c>
      <c r="F5" s="8" t="s">
        <v>299</v>
      </c>
      <c r="G5" s="8" t="s">
        <v>300</v>
      </c>
      <c r="H5" s="27" t="s">
        <v>56</v>
      </c>
      <c r="I5" s="24" t="s">
        <v>595</v>
      </c>
      <c r="J5" s="25"/>
      <c r="K5" s="26"/>
    </row>
    <row r="6" ht="21.75" customHeight="true" spans="1:11">
      <c r="A6" s="9"/>
      <c r="B6" s="9"/>
      <c r="C6" s="9"/>
      <c r="D6" s="10"/>
      <c r="E6" s="10"/>
      <c r="F6" s="10"/>
      <c r="G6" s="10"/>
      <c r="H6" s="34"/>
      <c r="I6" s="8" t="s">
        <v>59</v>
      </c>
      <c r="J6" s="8" t="s">
        <v>60</v>
      </c>
      <c r="K6" s="8" t="s">
        <v>61</v>
      </c>
    </row>
    <row r="7" ht="40.5" customHeight="true" spans="1:11">
      <c r="A7" s="11"/>
      <c r="B7" s="11"/>
      <c r="C7" s="11"/>
      <c r="D7" s="12"/>
      <c r="E7" s="12"/>
      <c r="F7" s="12"/>
      <c r="G7" s="12"/>
      <c r="H7" s="28"/>
      <c r="I7" s="12" t="s">
        <v>58</v>
      </c>
      <c r="J7" s="12"/>
      <c r="K7" s="12"/>
    </row>
    <row r="8" ht="15" customHeight="true" spans="1:11">
      <c r="A8" s="13">
        <v>1</v>
      </c>
      <c r="B8" s="13">
        <v>2</v>
      </c>
      <c r="C8" s="13">
        <v>3</v>
      </c>
      <c r="D8" s="13">
        <v>4</v>
      </c>
      <c r="E8" s="13">
        <v>5</v>
      </c>
      <c r="F8" s="13">
        <v>6</v>
      </c>
      <c r="G8" s="13">
        <v>7</v>
      </c>
      <c r="H8" s="13">
        <v>8</v>
      </c>
      <c r="I8" s="13">
        <v>9</v>
      </c>
      <c r="J8" s="38">
        <v>10</v>
      </c>
      <c r="K8" s="38">
        <v>11</v>
      </c>
    </row>
    <row r="9" ht="18.75" customHeight="true" spans="1:11">
      <c r="A9" s="31"/>
      <c r="B9" s="17"/>
      <c r="C9" s="31"/>
      <c r="D9" s="31"/>
      <c r="E9" s="31"/>
      <c r="F9" s="31"/>
      <c r="G9" s="31"/>
      <c r="H9" s="35"/>
      <c r="I9" s="39"/>
      <c r="J9" s="39"/>
      <c r="K9" s="35"/>
    </row>
    <row r="10" ht="18.75" customHeight="true" spans="1:11">
      <c r="A10" s="17"/>
      <c r="B10" s="17"/>
      <c r="C10" s="17"/>
      <c r="D10" s="17"/>
      <c r="E10" s="17"/>
      <c r="F10" s="17"/>
      <c r="G10" s="17"/>
      <c r="H10" s="36"/>
      <c r="I10" s="36"/>
      <c r="J10" s="36"/>
      <c r="K10" s="35"/>
    </row>
    <row r="11" ht="18.75" customHeight="true" spans="1:11">
      <c r="A11" s="32" t="s">
        <v>167</v>
      </c>
      <c r="B11" s="33"/>
      <c r="C11" s="33"/>
      <c r="D11" s="33"/>
      <c r="E11" s="33"/>
      <c r="F11" s="33"/>
      <c r="G11" s="37"/>
      <c r="H11" s="36"/>
      <c r="I11" s="36"/>
      <c r="J11" s="36"/>
      <c r="K11" s="35"/>
    </row>
    <row r="12" customHeight="true" spans="1:1">
      <c r="A12" s="1" t="s">
        <v>596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true"/>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G20"/>
  <sheetViews>
    <sheetView showZeros="0" workbookViewId="0">
      <pane ySplit="1" topLeftCell="A2" activePane="bottomLeft" state="frozen"/>
      <selection/>
      <selection pane="bottomLeft" activeCell="F27" sqref="F27"/>
    </sheetView>
  </sheetViews>
  <sheetFormatPr defaultColWidth="9.14166666666667" defaultRowHeight="14.25" customHeight="true" outlineLevelCol="6"/>
  <cols>
    <col min="1" max="1" width="35.2833333333333" style="1" customWidth="true"/>
    <col min="2" max="4" width="28" style="1" customWidth="true"/>
    <col min="5" max="7" width="23.8583333333333" style="1" customWidth="true"/>
    <col min="8" max="16384" width="9.14166666666667" style="1"/>
  </cols>
  <sheetData>
    <row r="1" customHeight="true" spans="1:7">
      <c r="A1" s="2"/>
      <c r="B1" s="2"/>
      <c r="C1" s="2"/>
      <c r="D1" s="2"/>
      <c r="E1" s="2"/>
      <c r="F1" s="2"/>
      <c r="G1" s="2"/>
    </row>
    <row r="2" ht="13.5" customHeight="true" spans="4:7">
      <c r="D2" s="3"/>
      <c r="G2" s="21" t="s">
        <v>597</v>
      </c>
    </row>
    <row r="3" ht="41.25" customHeight="true" spans="1:7">
      <c r="A3" s="4" t="str">
        <f>"2025"&amp;"年部门项目中期规划预算表"</f>
        <v>2025年部门项目中期规划预算表</v>
      </c>
      <c r="B3" s="4"/>
      <c r="C3" s="4"/>
      <c r="D3" s="4"/>
      <c r="E3" s="4"/>
      <c r="F3" s="4"/>
      <c r="G3" s="4"/>
    </row>
    <row r="4" ht="13.5" customHeight="true" spans="1:7">
      <c r="A4" s="5" t="s">
        <v>1</v>
      </c>
      <c r="B4" s="6"/>
      <c r="C4" s="6"/>
      <c r="D4" s="6"/>
      <c r="E4" s="22"/>
      <c r="F4" s="22"/>
      <c r="G4" s="23" t="s">
        <v>2</v>
      </c>
    </row>
    <row r="5" ht="21.75" customHeight="true" spans="1:7">
      <c r="A5" s="7" t="s">
        <v>298</v>
      </c>
      <c r="B5" s="7" t="s">
        <v>297</v>
      </c>
      <c r="C5" s="7" t="s">
        <v>180</v>
      </c>
      <c r="D5" s="8" t="s">
        <v>598</v>
      </c>
      <c r="E5" s="24" t="s">
        <v>59</v>
      </c>
      <c r="F5" s="25"/>
      <c r="G5" s="26"/>
    </row>
    <row r="6" ht="21.75" customHeight="true" spans="1:7">
      <c r="A6" s="9"/>
      <c r="B6" s="9"/>
      <c r="C6" s="9"/>
      <c r="D6" s="10"/>
      <c r="E6" s="27" t="str">
        <f>"2025"&amp;"年"</f>
        <v>2025年</v>
      </c>
      <c r="F6" s="8" t="str">
        <f>("2025"+1)&amp;"年"</f>
        <v>2026年</v>
      </c>
      <c r="G6" s="8" t="str">
        <f>("2025"+2)&amp;"年"</f>
        <v>2027年</v>
      </c>
    </row>
    <row r="7" ht="40.5" customHeight="true" spans="1:7">
      <c r="A7" s="11"/>
      <c r="B7" s="11"/>
      <c r="C7" s="11"/>
      <c r="D7" s="12"/>
      <c r="E7" s="28"/>
      <c r="F7" s="12" t="s">
        <v>58</v>
      </c>
      <c r="G7" s="12"/>
    </row>
    <row r="8" ht="15" customHeight="true" spans="1:7">
      <c r="A8" s="13">
        <v>1</v>
      </c>
      <c r="B8" s="13">
        <v>2</v>
      </c>
      <c r="C8" s="13">
        <v>3</v>
      </c>
      <c r="D8" s="13">
        <v>4</v>
      </c>
      <c r="E8" s="13">
        <v>5</v>
      </c>
      <c r="F8" s="13">
        <v>6</v>
      </c>
      <c r="G8" s="13">
        <v>7</v>
      </c>
    </row>
    <row r="9" ht="15" customHeight="true" spans="1:7">
      <c r="A9" s="14" t="s">
        <v>70</v>
      </c>
      <c r="B9" s="13"/>
      <c r="C9" s="13"/>
      <c r="D9" s="13"/>
      <c r="E9" s="29">
        <v>832200</v>
      </c>
      <c r="F9" s="29">
        <v>832200</v>
      </c>
      <c r="G9" s="29">
        <v>832200</v>
      </c>
    </row>
    <row r="10" ht="15" customHeight="true" spans="1:7">
      <c r="A10" s="13"/>
      <c r="B10" s="15" t="s">
        <v>599</v>
      </c>
      <c r="C10" s="15" t="s">
        <v>305</v>
      </c>
      <c r="D10" s="16" t="s">
        <v>600</v>
      </c>
      <c r="E10" s="30">
        <v>59000</v>
      </c>
      <c r="F10" s="30">
        <v>59000</v>
      </c>
      <c r="G10" s="30">
        <v>59000</v>
      </c>
    </row>
    <row r="11" ht="15" customHeight="true" spans="1:7">
      <c r="A11" s="13"/>
      <c r="B11" s="15" t="s">
        <v>599</v>
      </c>
      <c r="C11" s="15" t="s">
        <v>309</v>
      </c>
      <c r="D11" s="16" t="s">
        <v>600</v>
      </c>
      <c r="E11" s="30">
        <v>220000</v>
      </c>
      <c r="F11" s="30">
        <v>220000</v>
      </c>
      <c r="G11" s="30">
        <v>220000</v>
      </c>
    </row>
    <row r="12" ht="15" customHeight="true" spans="1:7">
      <c r="A12" s="13"/>
      <c r="B12" s="15" t="s">
        <v>599</v>
      </c>
      <c r="C12" s="15" t="s">
        <v>315</v>
      </c>
      <c r="D12" s="16" t="s">
        <v>600</v>
      </c>
      <c r="E12" s="30">
        <v>95200</v>
      </c>
      <c r="F12" s="30">
        <v>95200</v>
      </c>
      <c r="G12" s="30">
        <v>95200</v>
      </c>
    </row>
    <row r="13" ht="15" customHeight="true" spans="1:7">
      <c r="A13" s="13"/>
      <c r="B13" s="15" t="s">
        <v>599</v>
      </c>
      <c r="C13" s="15" t="s">
        <v>317</v>
      </c>
      <c r="D13" s="16" t="s">
        <v>600</v>
      </c>
      <c r="E13" s="30">
        <v>50000</v>
      </c>
      <c r="F13" s="30">
        <v>50000</v>
      </c>
      <c r="G13" s="30">
        <v>50000</v>
      </c>
    </row>
    <row r="14" ht="15" customHeight="true" spans="1:7">
      <c r="A14" s="13"/>
      <c r="B14" s="15" t="s">
        <v>599</v>
      </c>
      <c r="C14" s="15" t="s">
        <v>319</v>
      </c>
      <c r="D14" s="16" t="s">
        <v>600</v>
      </c>
      <c r="E14" s="30">
        <v>250000</v>
      </c>
      <c r="F14" s="30">
        <v>250000</v>
      </c>
      <c r="G14" s="30">
        <v>250000</v>
      </c>
    </row>
    <row r="15" ht="15" customHeight="true" spans="1:7">
      <c r="A15" s="13"/>
      <c r="B15" s="15" t="s">
        <v>599</v>
      </c>
      <c r="C15" s="15" t="s">
        <v>321</v>
      </c>
      <c r="D15" s="16" t="s">
        <v>600</v>
      </c>
      <c r="E15" s="30">
        <v>30000</v>
      </c>
      <c r="F15" s="30">
        <v>30000</v>
      </c>
      <c r="G15" s="30">
        <v>30000</v>
      </c>
    </row>
    <row r="16" ht="15" customHeight="true" spans="1:7">
      <c r="A16" s="13"/>
      <c r="B16" s="15" t="s">
        <v>599</v>
      </c>
      <c r="C16" s="15" t="s">
        <v>323</v>
      </c>
      <c r="D16" s="16" t="s">
        <v>600</v>
      </c>
      <c r="E16" s="30">
        <v>30000</v>
      </c>
      <c r="F16" s="30">
        <v>30000</v>
      </c>
      <c r="G16" s="30">
        <v>30000</v>
      </c>
    </row>
    <row r="17" ht="15" customHeight="true" spans="1:7">
      <c r="A17" s="13"/>
      <c r="B17" s="15" t="s">
        <v>599</v>
      </c>
      <c r="C17" s="15" t="s">
        <v>325</v>
      </c>
      <c r="D17" s="16" t="s">
        <v>600</v>
      </c>
      <c r="E17" s="30">
        <v>20000</v>
      </c>
      <c r="F17" s="30">
        <v>20000</v>
      </c>
      <c r="G17" s="30">
        <v>20000</v>
      </c>
    </row>
    <row r="18" ht="17.25" customHeight="true" spans="1:7">
      <c r="A18" s="17"/>
      <c r="B18" s="15" t="s">
        <v>599</v>
      </c>
      <c r="C18" s="15" t="s">
        <v>327</v>
      </c>
      <c r="D18" s="16" t="s">
        <v>600</v>
      </c>
      <c r="E18" s="30">
        <v>48000</v>
      </c>
      <c r="F18" s="30">
        <v>48000</v>
      </c>
      <c r="G18" s="30">
        <v>48000</v>
      </c>
    </row>
    <row r="19" ht="18.75" customHeight="true" spans="1:7">
      <c r="A19" s="17"/>
      <c r="B19" s="15" t="s">
        <v>599</v>
      </c>
      <c r="C19" s="15" t="s">
        <v>329</v>
      </c>
      <c r="D19" s="16" t="s">
        <v>600</v>
      </c>
      <c r="E19" s="30">
        <v>30000</v>
      </c>
      <c r="F19" s="30">
        <v>30000</v>
      </c>
      <c r="G19" s="30">
        <v>30000</v>
      </c>
    </row>
    <row r="20" ht="18.75" customHeight="true" spans="1:7">
      <c r="A20" s="18" t="s">
        <v>56</v>
      </c>
      <c r="B20" s="19" t="s">
        <v>601</v>
      </c>
      <c r="C20" s="19"/>
      <c r="D20" s="20"/>
      <c r="E20" s="30">
        <v>832200</v>
      </c>
      <c r="F20" s="30">
        <v>832200</v>
      </c>
      <c r="G20" s="30">
        <v>832200</v>
      </c>
    </row>
  </sheetData>
  <mergeCells count="11">
    <mergeCell ref="A3:G3"/>
    <mergeCell ref="A4:D4"/>
    <mergeCell ref="E5:G5"/>
    <mergeCell ref="A20:D20"/>
    <mergeCell ref="A5:A7"/>
    <mergeCell ref="B5:B7"/>
    <mergeCell ref="C5:C7"/>
    <mergeCell ref="D5:D7"/>
    <mergeCell ref="E6:E7"/>
    <mergeCell ref="F6:F7"/>
    <mergeCell ref="G6:G7"/>
  </mergeCells>
  <printOptions horizontalCentered="true"/>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S11"/>
  <sheetViews>
    <sheetView showGridLines="0" showZeros="0" workbookViewId="0">
      <pane ySplit="1" topLeftCell="A2" activePane="bottomLeft" state="frozen"/>
      <selection/>
      <selection pane="bottomLeft" activeCell="B35" sqref="B35"/>
    </sheetView>
  </sheetViews>
  <sheetFormatPr defaultColWidth="8.575" defaultRowHeight="12.75" customHeight="true"/>
  <cols>
    <col min="1" max="1" width="15.8916666666667" style="1" customWidth="true"/>
    <col min="2" max="2" width="35" style="1" customWidth="true"/>
    <col min="3" max="19" width="22" style="1" customWidth="true"/>
    <col min="20" max="16384" width="8.575" style="1"/>
  </cols>
  <sheetData>
    <row r="1" customHeight="true" spans="1:19">
      <c r="A1" s="2"/>
      <c r="B1" s="2"/>
      <c r="C1" s="2"/>
      <c r="D1" s="2"/>
      <c r="E1" s="2"/>
      <c r="F1" s="2"/>
      <c r="G1" s="2"/>
      <c r="H1" s="2"/>
      <c r="I1" s="2"/>
      <c r="J1" s="2"/>
      <c r="K1" s="2"/>
      <c r="L1" s="2"/>
      <c r="M1" s="2"/>
      <c r="N1" s="2"/>
      <c r="O1" s="2"/>
      <c r="P1" s="2"/>
      <c r="Q1" s="2"/>
      <c r="R1" s="2"/>
      <c r="S1" s="2"/>
    </row>
    <row r="2" ht="17.25" customHeight="true" spans="1:1">
      <c r="A2" s="63" t="s">
        <v>53</v>
      </c>
    </row>
    <row r="3" ht="41.25" customHeight="true" spans="1:1">
      <c r="A3" s="43" t="str">
        <f>"2025"&amp;"年部门收入预算表"</f>
        <v>2025年部门收入预算表</v>
      </c>
    </row>
    <row r="4" ht="17.25" customHeight="true" spans="1:19">
      <c r="A4" s="46" t="s">
        <v>1</v>
      </c>
      <c r="S4" s="48" t="s">
        <v>2</v>
      </c>
    </row>
    <row r="5" ht="21.75" customHeight="true" spans="1:19">
      <c r="A5" s="234" t="s">
        <v>54</v>
      </c>
      <c r="B5" s="235" t="s">
        <v>55</v>
      </c>
      <c r="C5" s="235" t="s">
        <v>56</v>
      </c>
      <c r="D5" s="236" t="s">
        <v>57</v>
      </c>
      <c r="E5" s="236"/>
      <c r="F5" s="236"/>
      <c r="G5" s="236"/>
      <c r="H5" s="236"/>
      <c r="I5" s="148"/>
      <c r="J5" s="236"/>
      <c r="K5" s="236"/>
      <c r="L5" s="236"/>
      <c r="M5" s="236"/>
      <c r="N5" s="246"/>
      <c r="O5" s="236" t="s">
        <v>46</v>
      </c>
      <c r="P5" s="236"/>
      <c r="Q5" s="236"/>
      <c r="R5" s="236"/>
      <c r="S5" s="246"/>
    </row>
    <row r="6" ht="27" customHeight="true" spans="1:19">
      <c r="A6" s="237"/>
      <c r="B6" s="238"/>
      <c r="C6" s="238"/>
      <c r="D6" s="238" t="s">
        <v>58</v>
      </c>
      <c r="E6" s="238" t="s">
        <v>59</v>
      </c>
      <c r="F6" s="238" t="s">
        <v>60</v>
      </c>
      <c r="G6" s="238" t="s">
        <v>61</v>
      </c>
      <c r="H6" s="238" t="s">
        <v>62</v>
      </c>
      <c r="I6" s="243" t="s">
        <v>63</v>
      </c>
      <c r="J6" s="244"/>
      <c r="K6" s="244"/>
      <c r="L6" s="244"/>
      <c r="M6" s="244"/>
      <c r="N6" s="245"/>
      <c r="O6" s="238" t="s">
        <v>58</v>
      </c>
      <c r="P6" s="238" t="s">
        <v>59</v>
      </c>
      <c r="Q6" s="238" t="s">
        <v>60</v>
      </c>
      <c r="R6" s="238" t="s">
        <v>61</v>
      </c>
      <c r="S6" s="238" t="s">
        <v>64</v>
      </c>
    </row>
    <row r="7" ht="30" customHeight="true" spans="1:19">
      <c r="A7" s="239"/>
      <c r="B7" s="240"/>
      <c r="C7" s="241"/>
      <c r="D7" s="241"/>
      <c r="E7" s="241"/>
      <c r="F7" s="241"/>
      <c r="G7" s="241"/>
      <c r="H7" s="241"/>
      <c r="I7" s="69" t="s">
        <v>58</v>
      </c>
      <c r="J7" s="245" t="s">
        <v>65</v>
      </c>
      <c r="K7" s="245" t="s">
        <v>66</v>
      </c>
      <c r="L7" s="245" t="s">
        <v>67</v>
      </c>
      <c r="M7" s="245" t="s">
        <v>68</v>
      </c>
      <c r="N7" s="245" t="s">
        <v>69</v>
      </c>
      <c r="O7" s="247"/>
      <c r="P7" s="247"/>
      <c r="Q7" s="247"/>
      <c r="R7" s="247"/>
      <c r="S7" s="241"/>
    </row>
    <row r="8" ht="15" customHeight="true" spans="1:19">
      <c r="A8" s="55">
        <v>1</v>
      </c>
      <c r="B8" s="55">
        <v>2</v>
      </c>
      <c r="C8" s="55">
        <v>3</v>
      </c>
      <c r="D8" s="55">
        <v>4</v>
      </c>
      <c r="E8" s="55">
        <v>5</v>
      </c>
      <c r="F8" s="55">
        <v>6</v>
      </c>
      <c r="G8" s="55">
        <v>7</v>
      </c>
      <c r="H8" s="55">
        <v>8</v>
      </c>
      <c r="I8" s="69">
        <v>9</v>
      </c>
      <c r="J8" s="55">
        <v>10</v>
      </c>
      <c r="K8" s="55">
        <v>11</v>
      </c>
      <c r="L8" s="55">
        <v>12</v>
      </c>
      <c r="M8" s="55">
        <v>13</v>
      </c>
      <c r="N8" s="55">
        <v>14</v>
      </c>
      <c r="O8" s="55">
        <v>15</v>
      </c>
      <c r="P8" s="55">
        <v>16</v>
      </c>
      <c r="Q8" s="55">
        <v>17</v>
      </c>
      <c r="R8" s="55">
        <v>18</v>
      </c>
      <c r="S8" s="55">
        <v>19</v>
      </c>
    </row>
    <row r="9" ht="18" customHeight="true" spans="1:19">
      <c r="A9" s="17">
        <v>192</v>
      </c>
      <c r="B9" s="17" t="s">
        <v>70</v>
      </c>
      <c r="C9" s="77">
        <v>2767020.24</v>
      </c>
      <c r="D9" s="77">
        <v>2767020.24</v>
      </c>
      <c r="E9" s="77">
        <v>2767020.24</v>
      </c>
      <c r="F9" s="77"/>
      <c r="G9" s="77"/>
      <c r="H9" s="77"/>
      <c r="I9" s="77"/>
      <c r="J9" s="77"/>
      <c r="K9" s="77"/>
      <c r="L9" s="77"/>
      <c r="M9" s="77"/>
      <c r="N9" s="77"/>
      <c r="O9" s="77"/>
      <c r="P9" s="77"/>
      <c r="Q9" s="77"/>
      <c r="R9" s="77"/>
      <c r="S9" s="77"/>
    </row>
    <row r="10" ht="18" customHeight="true" spans="1:19">
      <c r="A10" s="242">
        <v>192001</v>
      </c>
      <c r="B10" s="242" t="s">
        <v>70</v>
      </c>
      <c r="C10" s="77">
        <v>2767020.24</v>
      </c>
      <c r="D10" s="77">
        <v>2767020.24</v>
      </c>
      <c r="E10" s="77">
        <v>2767020.24</v>
      </c>
      <c r="F10" s="77"/>
      <c r="G10" s="77"/>
      <c r="H10" s="77"/>
      <c r="I10" s="77"/>
      <c r="J10" s="77"/>
      <c r="K10" s="77"/>
      <c r="L10" s="77"/>
      <c r="M10" s="77"/>
      <c r="N10" s="77"/>
      <c r="O10" s="77"/>
      <c r="P10" s="77"/>
      <c r="Q10" s="77"/>
      <c r="R10" s="77"/>
      <c r="S10" s="77"/>
    </row>
    <row r="11" ht="18" customHeight="true" spans="1:19">
      <c r="A11" s="49" t="s">
        <v>56</v>
      </c>
      <c r="B11" s="198"/>
      <c r="C11" s="77">
        <v>2767020.24</v>
      </c>
      <c r="D11" s="77">
        <v>2767020.24</v>
      </c>
      <c r="E11" s="77">
        <v>2767020.24</v>
      </c>
      <c r="F11" s="77"/>
      <c r="G11" s="77"/>
      <c r="H11" s="77"/>
      <c r="I11" s="77"/>
      <c r="J11" s="77"/>
      <c r="K11" s="77"/>
      <c r="L11" s="77"/>
      <c r="M11" s="77"/>
      <c r="N11" s="77"/>
      <c r="O11" s="77"/>
      <c r="P11" s="77"/>
      <c r="Q11" s="77"/>
      <c r="R11" s="77"/>
      <c r="S11" s="7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true"/>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O24"/>
  <sheetViews>
    <sheetView showGridLines="0" showZeros="0" workbookViewId="0">
      <pane ySplit="1" topLeftCell="A8" activePane="bottomLeft" state="frozen"/>
      <selection/>
      <selection pane="bottomLeft" activeCell="E24" sqref="E24:F24"/>
    </sheetView>
  </sheetViews>
  <sheetFormatPr defaultColWidth="8.575" defaultRowHeight="12.75" customHeight="true"/>
  <cols>
    <col min="1" max="1" width="14.2833333333333" style="1" customWidth="true"/>
    <col min="2" max="2" width="37.575" style="1" customWidth="true"/>
    <col min="3" max="8" width="24.575" style="1" customWidth="true"/>
    <col min="9" max="9" width="26.7083333333333" style="1" customWidth="true"/>
    <col min="10" max="11" width="24.425" style="1" customWidth="true"/>
    <col min="12" max="15" width="24.575" style="1" customWidth="true"/>
    <col min="16" max="16384" width="8.575" style="1"/>
  </cols>
  <sheetData>
    <row r="1" customHeight="true" spans="1:15">
      <c r="A1" s="2"/>
      <c r="B1" s="2"/>
      <c r="C1" s="2"/>
      <c r="D1" s="2"/>
      <c r="E1" s="2"/>
      <c r="F1" s="2"/>
      <c r="G1" s="2"/>
      <c r="H1" s="2"/>
      <c r="I1" s="2"/>
      <c r="J1" s="2"/>
      <c r="K1" s="2"/>
      <c r="L1" s="2"/>
      <c r="M1" s="2"/>
      <c r="N1" s="2"/>
      <c r="O1" s="2"/>
    </row>
    <row r="2" ht="17.25" customHeight="true" spans="1:1">
      <c r="A2" s="48" t="s">
        <v>71</v>
      </c>
    </row>
    <row r="3" ht="41.25" customHeight="true" spans="1:1">
      <c r="A3" s="43" t="str">
        <f>"2025"&amp;"年部门支出预算表"</f>
        <v>2025年部门支出预算表</v>
      </c>
    </row>
    <row r="4" ht="17.25" customHeight="true" spans="1:15">
      <c r="A4" s="46" t="s">
        <v>1</v>
      </c>
      <c r="O4" s="48" t="s">
        <v>2</v>
      </c>
    </row>
    <row r="5" ht="27" customHeight="true" spans="1:15">
      <c r="A5" s="220" t="s">
        <v>72</v>
      </c>
      <c r="B5" s="220" t="s">
        <v>73</v>
      </c>
      <c r="C5" s="220" t="s">
        <v>56</v>
      </c>
      <c r="D5" s="221" t="s">
        <v>59</v>
      </c>
      <c r="E5" s="229"/>
      <c r="F5" s="230"/>
      <c r="G5" s="231" t="s">
        <v>60</v>
      </c>
      <c r="H5" s="231" t="s">
        <v>61</v>
      </c>
      <c r="I5" s="231" t="s">
        <v>74</v>
      </c>
      <c r="J5" s="221" t="s">
        <v>63</v>
      </c>
      <c r="K5" s="229"/>
      <c r="L5" s="229"/>
      <c r="M5" s="229"/>
      <c r="N5" s="232"/>
      <c r="O5" s="233"/>
    </row>
    <row r="6" ht="42" customHeight="true" spans="1:15">
      <c r="A6" s="222"/>
      <c r="B6" s="222"/>
      <c r="C6" s="223"/>
      <c r="D6" s="224" t="s">
        <v>58</v>
      </c>
      <c r="E6" s="224" t="s">
        <v>75</v>
      </c>
      <c r="F6" s="224" t="s">
        <v>76</v>
      </c>
      <c r="G6" s="223"/>
      <c r="H6" s="223"/>
      <c r="I6" s="222"/>
      <c r="J6" s="224" t="s">
        <v>58</v>
      </c>
      <c r="K6" s="213" t="s">
        <v>77</v>
      </c>
      <c r="L6" s="213" t="s">
        <v>78</v>
      </c>
      <c r="M6" s="213" t="s">
        <v>79</v>
      </c>
      <c r="N6" s="213" t="s">
        <v>80</v>
      </c>
      <c r="O6" s="213" t="s">
        <v>81</v>
      </c>
    </row>
    <row r="7" ht="18" customHeight="true" spans="1:15">
      <c r="A7" s="52" t="s">
        <v>82</v>
      </c>
      <c r="B7" s="52" t="s">
        <v>83</v>
      </c>
      <c r="C7" s="52" t="s">
        <v>84</v>
      </c>
      <c r="D7" s="59" t="s">
        <v>85</v>
      </c>
      <c r="E7" s="59" t="s">
        <v>86</v>
      </c>
      <c r="F7" s="59" t="s">
        <v>87</v>
      </c>
      <c r="G7" s="59" t="s">
        <v>88</v>
      </c>
      <c r="H7" s="59" t="s">
        <v>89</v>
      </c>
      <c r="I7" s="59" t="s">
        <v>90</v>
      </c>
      <c r="J7" s="59" t="s">
        <v>91</v>
      </c>
      <c r="K7" s="59" t="s">
        <v>92</v>
      </c>
      <c r="L7" s="59" t="s">
        <v>93</v>
      </c>
      <c r="M7" s="59" t="s">
        <v>94</v>
      </c>
      <c r="N7" s="52" t="s">
        <v>95</v>
      </c>
      <c r="O7" s="59" t="s">
        <v>96</v>
      </c>
    </row>
    <row r="8" ht="18" customHeight="true" spans="1:15">
      <c r="A8" s="225" t="s">
        <v>97</v>
      </c>
      <c r="B8" s="225" t="s">
        <v>98</v>
      </c>
      <c r="C8" s="128">
        <v>2511126.24</v>
      </c>
      <c r="D8" s="130">
        <v>2511126.24</v>
      </c>
      <c r="E8" s="130">
        <v>1678926.24</v>
      </c>
      <c r="F8" s="130">
        <v>832200</v>
      </c>
      <c r="G8" s="59"/>
      <c r="H8" s="59"/>
      <c r="I8" s="59"/>
      <c r="J8" s="59"/>
      <c r="K8" s="59"/>
      <c r="L8" s="59"/>
      <c r="M8" s="59"/>
      <c r="N8" s="52"/>
      <c r="O8" s="59"/>
    </row>
    <row r="9" ht="18" customHeight="true" spans="1:15">
      <c r="A9" s="226" t="s">
        <v>99</v>
      </c>
      <c r="B9" s="226" t="s">
        <v>100</v>
      </c>
      <c r="C9" s="128">
        <v>2511126.24</v>
      </c>
      <c r="D9" s="130">
        <v>2511126.24</v>
      </c>
      <c r="E9" s="130">
        <v>1678926.24</v>
      </c>
      <c r="F9" s="130">
        <v>832200</v>
      </c>
      <c r="G9" s="59"/>
      <c r="H9" s="59"/>
      <c r="I9" s="59"/>
      <c r="J9" s="59"/>
      <c r="K9" s="59"/>
      <c r="L9" s="59"/>
      <c r="M9" s="59"/>
      <c r="N9" s="52"/>
      <c r="O9" s="59"/>
    </row>
    <row r="10" ht="18" customHeight="true" spans="1:15">
      <c r="A10" s="227" t="s">
        <v>101</v>
      </c>
      <c r="B10" s="227" t="s">
        <v>102</v>
      </c>
      <c r="C10" s="128">
        <v>1678926.24</v>
      </c>
      <c r="D10" s="130">
        <v>1678926.24</v>
      </c>
      <c r="E10" s="130">
        <v>1678926.24</v>
      </c>
      <c r="F10" s="130"/>
      <c r="G10" s="59"/>
      <c r="H10" s="59"/>
      <c r="I10" s="59"/>
      <c r="J10" s="59"/>
      <c r="K10" s="59"/>
      <c r="L10" s="59"/>
      <c r="M10" s="59"/>
      <c r="N10" s="52"/>
      <c r="O10" s="59"/>
    </row>
    <row r="11" ht="18" customHeight="true" spans="1:15">
      <c r="A11" s="227" t="s">
        <v>103</v>
      </c>
      <c r="B11" s="227" t="s">
        <v>104</v>
      </c>
      <c r="C11" s="128">
        <v>832200</v>
      </c>
      <c r="D11" s="130">
        <v>832200</v>
      </c>
      <c r="E11" s="130"/>
      <c r="F11" s="130">
        <v>832200</v>
      </c>
      <c r="G11" s="59"/>
      <c r="H11" s="59"/>
      <c r="I11" s="59"/>
      <c r="J11" s="59"/>
      <c r="K11" s="59"/>
      <c r="L11" s="59"/>
      <c r="M11" s="59"/>
      <c r="N11" s="52"/>
      <c r="O11" s="59"/>
    </row>
    <row r="12" ht="18" customHeight="true" spans="1:15">
      <c r="A12" s="225" t="s">
        <v>105</v>
      </c>
      <c r="B12" s="225" t="s">
        <v>106</v>
      </c>
      <c r="C12" s="128">
        <v>101175</v>
      </c>
      <c r="D12" s="130">
        <v>101175</v>
      </c>
      <c r="E12" s="130">
        <v>101175</v>
      </c>
      <c r="F12" s="130"/>
      <c r="G12" s="59"/>
      <c r="H12" s="59"/>
      <c r="I12" s="59"/>
      <c r="J12" s="59"/>
      <c r="K12" s="59"/>
      <c r="L12" s="59"/>
      <c r="M12" s="59"/>
      <c r="N12" s="52"/>
      <c r="O12" s="59"/>
    </row>
    <row r="13" ht="18" customHeight="true" spans="1:15">
      <c r="A13" s="226" t="s">
        <v>107</v>
      </c>
      <c r="B13" s="226" t="s">
        <v>108</v>
      </c>
      <c r="C13" s="128">
        <v>101175</v>
      </c>
      <c r="D13" s="130">
        <v>101175</v>
      </c>
      <c r="E13" s="130">
        <v>101175</v>
      </c>
      <c r="F13" s="130"/>
      <c r="G13" s="59"/>
      <c r="H13" s="59"/>
      <c r="I13" s="59"/>
      <c r="J13" s="59"/>
      <c r="K13" s="59"/>
      <c r="L13" s="59"/>
      <c r="M13" s="59"/>
      <c r="N13" s="52"/>
      <c r="O13" s="59"/>
    </row>
    <row r="14" ht="18" customHeight="true" spans="1:15">
      <c r="A14" s="227" t="s">
        <v>109</v>
      </c>
      <c r="B14" s="227" t="s">
        <v>110</v>
      </c>
      <c r="C14" s="128">
        <v>101175</v>
      </c>
      <c r="D14" s="130">
        <v>101175</v>
      </c>
      <c r="E14" s="130">
        <v>101175</v>
      </c>
      <c r="F14" s="130"/>
      <c r="G14" s="59"/>
      <c r="H14" s="59"/>
      <c r="I14" s="59"/>
      <c r="J14" s="59"/>
      <c r="K14" s="59"/>
      <c r="L14" s="59"/>
      <c r="M14" s="59"/>
      <c r="N14" s="52"/>
      <c r="O14" s="59"/>
    </row>
    <row r="15" ht="18" customHeight="true" spans="1:15">
      <c r="A15" s="225" t="s">
        <v>111</v>
      </c>
      <c r="B15" s="225" t="s">
        <v>112</v>
      </c>
      <c r="C15" s="128">
        <v>72075</v>
      </c>
      <c r="D15" s="130">
        <v>72075</v>
      </c>
      <c r="E15" s="130">
        <v>72075</v>
      </c>
      <c r="F15" s="130"/>
      <c r="G15" s="59"/>
      <c r="H15" s="59"/>
      <c r="I15" s="59"/>
      <c r="J15" s="59"/>
      <c r="K15" s="59"/>
      <c r="L15" s="59"/>
      <c r="M15" s="59"/>
      <c r="N15" s="52"/>
      <c r="O15" s="59"/>
    </row>
    <row r="16" ht="18" customHeight="true" spans="1:15">
      <c r="A16" s="226" t="s">
        <v>113</v>
      </c>
      <c r="B16" s="226" t="s">
        <v>114</v>
      </c>
      <c r="C16" s="128">
        <v>72075</v>
      </c>
      <c r="D16" s="130">
        <v>72075</v>
      </c>
      <c r="E16" s="130">
        <v>72075</v>
      </c>
      <c r="F16" s="130"/>
      <c r="G16" s="59"/>
      <c r="H16" s="59"/>
      <c r="I16" s="59"/>
      <c r="J16" s="59"/>
      <c r="K16" s="59"/>
      <c r="L16" s="59"/>
      <c r="M16" s="59"/>
      <c r="N16" s="52"/>
      <c r="O16" s="59"/>
    </row>
    <row r="17" ht="18" customHeight="true" spans="1:15">
      <c r="A17" s="227" t="s">
        <v>115</v>
      </c>
      <c r="B17" s="227" t="s">
        <v>116</v>
      </c>
      <c r="C17" s="128">
        <v>34828</v>
      </c>
      <c r="D17" s="130">
        <v>34828</v>
      </c>
      <c r="E17" s="130">
        <v>34828</v>
      </c>
      <c r="F17" s="130"/>
      <c r="G17" s="59"/>
      <c r="H17" s="59"/>
      <c r="I17" s="59"/>
      <c r="J17" s="59"/>
      <c r="K17" s="59"/>
      <c r="L17" s="59"/>
      <c r="M17" s="59"/>
      <c r="N17" s="52"/>
      <c r="O17" s="59"/>
    </row>
    <row r="18" ht="18" customHeight="true" spans="1:15">
      <c r="A18" s="227" t="s">
        <v>117</v>
      </c>
      <c r="B18" s="227" t="s">
        <v>118</v>
      </c>
      <c r="C18" s="128">
        <v>8707</v>
      </c>
      <c r="D18" s="130">
        <v>8707</v>
      </c>
      <c r="E18" s="130">
        <v>8707</v>
      </c>
      <c r="F18" s="130"/>
      <c r="G18" s="59"/>
      <c r="H18" s="59"/>
      <c r="I18" s="59"/>
      <c r="J18" s="59"/>
      <c r="K18" s="59"/>
      <c r="L18" s="59"/>
      <c r="M18" s="59"/>
      <c r="N18" s="52"/>
      <c r="O18" s="59"/>
    </row>
    <row r="19" ht="18" customHeight="true" spans="1:15">
      <c r="A19" s="227" t="s">
        <v>119</v>
      </c>
      <c r="B19" s="227" t="s">
        <v>120</v>
      </c>
      <c r="C19" s="128">
        <v>24835</v>
      </c>
      <c r="D19" s="130">
        <v>24835</v>
      </c>
      <c r="E19" s="130">
        <v>24835</v>
      </c>
      <c r="F19" s="130"/>
      <c r="G19" s="59"/>
      <c r="H19" s="59"/>
      <c r="I19" s="59"/>
      <c r="J19" s="59"/>
      <c r="K19" s="59"/>
      <c r="L19" s="59"/>
      <c r="M19" s="59"/>
      <c r="N19" s="52"/>
      <c r="O19" s="59"/>
    </row>
    <row r="20" ht="18" customHeight="true" spans="1:15">
      <c r="A20" s="227" t="s">
        <v>121</v>
      </c>
      <c r="B20" s="227" t="s">
        <v>122</v>
      </c>
      <c r="C20" s="128">
        <v>3705</v>
      </c>
      <c r="D20" s="130">
        <v>3705</v>
      </c>
      <c r="E20" s="130">
        <v>3705</v>
      </c>
      <c r="F20" s="130"/>
      <c r="G20" s="59"/>
      <c r="H20" s="59"/>
      <c r="I20" s="59"/>
      <c r="J20" s="59"/>
      <c r="K20" s="59"/>
      <c r="L20" s="59"/>
      <c r="M20" s="59"/>
      <c r="N20" s="52"/>
      <c r="O20" s="59"/>
    </row>
    <row r="21" ht="18" customHeight="true" spans="1:15">
      <c r="A21" s="225" t="s">
        <v>123</v>
      </c>
      <c r="B21" s="225" t="s">
        <v>124</v>
      </c>
      <c r="C21" s="128">
        <v>82644</v>
      </c>
      <c r="D21" s="130">
        <v>82644</v>
      </c>
      <c r="E21" s="130">
        <v>82644</v>
      </c>
      <c r="F21" s="130"/>
      <c r="G21" s="59"/>
      <c r="H21" s="59"/>
      <c r="I21" s="59"/>
      <c r="J21" s="59"/>
      <c r="K21" s="59"/>
      <c r="L21" s="59"/>
      <c r="M21" s="59"/>
      <c r="N21" s="52"/>
      <c r="O21" s="59"/>
    </row>
    <row r="22" ht="18" customHeight="true" spans="1:15">
      <c r="A22" s="226" t="s">
        <v>125</v>
      </c>
      <c r="B22" s="226" t="s">
        <v>126</v>
      </c>
      <c r="C22" s="128">
        <v>82644</v>
      </c>
      <c r="D22" s="130">
        <v>82644</v>
      </c>
      <c r="E22" s="130">
        <v>82644</v>
      </c>
      <c r="F22" s="130"/>
      <c r="G22" s="59"/>
      <c r="H22" s="59"/>
      <c r="I22" s="59"/>
      <c r="J22" s="59"/>
      <c r="K22" s="59"/>
      <c r="L22" s="59"/>
      <c r="M22" s="59"/>
      <c r="N22" s="52"/>
      <c r="O22" s="59"/>
    </row>
    <row r="23" ht="21" customHeight="true" spans="1:15">
      <c r="A23" s="227" t="s">
        <v>127</v>
      </c>
      <c r="B23" s="227" t="s">
        <v>128</v>
      </c>
      <c r="C23" s="128">
        <v>82644</v>
      </c>
      <c r="D23" s="130">
        <v>82644</v>
      </c>
      <c r="E23" s="130">
        <v>82644</v>
      </c>
      <c r="F23" s="130"/>
      <c r="G23" s="77"/>
      <c r="H23" s="77"/>
      <c r="I23" s="77"/>
      <c r="J23" s="77"/>
      <c r="K23" s="77"/>
      <c r="L23" s="77"/>
      <c r="M23" s="77"/>
      <c r="N23" s="77"/>
      <c r="O23" s="77"/>
    </row>
    <row r="24" ht="21" customHeight="true" spans="1:15">
      <c r="A24" s="228" t="s">
        <v>56</v>
      </c>
      <c r="B24" s="37"/>
      <c r="C24" s="77">
        <f>SUM(C8+C12+C15+C21)</f>
        <v>2767020.24</v>
      </c>
      <c r="D24" s="77">
        <f>SUM(D8+D12+D15+D21)</f>
        <v>2767020.24</v>
      </c>
      <c r="E24" s="77">
        <f>SUM(E8+E12+E15+E21)</f>
        <v>1934820.24</v>
      </c>
      <c r="F24" s="77">
        <f>SUM(F8+F12+F15+F21)</f>
        <v>832200</v>
      </c>
      <c r="G24" s="77"/>
      <c r="H24" s="77"/>
      <c r="I24" s="77"/>
      <c r="J24" s="77"/>
      <c r="K24" s="77"/>
      <c r="L24" s="77"/>
      <c r="M24" s="77"/>
      <c r="N24" s="77"/>
      <c r="O24" s="77"/>
    </row>
  </sheetData>
  <mergeCells count="12">
    <mergeCell ref="A2:O2"/>
    <mergeCell ref="A3:O3"/>
    <mergeCell ref="A4:B4"/>
    <mergeCell ref="D5:F5"/>
    <mergeCell ref="J5:O5"/>
    <mergeCell ref="A24:B24"/>
    <mergeCell ref="A5:A6"/>
    <mergeCell ref="B5:B6"/>
    <mergeCell ref="C5:C6"/>
    <mergeCell ref="G5:G6"/>
    <mergeCell ref="H5:H6"/>
    <mergeCell ref="I5:I6"/>
  </mergeCells>
  <printOptions horizontalCentered="true"/>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true" outlineLevelCol="3"/>
  <cols>
    <col min="1" max="4" width="35.575" style="1" customWidth="true"/>
    <col min="5" max="16384" width="8.575" style="1"/>
  </cols>
  <sheetData>
    <row r="1" customHeight="true" spans="1:4">
      <c r="A1" s="2"/>
      <c r="B1" s="2"/>
      <c r="C1" s="2"/>
      <c r="D1" s="2"/>
    </row>
    <row r="2" ht="15" customHeight="true" spans="1:4">
      <c r="A2" s="44"/>
      <c r="B2" s="48"/>
      <c r="C2" s="48"/>
      <c r="D2" s="48" t="s">
        <v>129</v>
      </c>
    </row>
    <row r="3" ht="41.25" customHeight="true" spans="1:1">
      <c r="A3" s="43" t="str">
        <f>"2025"&amp;"年部门财政拨款收支预算总表"</f>
        <v>2025年部门财政拨款收支预算总表</v>
      </c>
    </row>
    <row r="4" ht="17.25" customHeight="true" spans="1:4">
      <c r="A4" s="46" t="s">
        <v>1</v>
      </c>
      <c r="B4" s="212"/>
      <c r="D4" s="48" t="s">
        <v>2</v>
      </c>
    </row>
    <row r="5" ht="17.25" customHeight="true" spans="1:4">
      <c r="A5" s="213" t="s">
        <v>3</v>
      </c>
      <c r="B5" s="214"/>
      <c r="C5" s="213" t="s">
        <v>4</v>
      </c>
      <c r="D5" s="214"/>
    </row>
    <row r="6" ht="18.75" customHeight="true" spans="1:4">
      <c r="A6" s="213" t="s">
        <v>5</v>
      </c>
      <c r="B6" s="213" t="s">
        <v>6</v>
      </c>
      <c r="C6" s="213" t="s">
        <v>7</v>
      </c>
      <c r="D6" s="213" t="s">
        <v>6</v>
      </c>
    </row>
    <row r="7" ht="16.5" customHeight="true" spans="1:4">
      <c r="A7" s="215" t="s">
        <v>130</v>
      </c>
      <c r="B7" s="77">
        <v>2767020.24</v>
      </c>
      <c r="C7" s="215" t="s">
        <v>131</v>
      </c>
      <c r="D7" s="77">
        <v>2767020.24</v>
      </c>
    </row>
    <row r="8" ht="16.5" customHeight="true" spans="1:4">
      <c r="A8" s="215" t="s">
        <v>132</v>
      </c>
      <c r="B8" s="77">
        <v>2767020.24</v>
      </c>
      <c r="C8" s="215" t="s">
        <v>133</v>
      </c>
      <c r="D8" s="77">
        <v>2511126.24</v>
      </c>
    </row>
    <row r="9" ht="16.5" customHeight="true" spans="1:4">
      <c r="A9" s="215" t="s">
        <v>134</v>
      </c>
      <c r="B9" s="77"/>
      <c r="C9" s="215" t="s">
        <v>135</v>
      </c>
      <c r="D9" s="77"/>
    </row>
    <row r="10" ht="16.5" customHeight="true" spans="1:4">
      <c r="A10" s="215" t="s">
        <v>136</v>
      </c>
      <c r="B10" s="77"/>
      <c r="C10" s="215" t="s">
        <v>137</v>
      </c>
      <c r="D10" s="77"/>
    </row>
    <row r="11" ht="16.5" customHeight="true" spans="1:4">
      <c r="A11" s="215" t="s">
        <v>138</v>
      </c>
      <c r="B11" s="77"/>
      <c r="C11" s="215" t="s">
        <v>139</v>
      </c>
      <c r="D11" s="77"/>
    </row>
    <row r="12" ht="16.5" customHeight="true" spans="1:4">
      <c r="A12" s="215" t="s">
        <v>132</v>
      </c>
      <c r="B12" s="77"/>
      <c r="C12" s="215" t="s">
        <v>140</v>
      </c>
      <c r="D12" s="77"/>
    </row>
    <row r="13" ht="16.5" customHeight="true" spans="1:4">
      <c r="A13" s="216" t="s">
        <v>134</v>
      </c>
      <c r="B13" s="77"/>
      <c r="C13" s="66" t="s">
        <v>141</v>
      </c>
      <c r="D13" s="77"/>
    </row>
    <row r="14" ht="16.5" customHeight="true" spans="1:4">
      <c r="A14" s="216" t="s">
        <v>136</v>
      </c>
      <c r="B14" s="77"/>
      <c r="C14" s="66" t="s">
        <v>142</v>
      </c>
      <c r="D14" s="77"/>
    </row>
    <row r="15" ht="16.5" customHeight="true" spans="1:4">
      <c r="A15" s="217"/>
      <c r="B15" s="77"/>
      <c r="C15" s="66" t="s">
        <v>143</v>
      </c>
      <c r="D15" s="77">
        <v>101175</v>
      </c>
    </row>
    <row r="16" ht="16.5" customHeight="true" spans="1:4">
      <c r="A16" s="217"/>
      <c r="B16" s="77"/>
      <c r="C16" s="66" t="s">
        <v>144</v>
      </c>
      <c r="D16" s="77">
        <v>72075</v>
      </c>
    </row>
    <row r="17" ht="16.5" customHeight="true" spans="1:4">
      <c r="A17" s="217"/>
      <c r="B17" s="77"/>
      <c r="C17" s="66" t="s">
        <v>145</v>
      </c>
      <c r="D17" s="77"/>
    </row>
    <row r="18" ht="16.5" customHeight="true" spans="1:4">
      <c r="A18" s="217"/>
      <c r="B18" s="77"/>
      <c r="C18" s="66" t="s">
        <v>146</v>
      </c>
      <c r="D18" s="77"/>
    </row>
    <row r="19" ht="16.5" customHeight="true" spans="1:4">
      <c r="A19" s="217"/>
      <c r="B19" s="77"/>
      <c r="C19" s="66" t="s">
        <v>147</v>
      </c>
      <c r="D19" s="77"/>
    </row>
    <row r="20" ht="16.5" customHeight="true" spans="1:4">
      <c r="A20" s="217"/>
      <c r="B20" s="77"/>
      <c r="C20" s="66" t="s">
        <v>148</v>
      </c>
      <c r="D20" s="77"/>
    </row>
    <row r="21" ht="16.5" customHeight="true" spans="1:4">
      <c r="A21" s="217"/>
      <c r="B21" s="77"/>
      <c r="C21" s="66" t="s">
        <v>149</v>
      </c>
      <c r="D21" s="77"/>
    </row>
    <row r="22" ht="16.5" customHeight="true" spans="1:4">
      <c r="A22" s="217"/>
      <c r="B22" s="77"/>
      <c r="C22" s="66" t="s">
        <v>150</v>
      </c>
      <c r="D22" s="77"/>
    </row>
    <row r="23" ht="16.5" customHeight="true" spans="1:4">
      <c r="A23" s="217"/>
      <c r="B23" s="77"/>
      <c r="C23" s="66" t="s">
        <v>151</v>
      </c>
      <c r="D23" s="77"/>
    </row>
    <row r="24" ht="16.5" customHeight="true" spans="1:4">
      <c r="A24" s="217"/>
      <c r="B24" s="77"/>
      <c r="C24" s="66" t="s">
        <v>152</v>
      </c>
      <c r="D24" s="77"/>
    </row>
    <row r="25" ht="16.5" customHeight="true" spans="1:4">
      <c r="A25" s="217"/>
      <c r="B25" s="77"/>
      <c r="C25" s="66" t="s">
        <v>153</v>
      </c>
      <c r="D25" s="77"/>
    </row>
    <row r="26" ht="16.5" customHeight="true" spans="1:4">
      <c r="A26" s="217"/>
      <c r="B26" s="77"/>
      <c r="C26" s="66" t="s">
        <v>154</v>
      </c>
      <c r="D26" s="77">
        <v>82644</v>
      </c>
    </row>
    <row r="27" ht="16.5" customHeight="true" spans="1:4">
      <c r="A27" s="217"/>
      <c r="B27" s="77"/>
      <c r="C27" s="66" t="s">
        <v>155</v>
      </c>
      <c r="D27" s="77"/>
    </row>
    <row r="28" ht="16.5" customHeight="true" spans="1:4">
      <c r="A28" s="217"/>
      <c r="B28" s="77"/>
      <c r="C28" s="66" t="s">
        <v>156</v>
      </c>
      <c r="D28" s="77"/>
    </row>
    <row r="29" ht="16.5" customHeight="true" spans="1:4">
      <c r="A29" s="217"/>
      <c r="B29" s="77"/>
      <c r="C29" s="66" t="s">
        <v>157</v>
      </c>
      <c r="D29" s="77"/>
    </row>
    <row r="30" ht="16.5" customHeight="true" spans="1:4">
      <c r="A30" s="217"/>
      <c r="B30" s="77"/>
      <c r="C30" s="66" t="s">
        <v>158</v>
      </c>
      <c r="D30" s="77"/>
    </row>
    <row r="31" ht="16.5" customHeight="true" spans="1:4">
      <c r="A31" s="217"/>
      <c r="B31" s="77"/>
      <c r="C31" s="66" t="s">
        <v>159</v>
      </c>
      <c r="D31" s="77"/>
    </row>
    <row r="32" ht="16.5" customHeight="true" spans="1:4">
      <c r="A32" s="217"/>
      <c r="B32" s="77"/>
      <c r="C32" s="216" t="s">
        <v>160</v>
      </c>
      <c r="D32" s="77"/>
    </row>
    <row r="33" ht="16.5" customHeight="true" spans="1:4">
      <c r="A33" s="217"/>
      <c r="B33" s="77"/>
      <c r="C33" s="216" t="s">
        <v>161</v>
      </c>
      <c r="D33" s="77"/>
    </row>
    <row r="34" ht="16.5" customHeight="true" spans="1:4">
      <c r="A34" s="217"/>
      <c r="B34" s="77"/>
      <c r="C34" s="31" t="s">
        <v>162</v>
      </c>
      <c r="D34" s="77"/>
    </row>
    <row r="35" ht="15" customHeight="true" spans="1:4">
      <c r="A35" s="218" t="s">
        <v>51</v>
      </c>
      <c r="B35" s="219">
        <f>SUM(B7+B11)</f>
        <v>2767020.24</v>
      </c>
      <c r="C35" s="218" t="s">
        <v>52</v>
      </c>
      <c r="D35" s="219">
        <f>SUM(D8:D33)</f>
        <v>2767020.24</v>
      </c>
    </row>
  </sheetData>
  <mergeCells count="4">
    <mergeCell ref="A3:D3"/>
    <mergeCell ref="A4:B4"/>
    <mergeCell ref="A5:B5"/>
    <mergeCell ref="C5:D5"/>
  </mergeCells>
  <printOptions horizontalCentered="true"/>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G24"/>
  <sheetViews>
    <sheetView showZeros="0" workbookViewId="0">
      <pane ySplit="1" topLeftCell="A7" activePane="bottomLeft" state="frozen"/>
      <selection/>
      <selection pane="bottomLeft" activeCell="C31" sqref="C31"/>
    </sheetView>
  </sheetViews>
  <sheetFormatPr defaultColWidth="9.14166666666667" defaultRowHeight="14.25" customHeight="true" outlineLevelCol="6"/>
  <cols>
    <col min="1" max="1" width="20.1416666666667" style="1" customWidth="true"/>
    <col min="2" max="2" width="44" style="1" customWidth="true"/>
    <col min="3" max="7" width="24.1416666666667" style="1" customWidth="true"/>
    <col min="8" max="16384" width="9.14166666666667" style="1"/>
  </cols>
  <sheetData>
    <row r="1" customHeight="true" spans="1:7">
      <c r="A1" s="2"/>
      <c r="B1" s="2"/>
      <c r="C1" s="2"/>
      <c r="D1" s="2"/>
      <c r="E1" s="2"/>
      <c r="F1" s="2"/>
      <c r="G1" s="2"/>
    </row>
    <row r="2" customHeight="true" spans="4:7">
      <c r="D2" s="200"/>
      <c r="F2" s="70"/>
      <c r="G2" s="209" t="s">
        <v>163</v>
      </c>
    </row>
    <row r="3" ht="41.25" customHeight="true" spans="1:7">
      <c r="A3" s="141" t="str">
        <f>"2025"&amp;"年一般公共预算支出预算表（按功能科目分类）"</f>
        <v>2025年一般公共预算支出预算表（按功能科目分类）</v>
      </c>
      <c r="B3" s="141"/>
      <c r="C3" s="141"/>
      <c r="D3" s="141"/>
      <c r="E3" s="141"/>
      <c r="F3" s="141"/>
      <c r="G3" s="141"/>
    </row>
    <row r="4" ht="18" customHeight="true" spans="1:7">
      <c r="A4" s="5" t="s">
        <v>1</v>
      </c>
      <c r="F4" s="138"/>
      <c r="G4" s="209" t="s">
        <v>2</v>
      </c>
    </row>
    <row r="5" ht="20.25" customHeight="true" spans="1:7">
      <c r="A5" s="201" t="s">
        <v>164</v>
      </c>
      <c r="B5" s="202"/>
      <c r="C5" s="142" t="s">
        <v>56</v>
      </c>
      <c r="D5" s="203" t="s">
        <v>75</v>
      </c>
      <c r="E5" s="25"/>
      <c r="F5" s="26"/>
      <c r="G5" s="210" t="s">
        <v>76</v>
      </c>
    </row>
    <row r="6" ht="20.25" customHeight="true" spans="1:7">
      <c r="A6" s="204" t="s">
        <v>72</v>
      </c>
      <c r="B6" s="204" t="s">
        <v>73</v>
      </c>
      <c r="C6" s="28"/>
      <c r="D6" s="147" t="s">
        <v>58</v>
      </c>
      <c r="E6" s="147" t="s">
        <v>165</v>
      </c>
      <c r="F6" s="147" t="s">
        <v>166</v>
      </c>
      <c r="G6" s="211"/>
    </row>
    <row r="7" ht="15" customHeight="true" spans="1:7">
      <c r="A7" s="55" t="s">
        <v>82</v>
      </c>
      <c r="B7" s="55" t="s">
        <v>83</v>
      </c>
      <c r="C7" s="55" t="s">
        <v>84</v>
      </c>
      <c r="D7" s="55" t="s">
        <v>85</v>
      </c>
      <c r="E7" s="55" t="s">
        <v>86</v>
      </c>
      <c r="F7" s="55" t="s">
        <v>87</v>
      </c>
      <c r="G7" s="55" t="s">
        <v>88</v>
      </c>
    </row>
    <row r="8" ht="15" customHeight="true" spans="1:7">
      <c r="A8" s="124" t="s">
        <v>97</v>
      </c>
      <c r="B8" s="124" t="s">
        <v>98</v>
      </c>
      <c r="C8" s="205">
        <v>2511126.24</v>
      </c>
      <c r="D8" s="206">
        <v>1678926.24</v>
      </c>
      <c r="E8" s="206">
        <v>1543965</v>
      </c>
      <c r="F8" s="206">
        <v>134961.24</v>
      </c>
      <c r="G8" s="206">
        <v>832200</v>
      </c>
    </row>
    <row r="9" ht="15" customHeight="true" spans="1:7">
      <c r="A9" s="153" t="s">
        <v>99</v>
      </c>
      <c r="B9" s="153" t="s">
        <v>100</v>
      </c>
      <c r="C9" s="205">
        <v>2511126.24</v>
      </c>
      <c r="D9" s="206">
        <v>1678926.24</v>
      </c>
      <c r="E9" s="206">
        <v>1543965</v>
      </c>
      <c r="F9" s="206">
        <v>134961.24</v>
      </c>
      <c r="G9" s="206">
        <v>832200</v>
      </c>
    </row>
    <row r="10" ht="15" customHeight="true" spans="1:7">
      <c r="A10" s="207" t="s">
        <v>101</v>
      </c>
      <c r="B10" s="207" t="s">
        <v>102</v>
      </c>
      <c r="C10" s="205">
        <v>1678926.24</v>
      </c>
      <c r="D10" s="206">
        <v>1678926.24</v>
      </c>
      <c r="E10" s="206">
        <v>1543965</v>
      </c>
      <c r="F10" s="206">
        <v>134961.24</v>
      </c>
      <c r="G10" s="206"/>
    </row>
    <row r="11" ht="15" customHeight="true" spans="1:7">
      <c r="A11" s="207" t="s">
        <v>103</v>
      </c>
      <c r="B11" s="207" t="s">
        <v>104</v>
      </c>
      <c r="C11" s="205">
        <v>832200</v>
      </c>
      <c r="D11" s="206"/>
      <c r="E11" s="206"/>
      <c r="F11" s="206"/>
      <c r="G11" s="206">
        <v>832200</v>
      </c>
    </row>
    <row r="12" ht="15" customHeight="true" spans="1:7">
      <c r="A12" s="124" t="s">
        <v>105</v>
      </c>
      <c r="B12" s="124" t="s">
        <v>106</v>
      </c>
      <c r="C12" s="205">
        <v>101175</v>
      </c>
      <c r="D12" s="206">
        <v>101175</v>
      </c>
      <c r="E12" s="206">
        <v>101175</v>
      </c>
      <c r="F12" s="206"/>
      <c r="G12" s="206"/>
    </row>
    <row r="13" ht="15" customHeight="true" spans="1:7">
      <c r="A13" s="153" t="s">
        <v>107</v>
      </c>
      <c r="B13" s="153" t="s">
        <v>108</v>
      </c>
      <c r="C13" s="205">
        <v>101175</v>
      </c>
      <c r="D13" s="206">
        <v>101175</v>
      </c>
      <c r="E13" s="206">
        <v>101175</v>
      </c>
      <c r="F13" s="206"/>
      <c r="G13" s="206"/>
    </row>
    <row r="14" ht="15" customHeight="true" spans="1:7">
      <c r="A14" s="207" t="s">
        <v>109</v>
      </c>
      <c r="B14" s="207" t="s">
        <v>110</v>
      </c>
      <c r="C14" s="205">
        <v>101175</v>
      </c>
      <c r="D14" s="206">
        <v>101175</v>
      </c>
      <c r="E14" s="206">
        <v>101175</v>
      </c>
      <c r="F14" s="206"/>
      <c r="G14" s="206"/>
    </row>
    <row r="15" ht="15" customHeight="true" spans="1:7">
      <c r="A15" s="124" t="s">
        <v>111</v>
      </c>
      <c r="B15" s="124" t="s">
        <v>112</v>
      </c>
      <c r="C15" s="205">
        <v>72075</v>
      </c>
      <c r="D15" s="206">
        <v>72075</v>
      </c>
      <c r="E15" s="206">
        <v>72075</v>
      </c>
      <c r="F15" s="206"/>
      <c r="G15" s="206"/>
    </row>
    <row r="16" ht="15" customHeight="true" spans="1:7">
      <c r="A16" s="153" t="s">
        <v>113</v>
      </c>
      <c r="B16" s="153" t="s">
        <v>114</v>
      </c>
      <c r="C16" s="205">
        <v>72075</v>
      </c>
      <c r="D16" s="206">
        <v>72075</v>
      </c>
      <c r="E16" s="206">
        <v>72075</v>
      </c>
      <c r="F16" s="206"/>
      <c r="G16" s="206"/>
    </row>
    <row r="17" ht="15" customHeight="true" spans="1:7">
      <c r="A17" s="207" t="s">
        <v>115</v>
      </c>
      <c r="B17" s="207" t="s">
        <v>116</v>
      </c>
      <c r="C17" s="205">
        <v>34828</v>
      </c>
      <c r="D17" s="206">
        <v>34828</v>
      </c>
      <c r="E17" s="206">
        <v>34828</v>
      </c>
      <c r="F17" s="206"/>
      <c r="G17" s="206"/>
    </row>
    <row r="18" ht="15" customHeight="true" spans="1:7">
      <c r="A18" s="207" t="s">
        <v>117</v>
      </c>
      <c r="B18" s="207" t="s">
        <v>118</v>
      </c>
      <c r="C18" s="205">
        <v>8707</v>
      </c>
      <c r="D18" s="206">
        <v>8707</v>
      </c>
      <c r="E18" s="206">
        <v>8707</v>
      </c>
      <c r="F18" s="206"/>
      <c r="G18" s="206"/>
    </row>
    <row r="19" ht="15" customHeight="true" spans="1:7">
      <c r="A19" s="207" t="s">
        <v>119</v>
      </c>
      <c r="B19" s="207" t="s">
        <v>120</v>
      </c>
      <c r="C19" s="205">
        <v>24835</v>
      </c>
      <c r="D19" s="206">
        <v>24835</v>
      </c>
      <c r="E19" s="206">
        <v>24835</v>
      </c>
      <c r="F19" s="206"/>
      <c r="G19" s="206"/>
    </row>
    <row r="20" ht="15" customHeight="true" spans="1:7">
      <c r="A20" s="207" t="s">
        <v>121</v>
      </c>
      <c r="B20" s="207" t="s">
        <v>122</v>
      </c>
      <c r="C20" s="205">
        <v>3705</v>
      </c>
      <c r="D20" s="206">
        <v>3705</v>
      </c>
      <c r="E20" s="206">
        <v>3705</v>
      </c>
      <c r="F20" s="206"/>
      <c r="G20" s="206"/>
    </row>
    <row r="21" ht="15" customHeight="true" spans="1:7">
      <c r="A21" s="124" t="s">
        <v>123</v>
      </c>
      <c r="B21" s="124" t="s">
        <v>124</v>
      </c>
      <c r="C21" s="205">
        <v>82644</v>
      </c>
      <c r="D21" s="206">
        <v>82644</v>
      </c>
      <c r="E21" s="206">
        <v>82644</v>
      </c>
      <c r="F21" s="206"/>
      <c r="G21" s="206"/>
    </row>
    <row r="22" ht="15" customHeight="true" spans="1:7">
      <c r="A22" s="153" t="s">
        <v>125</v>
      </c>
      <c r="B22" s="153" t="s">
        <v>126</v>
      </c>
      <c r="C22" s="205">
        <v>82644</v>
      </c>
      <c r="D22" s="206">
        <v>82644</v>
      </c>
      <c r="E22" s="206">
        <v>82644</v>
      </c>
      <c r="F22" s="206"/>
      <c r="G22" s="206"/>
    </row>
    <row r="23" ht="18" customHeight="true" spans="1:7">
      <c r="A23" s="207" t="s">
        <v>127</v>
      </c>
      <c r="B23" s="207" t="s">
        <v>128</v>
      </c>
      <c r="C23" s="205">
        <v>82644</v>
      </c>
      <c r="D23" s="206">
        <v>82644</v>
      </c>
      <c r="E23" s="206">
        <v>82644</v>
      </c>
      <c r="F23" s="206"/>
      <c r="G23" s="206"/>
    </row>
    <row r="24" ht="18" customHeight="true" spans="1:7">
      <c r="A24" s="76" t="s">
        <v>167</v>
      </c>
      <c r="B24" s="208" t="s">
        <v>167</v>
      </c>
      <c r="C24" s="77">
        <f>SUM(C8+C12+C15+C21)</f>
        <v>2767020.24</v>
      </c>
      <c r="D24" s="77">
        <f>SUM(D8+D12+D15+D21)</f>
        <v>1934820.24</v>
      </c>
      <c r="E24" s="77">
        <f>SUM(E8+E12+E15+E21)</f>
        <v>1799859</v>
      </c>
      <c r="F24" s="77">
        <f>SUM(F8+F12+F15+F21)</f>
        <v>134961.24</v>
      </c>
      <c r="G24" s="77">
        <f>SUM(G8+G12+G15+G21)</f>
        <v>832200</v>
      </c>
    </row>
  </sheetData>
  <mergeCells count="6">
    <mergeCell ref="A3:G3"/>
    <mergeCell ref="A5:B5"/>
    <mergeCell ref="D5:F5"/>
    <mergeCell ref="A24:B24"/>
    <mergeCell ref="C5:C6"/>
    <mergeCell ref="G5:G6"/>
  </mergeCells>
  <printOptions horizontalCentered="true"/>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F9"/>
  <sheetViews>
    <sheetView showZeros="0" workbookViewId="0">
      <pane ySplit="1" topLeftCell="A2" activePane="bottomLeft" state="frozen"/>
      <selection/>
      <selection pane="bottomLeft" activeCell="D15" sqref="D15"/>
    </sheetView>
  </sheetViews>
  <sheetFormatPr defaultColWidth="10.425" defaultRowHeight="14.25" customHeight="true" outlineLevelCol="5"/>
  <cols>
    <col min="1" max="6" width="28.1416666666667" style="1" customWidth="true"/>
    <col min="7" max="16384" width="10.425" style="1"/>
  </cols>
  <sheetData>
    <row r="1" customHeight="true" spans="1:6">
      <c r="A1" s="2"/>
      <c r="B1" s="2"/>
      <c r="C1" s="2"/>
      <c r="D1" s="2"/>
      <c r="E1" s="2"/>
      <c r="F1" s="2"/>
    </row>
    <row r="2" customHeight="true" spans="1:6">
      <c r="A2" s="45"/>
      <c r="B2" s="45"/>
      <c r="C2" s="45"/>
      <c r="D2" s="45"/>
      <c r="E2" s="44"/>
      <c r="F2" s="199" t="s">
        <v>168</v>
      </c>
    </row>
    <row r="3" ht="41.25" customHeight="true" spans="1:6">
      <c r="A3" s="195" t="str">
        <f>"2025"&amp;"年一般公共预算“三公”经费支出预算表"</f>
        <v>2025年一般公共预算“三公”经费支出预算表</v>
      </c>
      <c r="B3" s="45"/>
      <c r="C3" s="45"/>
      <c r="D3" s="45"/>
      <c r="E3" s="44"/>
      <c r="F3" s="45"/>
    </row>
    <row r="4" customHeight="true" spans="1:6">
      <c r="A4" s="196" t="s">
        <v>1</v>
      </c>
      <c r="B4" s="197"/>
      <c r="D4" s="45"/>
      <c r="E4" s="44"/>
      <c r="F4" s="63" t="s">
        <v>2</v>
      </c>
    </row>
    <row r="5" ht="27" customHeight="true" spans="1:6">
      <c r="A5" s="49" t="s">
        <v>169</v>
      </c>
      <c r="B5" s="49" t="s">
        <v>170</v>
      </c>
      <c r="C5" s="49" t="s">
        <v>171</v>
      </c>
      <c r="D5" s="49"/>
      <c r="E5" s="38"/>
      <c r="F5" s="49" t="s">
        <v>172</v>
      </c>
    </row>
    <row r="6" ht="28.5" customHeight="true" spans="1:6">
      <c r="A6" s="198"/>
      <c r="B6" s="51"/>
      <c r="C6" s="38" t="s">
        <v>58</v>
      </c>
      <c r="D6" s="38" t="s">
        <v>173</v>
      </c>
      <c r="E6" s="38" t="s">
        <v>174</v>
      </c>
      <c r="F6" s="50"/>
    </row>
    <row r="7" ht="17.25" customHeight="true" spans="1:6">
      <c r="A7" s="59" t="s">
        <v>82</v>
      </c>
      <c r="B7" s="59" t="s">
        <v>83</v>
      </c>
      <c r="C7" s="59" t="s">
        <v>84</v>
      </c>
      <c r="D7" s="59" t="s">
        <v>85</v>
      </c>
      <c r="E7" s="59" t="s">
        <v>86</v>
      </c>
      <c r="F7" s="59" t="s">
        <v>87</v>
      </c>
    </row>
    <row r="8" ht="17.25" customHeight="true" spans="1:6">
      <c r="A8" s="77"/>
      <c r="B8" s="77"/>
      <c r="C8" s="77"/>
      <c r="D8" s="77"/>
      <c r="E8" s="77"/>
      <c r="F8" s="77"/>
    </row>
    <row r="9" customHeight="true" spans="1:1">
      <c r="A9" s="1" t="s">
        <v>175</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X58"/>
  <sheetViews>
    <sheetView showZeros="0" workbookViewId="0">
      <pane ySplit="1" topLeftCell="A2" activePane="bottomLeft" state="frozen"/>
      <selection/>
      <selection pane="bottomLeft" activeCell="M61" sqref="M61"/>
    </sheetView>
  </sheetViews>
  <sheetFormatPr defaultColWidth="9.14166666666667" defaultRowHeight="14.25" customHeight="true"/>
  <cols>
    <col min="1" max="1" width="29.8166666666667" customWidth="true"/>
    <col min="2" max="2" width="28.925" customWidth="true"/>
    <col min="3" max="3" width="20.7083333333333" customWidth="true"/>
    <col min="4" max="4" width="31.2833333333333" customWidth="true"/>
    <col min="5" max="5" width="10.1416666666667" customWidth="true"/>
    <col min="6" max="6" width="27.125" customWidth="true"/>
    <col min="7" max="7" width="10.2833333333333" customWidth="true"/>
    <col min="8" max="8" width="23" customWidth="true"/>
    <col min="9" max="24" width="18.7083333333333" customWidth="true"/>
  </cols>
  <sheetData>
    <row r="1" customHeight="true" spans="1:24">
      <c r="A1" s="80"/>
      <c r="B1" s="80"/>
      <c r="C1" s="80"/>
      <c r="D1" s="80"/>
      <c r="E1" s="80"/>
      <c r="F1" s="80"/>
      <c r="G1" s="80"/>
      <c r="H1" s="80"/>
      <c r="I1" s="80"/>
      <c r="J1" s="80"/>
      <c r="K1" s="80"/>
      <c r="L1" s="80"/>
      <c r="M1" s="80"/>
      <c r="N1" s="80"/>
      <c r="O1" s="80"/>
      <c r="P1" s="80"/>
      <c r="Q1" s="80"/>
      <c r="R1" s="80"/>
      <c r="S1" s="80"/>
      <c r="T1" s="80"/>
      <c r="U1" s="80"/>
      <c r="V1" s="80"/>
      <c r="W1" s="80"/>
      <c r="X1" s="80"/>
    </row>
    <row r="2" ht="13.5" customHeight="true" spans="2:24">
      <c r="B2" s="158"/>
      <c r="C2" s="181"/>
      <c r="E2" s="187"/>
      <c r="F2" s="187"/>
      <c r="G2" s="187"/>
      <c r="H2" s="187"/>
      <c r="I2" s="82"/>
      <c r="J2" s="82"/>
      <c r="K2" s="82"/>
      <c r="L2" s="82"/>
      <c r="M2" s="82"/>
      <c r="N2" s="82"/>
      <c r="R2" s="82"/>
      <c r="V2" s="181"/>
      <c r="X2" s="133" t="s">
        <v>176</v>
      </c>
    </row>
    <row r="3" ht="45.75" customHeight="true" spans="1:24">
      <c r="A3" s="84" t="str">
        <f>"2025"&amp;"年部门基本支出预算表"</f>
        <v>2025年部门基本支出预算表</v>
      </c>
      <c r="B3" s="119"/>
      <c r="C3" s="84"/>
      <c r="D3" s="84"/>
      <c r="E3" s="84"/>
      <c r="F3" s="84"/>
      <c r="G3" s="84"/>
      <c r="H3" s="84"/>
      <c r="I3" s="84"/>
      <c r="J3" s="84"/>
      <c r="K3" s="84"/>
      <c r="L3" s="84"/>
      <c r="M3" s="84"/>
      <c r="N3" s="84"/>
      <c r="O3" s="119"/>
      <c r="P3" s="119"/>
      <c r="Q3" s="119"/>
      <c r="R3" s="84"/>
      <c r="S3" s="84"/>
      <c r="T3" s="84"/>
      <c r="U3" s="84"/>
      <c r="V3" s="84"/>
      <c r="W3" s="84"/>
      <c r="X3" s="84"/>
    </row>
    <row r="4" ht="18.75" customHeight="true" spans="1:24">
      <c r="A4" s="126" t="s">
        <v>1</v>
      </c>
      <c r="B4" s="159"/>
      <c r="C4" s="182"/>
      <c r="D4" s="182"/>
      <c r="E4" s="182"/>
      <c r="F4" s="182"/>
      <c r="G4" s="182"/>
      <c r="H4" s="182"/>
      <c r="I4" s="86"/>
      <c r="J4" s="86"/>
      <c r="K4" s="86"/>
      <c r="L4" s="86"/>
      <c r="M4" s="86"/>
      <c r="N4" s="86"/>
      <c r="O4" s="121"/>
      <c r="P4" s="121"/>
      <c r="Q4" s="121"/>
      <c r="R4" s="86"/>
      <c r="V4" s="181"/>
      <c r="X4" s="133" t="s">
        <v>2</v>
      </c>
    </row>
    <row r="5" ht="18" customHeight="true" spans="1:24">
      <c r="A5" s="160" t="s">
        <v>177</v>
      </c>
      <c r="B5" s="160" t="s">
        <v>178</v>
      </c>
      <c r="C5" s="160" t="s">
        <v>179</v>
      </c>
      <c r="D5" s="160" t="s">
        <v>180</v>
      </c>
      <c r="E5" s="160" t="s">
        <v>181</v>
      </c>
      <c r="F5" s="160" t="s">
        <v>182</v>
      </c>
      <c r="G5" s="160" t="s">
        <v>183</v>
      </c>
      <c r="H5" s="160" t="s">
        <v>184</v>
      </c>
      <c r="I5" s="189" t="s">
        <v>185</v>
      </c>
      <c r="J5" s="115" t="s">
        <v>185</v>
      </c>
      <c r="K5" s="115"/>
      <c r="L5" s="115"/>
      <c r="M5" s="115"/>
      <c r="N5" s="115"/>
      <c r="O5" s="172"/>
      <c r="P5" s="172"/>
      <c r="Q5" s="172"/>
      <c r="R5" s="109" t="s">
        <v>62</v>
      </c>
      <c r="S5" s="115" t="s">
        <v>63</v>
      </c>
      <c r="T5" s="115"/>
      <c r="U5" s="115"/>
      <c r="V5" s="115"/>
      <c r="W5" s="115"/>
      <c r="X5" s="116"/>
    </row>
    <row r="6" ht="18" customHeight="true" spans="1:24">
      <c r="A6" s="161"/>
      <c r="B6" s="162"/>
      <c r="C6" s="183"/>
      <c r="D6" s="161"/>
      <c r="E6" s="161"/>
      <c r="F6" s="161"/>
      <c r="G6" s="161"/>
      <c r="H6" s="161"/>
      <c r="I6" s="190" t="s">
        <v>186</v>
      </c>
      <c r="J6" s="189" t="s">
        <v>59</v>
      </c>
      <c r="K6" s="115"/>
      <c r="L6" s="115"/>
      <c r="M6" s="115"/>
      <c r="N6" s="116"/>
      <c r="O6" s="171" t="s">
        <v>187</v>
      </c>
      <c r="P6" s="172"/>
      <c r="Q6" s="179"/>
      <c r="R6" s="160" t="s">
        <v>62</v>
      </c>
      <c r="S6" s="189" t="s">
        <v>63</v>
      </c>
      <c r="T6" s="109" t="s">
        <v>65</v>
      </c>
      <c r="U6" s="115" t="s">
        <v>63</v>
      </c>
      <c r="V6" s="109" t="s">
        <v>67</v>
      </c>
      <c r="W6" s="109" t="s">
        <v>68</v>
      </c>
      <c r="X6" s="194" t="s">
        <v>69</v>
      </c>
    </row>
    <row r="7" ht="19.5" customHeight="true" spans="1:24">
      <c r="A7" s="162"/>
      <c r="B7" s="162"/>
      <c r="C7" s="162"/>
      <c r="D7" s="162"/>
      <c r="E7" s="162"/>
      <c r="F7" s="162"/>
      <c r="G7" s="162"/>
      <c r="H7" s="162"/>
      <c r="I7" s="162"/>
      <c r="J7" s="191" t="s">
        <v>188</v>
      </c>
      <c r="K7" s="160" t="s">
        <v>189</v>
      </c>
      <c r="L7" s="160" t="s">
        <v>190</v>
      </c>
      <c r="M7" s="160" t="s">
        <v>191</v>
      </c>
      <c r="N7" s="160" t="s">
        <v>192</v>
      </c>
      <c r="O7" s="160" t="s">
        <v>59</v>
      </c>
      <c r="P7" s="160" t="s">
        <v>60</v>
      </c>
      <c r="Q7" s="160" t="s">
        <v>61</v>
      </c>
      <c r="R7" s="162"/>
      <c r="S7" s="160" t="s">
        <v>58</v>
      </c>
      <c r="T7" s="160" t="s">
        <v>65</v>
      </c>
      <c r="U7" s="160" t="s">
        <v>193</v>
      </c>
      <c r="V7" s="160" t="s">
        <v>67</v>
      </c>
      <c r="W7" s="160" t="s">
        <v>68</v>
      </c>
      <c r="X7" s="160" t="s">
        <v>69</v>
      </c>
    </row>
    <row r="8" ht="37.5" customHeight="true" spans="1:24">
      <c r="A8" s="184"/>
      <c r="B8" s="93"/>
      <c r="C8" s="184"/>
      <c r="D8" s="184"/>
      <c r="E8" s="184"/>
      <c r="F8" s="184"/>
      <c r="G8" s="184"/>
      <c r="H8" s="184"/>
      <c r="I8" s="184"/>
      <c r="J8" s="192" t="s">
        <v>58</v>
      </c>
      <c r="K8" s="163" t="s">
        <v>194</v>
      </c>
      <c r="L8" s="163" t="s">
        <v>190</v>
      </c>
      <c r="M8" s="163" t="s">
        <v>191</v>
      </c>
      <c r="N8" s="163" t="s">
        <v>192</v>
      </c>
      <c r="O8" s="163" t="s">
        <v>190</v>
      </c>
      <c r="P8" s="163" t="s">
        <v>191</v>
      </c>
      <c r="Q8" s="163" t="s">
        <v>192</v>
      </c>
      <c r="R8" s="163" t="s">
        <v>62</v>
      </c>
      <c r="S8" s="163" t="s">
        <v>58</v>
      </c>
      <c r="T8" s="163" t="s">
        <v>65</v>
      </c>
      <c r="U8" s="163" t="s">
        <v>193</v>
      </c>
      <c r="V8" s="163" t="s">
        <v>67</v>
      </c>
      <c r="W8" s="163" t="s">
        <v>68</v>
      </c>
      <c r="X8" s="163" t="s">
        <v>69</v>
      </c>
    </row>
    <row r="9" ht="15" customHeight="true" spans="1:24">
      <c r="A9" s="178">
        <v>1</v>
      </c>
      <c r="B9" s="178">
        <v>2</v>
      </c>
      <c r="C9" s="178">
        <v>3</v>
      </c>
      <c r="D9" s="178">
        <v>4</v>
      </c>
      <c r="E9" s="178">
        <v>5</v>
      </c>
      <c r="F9" s="178">
        <v>6</v>
      </c>
      <c r="G9" s="178">
        <v>7</v>
      </c>
      <c r="H9" s="178">
        <v>8</v>
      </c>
      <c r="I9" s="178">
        <v>9</v>
      </c>
      <c r="J9" s="178">
        <v>10</v>
      </c>
      <c r="K9" s="178">
        <v>11</v>
      </c>
      <c r="L9" s="178">
        <v>12</v>
      </c>
      <c r="M9" s="178">
        <v>13</v>
      </c>
      <c r="N9" s="178">
        <v>14</v>
      </c>
      <c r="O9" s="178">
        <v>15</v>
      </c>
      <c r="P9" s="178">
        <v>16</v>
      </c>
      <c r="Q9" s="178">
        <v>17</v>
      </c>
      <c r="R9" s="178">
        <v>18</v>
      </c>
      <c r="S9" s="178">
        <v>19</v>
      </c>
      <c r="T9" s="178">
        <v>20</v>
      </c>
      <c r="U9" s="178">
        <v>21</v>
      </c>
      <c r="V9" s="178">
        <v>22</v>
      </c>
      <c r="W9" s="178">
        <v>23</v>
      </c>
      <c r="X9" s="178">
        <v>24</v>
      </c>
    </row>
    <row r="10" ht="15" customHeight="true" spans="1:24">
      <c r="A10" s="185" t="s">
        <v>70</v>
      </c>
      <c r="B10" s="185" t="s">
        <v>70</v>
      </c>
      <c r="C10" s="249" t="s">
        <v>195</v>
      </c>
      <c r="D10" s="185" t="s">
        <v>196</v>
      </c>
      <c r="E10" s="185" t="s">
        <v>109</v>
      </c>
      <c r="F10" s="185" t="s">
        <v>110</v>
      </c>
      <c r="G10" s="185" t="s">
        <v>197</v>
      </c>
      <c r="H10" s="185" t="s">
        <v>198</v>
      </c>
      <c r="I10" s="193">
        <v>101175</v>
      </c>
      <c r="J10" s="193">
        <v>101175</v>
      </c>
      <c r="K10" s="178"/>
      <c r="L10" s="178"/>
      <c r="M10" s="193">
        <v>101175</v>
      </c>
      <c r="N10" s="178"/>
      <c r="O10" s="178"/>
      <c r="P10" s="178"/>
      <c r="Q10" s="178"/>
      <c r="R10" s="178"/>
      <c r="S10" s="178"/>
      <c r="T10" s="178"/>
      <c r="U10" s="178"/>
      <c r="V10" s="178"/>
      <c r="W10" s="178"/>
      <c r="X10" s="178"/>
    </row>
    <row r="11" ht="15" customHeight="true" spans="1:24">
      <c r="A11" s="185" t="s">
        <v>70</v>
      </c>
      <c r="B11" s="185" t="s">
        <v>70</v>
      </c>
      <c r="C11" s="249" t="s">
        <v>195</v>
      </c>
      <c r="D11" s="185" t="s">
        <v>199</v>
      </c>
      <c r="E11" s="185" t="s">
        <v>115</v>
      </c>
      <c r="F11" s="185" t="s">
        <v>116</v>
      </c>
      <c r="G11" s="185" t="s">
        <v>200</v>
      </c>
      <c r="H11" s="185" t="s">
        <v>201</v>
      </c>
      <c r="I11" s="193">
        <v>34828</v>
      </c>
      <c r="J11" s="193">
        <v>34828</v>
      </c>
      <c r="K11" s="178"/>
      <c r="L11" s="178"/>
      <c r="M11" s="193">
        <v>34828</v>
      </c>
      <c r="N11" s="178"/>
      <c r="O11" s="178"/>
      <c r="P11" s="178"/>
      <c r="Q11" s="178"/>
      <c r="R11" s="178"/>
      <c r="S11" s="178"/>
      <c r="T11" s="178"/>
      <c r="U11" s="178"/>
      <c r="V11" s="178"/>
      <c r="W11" s="178"/>
      <c r="X11" s="178"/>
    </row>
    <row r="12" ht="15" customHeight="true" spans="1:24">
      <c r="A12" s="185" t="s">
        <v>70</v>
      </c>
      <c r="B12" s="185" t="s">
        <v>70</v>
      </c>
      <c r="C12" s="249" t="s">
        <v>195</v>
      </c>
      <c r="D12" s="185" t="s">
        <v>202</v>
      </c>
      <c r="E12" s="185" t="s">
        <v>119</v>
      </c>
      <c r="F12" s="185" t="s">
        <v>120</v>
      </c>
      <c r="G12" s="185" t="s">
        <v>203</v>
      </c>
      <c r="H12" s="185" t="s">
        <v>204</v>
      </c>
      <c r="I12" s="193">
        <v>24835</v>
      </c>
      <c r="J12" s="193">
        <v>24835</v>
      </c>
      <c r="K12" s="178"/>
      <c r="L12" s="178"/>
      <c r="M12" s="193">
        <v>24835</v>
      </c>
      <c r="N12" s="178"/>
      <c r="O12" s="178"/>
      <c r="P12" s="178"/>
      <c r="Q12" s="178"/>
      <c r="R12" s="178"/>
      <c r="S12" s="178"/>
      <c r="T12" s="178"/>
      <c r="U12" s="178"/>
      <c r="V12" s="178"/>
      <c r="W12" s="178"/>
      <c r="X12" s="178"/>
    </row>
    <row r="13" ht="15" customHeight="true" spans="1:24">
      <c r="A13" s="185" t="s">
        <v>70</v>
      </c>
      <c r="B13" s="185" t="s">
        <v>70</v>
      </c>
      <c r="C13" s="249" t="s">
        <v>195</v>
      </c>
      <c r="D13" s="185" t="s">
        <v>205</v>
      </c>
      <c r="E13" s="185" t="s">
        <v>121</v>
      </c>
      <c r="F13" s="185" t="s">
        <v>122</v>
      </c>
      <c r="G13" s="185" t="s">
        <v>206</v>
      </c>
      <c r="H13" s="185" t="s">
        <v>207</v>
      </c>
      <c r="I13" s="193">
        <v>2385</v>
      </c>
      <c r="J13" s="193">
        <v>2385</v>
      </c>
      <c r="K13" s="178"/>
      <c r="L13" s="178"/>
      <c r="M13" s="193">
        <v>2385</v>
      </c>
      <c r="N13" s="178"/>
      <c r="O13" s="178"/>
      <c r="P13" s="178"/>
      <c r="Q13" s="178"/>
      <c r="R13" s="178"/>
      <c r="S13" s="178"/>
      <c r="T13" s="178"/>
      <c r="U13" s="178"/>
      <c r="V13" s="178"/>
      <c r="W13" s="178"/>
      <c r="X13" s="178"/>
    </row>
    <row r="14" ht="15" customHeight="true" spans="1:24">
      <c r="A14" s="185" t="s">
        <v>70</v>
      </c>
      <c r="B14" s="185" t="s">
        <v>70</v>
      </c>
      <c r="C14" s="249" t="s">
        <v>195</v>
      </c>
      <c r="D14" s="185" t="s">
        <v>208</v>
      </c>
      <c r="E14" s="185" t="s">
        <v>121</v>
      </c>
      <c r="F14" s="185" t="s">
        <v>122</v>
      </c>
      <c r="G14" s="185" t="s">
        <v>206</v>
      </c>
      <c r="H14" s="185" t="s">
        <v>207</v>
      </c>
      <c r="I14" s="193">
        <v>1320</v>
      </c>
      <c r="J14" s="193">
        <v>1320</v>
      </c>
      <c r="K14" s="178"/>
      <c r="L14" s="178"/>
      <c r="M14" s="193">
        <v>1320</v>
      </c>
      <c r="N14" s="178"/>
      <c r="O14" s="178"/>
      <c r="P14" s="178"/>
      <c r="Q14" s="178"/>
      <c r="R14" s="178"/>
      <c r="S14" s="178"/>
      <c r="T14" s="178"/>
      <c r="U14" s="178"/>
      <c r="V14" s="178"/>
      <c r="W14" s="178"/>
      <c r="X14" s="178"/>
    </row>
    <row r="15" ht="15" customHeight="true" spans="1:24">
      <c r="A15" s="185" t="s">
        <v>70</v>
      </c>
      <c r="B15" s="185" t="s">
        <v>70</v>
      </c>
      <c r="C15" s="249" t="s">
        <v>195</v>
      </c>
      <c r="D15" s="185" t="s">
        <v>209</v>
      </c>
      <c r="E15" s="185" t="s">
        <v>117</v>
      </c>
      <c r="F15" s="185" t="s">
        <v>118</v>
      </c>
      <c r="G15" s="185" t="s">
        <v>200</v>
      </c>
      <c r="H15" s="185" t="s">
        <v>201</v>
      </c>
      <c r="I15" s="193">
        <v>8707</v>
      </c>
      <c r="J15" s="193">
        <v>8707</v>
      </c>
      <c r="K15" s="178"/>
      <c r="L15" s="178"/>
      <c r="M15" s="193">
        <v>8707</v>
      </c>
      <c r="N15" s="178"/>
      <c r="O15" s="178"/>
      <c r="P15" s="178"/>
      <c r="Q15" s="178"/>
      <c r="R15" s="178"/>
      <c r="S15" s="178"/>
      <c r="T15" s="178"/>
      <c r="U15" s="178"/>
      <c r="V15" s="178"/>
      <c r="W15" s="178"/>
      <c r="X15" s="178"/>
    </row>
    <row r="16" ht="15" customHeight="true" spans="1:24">
      <c r="A16" s="185" t="s">
        <v>70</v>
      </c>
      <c r="B16" s="185" t="s">
        <v>70</v>
      </c>
      <c r="C16" s="249" t="s">
        <v>210</v>
      </c>
      <c r="D16" s="185" t="s">
        <v>211</v>
      </c>
      <c r="E16" s="185" t="s">
        <v>101</v>
      </c>
      <c r="F16" s="185" t="s">
        <v>102</v>
      </c>
      <c r="G16" s="185" t="s">
        <v>212</v>
      </c>
      <c r="H16" s="185" t="s">
        <v>213</v>
      </c>
      <c r="I16" s="193">
        <v>3124.8</v>
      </c>
      <c r="J16" s="193">
        <v>3124.8</v>
      </c>
      <c r="K16" s="178"/>
      <c r="L16" s="178"/>
      <c r="M16" s="193">
        <v>3124.8</v>
      </c>
      <c r="N16" s="178"/>
      <c r="O16" s="178"/>
      <c r="P16" s="178"/>
      <c r="Q16" s="178"/>
      <c r="R16" s="178"/>
      <c r="S16" s="178"/>
      <c r="T16" s="178"/>
      <c r="U16" s="178"/>
      <c r="V16" s="178"/>
      <c r="W16" s="178"/>
      <c r="X16" s="178"/>
    </row>
    <row r="17" ht="15" customHeight="true" spans="1:24">
      <c r="A17" s="185" t="s">
        <v>70</v>
      </c>
      <c r="B17" s="185" t="s">
        <v>70</v>
      </c>
      <c r="C17" s="249" t="s">
        <v>210</v>
      </c>
      <c r="D17" s="185" t="s">
        <v>214</v>
      </c>
      <c r="E17" s="185" t="s">
        <v>101</v>
      </c>
      <c r="F17" s="185" t="s">
        <v>102</v>
      </c>
      <c r="G17" s="185" t="s">
        <v>212</v>
      </c>
      <c r="H17" s="185" t="s">
        <v>213</v>
      </c>
      <c r="I17" s="193">
        <v>571.44</v>
      </c>
      <c r="J17" s="193">
        <v>571.44</v>
      </c>
      <c r="K17" s="178"/>
      <c r="L17" s="178"/>
      <c r="M17" s="193">
        <v>571.44</v>
      </c>
      <c r="N17" s="178"/>
      <c r="O17" s="178"/>
      <c r="P17" s="178"/>
      <c r="Q17" s="178"/>
      <c r="R17" s="178"/>
      <c r="S17" s="178"/>
      <c r="T17" s="178"/>
      <c r="U17" s="178"/>
      <c r="V17" s="178"/>
      <c r="W17" s="178"/>
      <c r="X17" s="178"/>
    </row>
    <row r="18" ht="15" customHeight="true" spans="1:24">
      <c r="A18" s="185" t="s">
        <v>70</v>
      </c>
      <c r="B18" s="185" t="s">
        <v>70</v>
      </c>
      <c r="C18" s="249" t="s">
        <v>215</v>
      </c>
      <c r="D18" s="185" t="s">
        <v>216</v>
      </c>
      <c r="E18" s="185" t="s">
        <v>101</v>
      </c>
      <c r="F18" s="185" t="s">
        <v>102</v>
      </c>
      <c r="G18" s="185" t="s">
        <v>217</v>
      </c>
      <c r="H18" s="185" t="s">
        <v>218</v>
      </c>
      <c r="I18" s="193">
        <v>28572</v>
      </c>
      <c r="J18" s="193">
        <v>28572</v>
      </c>
      <c r="K18" s="178"/>
      <c r="L18" s="178"/>
      <c r="M18" s="193">
        <v>28572</v>
      </c>
      <c r="N18" s="178"/>
      <c r="O18" s="178"/>
      <c r="P18" s="178"/>
      <c r="Q18" s="178"/>
      <c r="R18" s="178"/>
      <c r="S18" s="178"/>
      <c r="T18" s="178"/>
      <c r="U18" s="178"/>
      <c r="V18" s="178"/>
      <c r="W18" s="178"/>
      <c r="X18" s="178"/>
    </row>
    <row r="19" ht="15" customHeight="true" spans="1:24">
      <c r="A19" s="185" t="s">
        <v>70</v>
      </c>
      <c r="B19" s="185" t="s">
        <v>70</v>
      </c>
      <c r="C19" s="249" t="s">
        <v>215</v>
      </c>
      <c r="D19" s="185" t="s">
        <v>219</v>
      </c>
      <c r="E19" s="185" t="s">
        <v>101</v>
      </c>
      <c r="F19" s="185" t="s">
        <v>102</v>
      </c>
      <c r="G19" s="185" t="s">
        <v>220</v>
      </c>
      <c r="H19" s="185" t="s">
        <v>221</v>
      </c>
      <c r="I19" s="193">
        <v>18492</v>
      </c>
      <c r="J19" s="193">
        <v>18492</v>
      </c>
      <c r="K19" s="178"/>
      <c r="L19" s="178"/>
      <c r="M19" s="193">
        <v>18492</v>
      </c>
      <c r="N19" s="178"/>
      <c r="O19" s="178"/>
      <c r="P19" s="178"/>
      <c r="Q19" s="178"/>
      <c r="R19" s="178"/>
      <c r="S19" s="178"/>
      <c r="T19" s="178"/>
      <c r="U19" s="178"/>
      <c r="V19" s="178"/>
      <c r="W19" s="178"/>
      <c r="X19" s="178"/>
    </row>
    <row r="20" ht="15" customHeight="true" spans="1:24">
      <c r="A20" s="185" t="s">
        <v>70</v>
      </c>
      <c r="B20" s="185" t="s">
        <v>70</v>
      </c>
      <c r="C20" s="249" t="s">
        <v>215</v>
      </c>
      <c r="D20" s="185" t="s">
        <v>222</v>
      </c>
      <c r="E20" s="185" t="s">
        <v>101</v>
      </c>
      <c r="F20" s="185" t="s">
        <v>102</v>
      </c>
      <c r="G20" s="185" t="s">
        <v>223</v>
      </c>
      <c r="H20" s="185" t="s">
        <v>224</v>
      </c>
      <c r="I20" s="193">
        <v>2381</v>
      </c>
      <c r="J20" s="193">
        <v>2381</v>
      </c>
      <c r="K20" s="178"/>
      <c r="L20" s="178"/>
      <c r="M20" s="193">
        <v>2381</v>
      </c>
      <c r="N20" s="178"/>
      <c r="O20" s="178"/>
      <c r="P20" s="178"/>
      <c r="Q20" s="178"/>
      <c r="R20" s="178"/>
      <c r="S20" s="178"/>
      <c r="T20" s="178"/>
      <c r="U20" s="178"/>
      <c r="V20" s="178"/>
      <c r="W20" s="178"/>
      <c r="X20" s="178"/>
    </row>
    <row r="21" ht="15" customHeight="true" spans="1:24">
      <c r="A21" s="185" t="s">
        <v>70</v>
      </c>
      <c r="B21" s="185" t="s">
        <v>70</v>
      </c>
      <c r="C21" s="249" t="s">
        <v>215</v>
      </c>
      <c r="D21" s="185" t="s">
        <v>225</v>
      </c>
      <c r="E21" s="185" t="s">
        <v>101</v>
      </c>
      <c r="F21" s="185" t="s">
        <v>102</v>
      </c>
      <c r="G21" s="185" t="s">
        <v>226</v>
      </c>
      <c r="H21" s="185" t="s">
        <v>227</v>
      </c>
      <c r="I21" s="193">
        <v>9060</v>
      </c>
      <c r="J21" s="193">
        <v>9060</v>
      </c>
      <c r="K21" s="178"/>
      <c r="L21" s="178"/>
      <c r="M21" s="193">
        <v>9060</v>
      </c>
      <c r="N21" s="178"/>
      <c r="O21" s="178"/>
      <c r="P21" s="178"/>
      <c r="Q21" s="178"/>
      <c r="R21" s="178"/>
      <c r="S21" s="178"/>
      <c r="T21" s="178"/>
      <c r="U21" s="178"/>
      <c r="V21" s="178"/>
      <c r="W21" s="178"/>
      <c r="X21" s="178"/>
    </row>
    <row r="22" ht="15" customHeight="true" spans="1:24">
      <c r="A22" s="185" t="s">
        <v>70</v>
      </c>
      <c r="B22" s="185" t="s">
        <v>70</v>
      </c>
      <c r="C22" s="249" t="s">
        <v>215</v>
      </c>
      <c r="D22" s="185" t="s">
        <v>228</v>
      </c>
      <c r="E22" s="185" t="s">
        <v>101</v>
      </c>
      <c r="F22" s="185" t="s">
        <v>102</v>
      </c>
      <c r="G22" s="185" t="s">
        <v>226</v>
      </c>
      <c r="H22" s="185" t="s">
        <v>227</v>
      </c>
      <c r="I22" s="193">
        <v>17760</v>
      </c>
      <c r="J22" s="193">
        <v>17760</v>
      </c>
      <c r="K22" s="178"/>
      <c r="L22" s="178"/>
      <c r="M22" s="193">
        <v>17760</v>
      </c>
      <c r="N22" s="178"/>
      <c r="O22" s="178"/>
      <c r="P22" s="178"/>
      <c r="Q22" s="178"/>
      <c r="R22" s="178"/>
      <c r="S22" s="178"/>
      <c r="T22" s="178"/>
      <c r="U22" s="178"/>
      <c r="V22" s="178"/>
      <c r="W22" s="178"/>
      <c r="X22" s="178"/>
    </row>
    <row r="23" ht="15" customHeight="true" spans="1:24">
      <c r="A23" s="185" t="s">
        <v>70</v>
      </c>
      <c r="B23" s="185" t="s">
        <v>70</v>
      </c>
      <c r="C23" s="249" t="s">
        <v>229</v>
      </c>
      <c r="D23" s="185" t="s">
        <v>230</v>
      </c>
      <c r="E23" s="185" t="s">
        <v>101</v>
      </c>
      <c r="F23" s="185" t="s">
        <v>102</v>
      </c>
      <c r="G23" s="185" t="s">
        <v>231</v>
      </c>
      <c r="H23" s="185" t="s">
        <v>232</v>
      </c>
      <c r="I23" s="193">
        <v>42084</v>
      </c>
      <c r="J23" s="193">
        <v>42084</v>
      </c>
      <c r="K23" s="178"/>
      <c r="L23" s="178"/>
      <c r="M23" s="193">
        <v>42084</v>
      </c>
      <c r="N23" s="178"/>
      <c r="O23" s="178"/>
      <c r="P23" s="178"/>
      <c r="Q23" s="178"/>
      <c r="R23" s="178"/>
      <c r="S23" s="178"/>
      <c r="T23" s="178"/>
      <c r="U23" s="178"/>
      <c r="V23" s="178"/>
      <c r="W23" s="178"/>
      <c r="X23" s="178"/>
    </row>
    <row r="24" ht="15" customHeight="true" spans="1:24">
      <c r="A24" s="185" t="s">
        <v>70</v>
      </c>
      <c r="B24" s="185" t="s">
        <v>70</v>
      </c>
      <c r="C24" s="249" t="s">
        <v>229</v>
      </c>
      <c r="D24" s="185" t="s">
        <v>233</v>
      </c>
      <c r="E24" s="185" t="s">
        <v>101</v>
      </c>
      <c r="F24" s="185" t="s">
        <v>102</v>
      </c>
      <c r="G24" s="185" t="s">
        <v>231</v>
      </c>
      <c r="H24" s="185" t="s">
        <v>232</v>
      </c>
      <c r="I24" s="193">
        <v>10248</v>
      </c>
      <c r="J24" s="193">
        <v>10248</v>
      </c>
      <c r="K24" s="178"/>
      <c r="L24" s="178"/>
      <c r="M24" s="193">
        <v>10248</v>
      </c>
      <c r="N24" s="178"/>
      <c r="O24" s="178"/>
      <c r="P24" s="178"/>
      <c r="Q24" s="178"/>
      <c r="R24" s="178"/>
      <c r="S24" s="178"/>
      <c r="T24" s="178"/>
      <c r="U24" s="178"/>
      <c r="V24" s="178"/>
      <c r="W24" s="178"/>
      <c r="X24" s="178"/>
    </row>
    <row r="25" ht="15" customHeight="true" spans="1:24">
      <c r="A25" s="185" t="s">
        <v>70</v>
      </c>
      <c r="B25" s="185" t="s">
        <v>70</v>
      </c>
      <c r="C25" s="249" t="s">
        <v>229</v>
      </c>
      <c r="D25" s="185" t="s">
        <v>234</v>
      </c>
      <c r="E25" s="185" t="s">
        <v>101</v>
      </c>
      <c r="F25" s="185" t="s">
        <v>102</v>
      </c>
      <c r="G25" s="185" t="s">
        <v>231</v>
      </c>
      <c r="H25" s="185" t="s">
        <v>232</v>
      </c>
      <c r="I25" s="193">
        <v>42204</v>
      </c>
      <c r="J25" s="193">
        <v>42204</v>
      </c>
      <c r="K25" s="178"/>
      <c r="L25" s="178"/>
      <c r="M25" s="193">
        <v>42204</v>
      </c>
      <c r="N25" s="178"/>
      <c r="O25" s="178"/>
      <c r="P25" s="178"/>
      <c r="Q25" s="178"/>
      <c r="R25" s="178"/>
      <c r="S25" s="178"/>
      <c r="T25" s="178"/>
      <c r="U25" s="178"/>
      <c r="V25" s="178"/>
      <c r="W25" s="178"/>
      <c r="X25" s="178"/>
    </row>
    <row r="26" ht="15" customHeight="true" spans="1:24">
      <c r="A26" s="185" t="s">
        <v>70</v>
      </c>
      <c r="B26" s="185" t="s">
        <v>70</v>
      </c>
      <c r="C26" s="249" t="s">
        <v>229</v>
      </c>
      <c r="D26" s="185" t="s">
        <v>235</v>
      </c>
      <c r="E26" s="185" t="s">
        <v>101</v>
      </c>
      <c r="F26" s="185" t="s">
        <v>102</v>
      </c>
      <c r="G26" s="185" t="s">
        <v>231</v>
      </c>
      <c r="H26" s="185" t="s">
        <v>232</v>
      </c>
      <c r="I26" s="193">
        <v>10248</v>
      </c>
      <c r="J26" s="193">
        <v>10248</v>
      </c>
      <c r="K26" s="178"/>
      <c r="L26" s="178"/>
      <c r="M26" s="193">
        <v>10248</v>
      </c>
      <c r="N26" s="178"/>
      <c r="O26" s="178"/>
      <c r="P26" s="178"/>
      <c r="Q26" s="178"/>
      <c r="R26" s="178"/>
      <c r="S26" s="178"/>
      <c r="T26" s="178"/>
      <c r="U26" s="178"/>
      <c r="V26" s="178"/>
      <c r="W26" s="178"/>
      <c r="X26" s="178"/>
    </row>
    <row r="27" ht="15" customHeight="true" spans="1:24">
      <c r="A27" s="185" t="s">
        <v>70</v>
      </c>
      <c r="B27" s="185" t="s">
        <v>70</v>
      </c>
      <c r="C27" s="249" t="s">
        <v>236</v>
      </c>
      <c r="D27" s="185" t="s">
        <v>128</v>
      </c>
      <c r="E27" s="185" t="s">
        <v>127</v>
      </c>
      <c r="F27" s="185" t="s">
        <v>128</v>
      </c>
      <c r="G27" s="185" t="s">
        <v>237</v>
      </c>
      <c r="H27" s="185" t="s">
        <v>128</v>
      </c>
      <c r="I27" s="193">
        <v>82644</v>
      </c>
      <c r="J27" s="193">
        <v>82644</v>
      </c>
      <c r="K27" s="178"/>
      <c r="L27" s="178"/>
      <c r="M27" s="193">
        <v>82644</v>
      </c>
      <c r="N27" s="178"/>
      <c r="O27" s="178"/>
      <c r="P27" s="178"/>
      <c r="Q27" s="178"/>
      <c r="R27" s="178"/>
      <c r="S27" s="178"/>
      <c r="T27" s="178"/>
      <c r="U27" s="178"/>
      <c r="V27" s="178"/>
      <c r="W27" s="178"/>
      <c r="X27" s="178"/>
    </row>
    <row r="28" ht="15" customHeight="true" spans="1:24">
      <c r="A28" s="185" t="s">
        <v>70</v>
      </c>
      <c r="B28" s="185" t="s">
        <v>70</v>
      </c>
      <c r="C28" s="249" t="s">
        <v>238</v>
      </c>
      <c r="D28" s="185" t="s">
        <v>239</v>
      </c>
      <c r="E28" s="185" t="s">
        <v>101</v>
      </c>
      <c r="F28" s="185" t="s">
        <v>102</v>
      </c>
      <c r="G28" s="185" t="s">
        <v>240</v>
      </c>
      <c r="H28" s="185" t="s">
        <v>241</v>
      </c>
      <c r="I28" s="193">
        <v>4800</v>
      </c>
      <c r="J28" s="193">
        <v>4800</v>
      </c>
      <c r="K28" s="178"/>
      <c r="L28" s="178"/>
      <c r="M28" s="193">
        <v>4800</v>
      </c>
      <c r="N28" s="178"/>
      <c r="O28" s="178"/>
      <c r="P28" s="178"/>
      <c r="Q28" s="178"/>
      <c r="R28" s="178"/>
      <c r="S28" s="178"/>
      <c r="T28" s="178"/>
      <c r="U28" s="178"/>
      <c r="V28" s="178"/>
      <c r="W28" s="178"/>
      <c r="X28" s="178"/>
    </row>
    <row r="29" ht="15" customHeight="true" spans="1:24">
      <c r="A29" s="185" t="s">
        <v>70</v>
      </c>
      <c r="B29" s="185" t="s">
        <v>70</v>
      </c>
      <c r="C29" s="249" t="s">
        <v>242</v>
      </c>
      <c r="D29" s="185" t="s">
        <v>243</v>
      </c>
      <c r="E29" s="185" t="s">
        <v>101</v>
      </c>
      <c r="F29" s="185" t="s">
        <v>102</v>
      </c>
      <c r="G29" s="185" t="s">
        <v>223</v>
      </c>
      <c r="H29" s="185" t="s">
        <v>224</v>
      </c>
      <c r="I29" s="193">
        <v>99600</v>
      </c>
      <c r="J29" s="193">
        <v>99600</v>
      </c>
      <c r="K29" s="178"/>
      <c r="L29" s="178"/>
      <c r="M29" s="193">
        <v>99600</v>
      </c>
      <c r="N29" s="178"/>
      <c r="O29" s="178"/>
      <c r="P29" s="178"/>
      <c r="Q29" s="178"/>
      <c r="R29" s="178"/>
      <c r="S29" s="178"/>
      <c r="T29" s="178"/>
      <c r="U29" s="178"/>
      <c r="V29" s="178"/>
      <c r="W29" s="178"/>
      <c r="X29" s="178"/>
    </row>
    <row r="30" ht="15" customHeight="true" spans="1:24">
      <c r="A30" s="185" t="s">
        <v>70</v>
      </c>
      <c r="B30" s="185" t="s">
        <v>70</v>
      </c>
      <c r="C30" s="249" t="s">
        <v>242</v>
      </c>
      <c r="D30" s="185" t="s">
        <v>244</v>
      </c>
      <c r="E30" s="185" t="s">
        <v>101</v>
      </c>
      <c r="F30" s="185" t="s">
        <v>102</v>
      </c>
      <c r="G30" s="185" t="s">
        <v>223</v>
      </c>
      <c r="H30" s="185" t="s">
        <v>224</v>
      </c>
      <c r="I30" s="193">
        <v>80000</v>
      </c>
      <c r="J30" s="193">
        <v>80000</v>
      </c>
      <c r="K30" s="178"/>
      <c r="L30" s="178"/>
      <c r="M30" s="193">
        <v>80000</v>
      </c>
      <c r="N30" s="178"/>
      <c r="O30" s="178"/>
      <c r="P30" s="178"/>
      <c r="Q30" s="178"/>
      <c r="R30" s="178"/>
      <c r="S30" s="178"/>
      <c r="T30" s="178"/>
      <c r="U30" s="178"/>
      <c r="V30" s="178"/>
      <c r="W30" s="178"/>
      <c r="X30" s="178"/>
    </row>
    <row r="31" ht="15" customHeight="true" spans="1:24">
      <c r="A31" s="185" t="s">
        <v>70</v>
      </c>
      <c r="B31" s="185" t="s">
        <v>70</v>
      </c>
      <c r="C31" s="249" t="s">
        <v>245</v>
      </c>
      <c r="D31" s="185" t="s">
        <v>246</v>
      </c>
      <c r="E31" s="185" t="s">
        <v>101</v>
      </c>
      <c r="F31" s="185" t="s">
        <v>102</v>
      </c>
      <c r="G31" s="185" t="s">
        <v>247</v>
      </c>
      <c r="H31" s="185" t="s">
        <v>248</v>
      </c>
      <c r="I31" s="193">
        <v>12000</v>
      </c>
      <c r="J31" s="193">
        <v>12000</v>
      </c>
      <c r="K31" s="178"/>
      <c r="L31" s="178"/>
      <c r="M31" s="193">
        <v>12000</v>
      </c>
      <c r="N31" s="178"/>
      <c r="O31" s="178"/>
      <c r="P31" s="178"/>
      <c r="Q31" s="178"/>
      <c r="R31" s="178"/>
      <c r="S31" s="178"/>
      <c r="T31" s="178"/>
      <c r="U31" s="178"/>
      <c r="V31" s="178"/>
      <c r="W31" s="178"/>
      <c r="X31" s="178"/>
    </row>
    <row r="32" ht="15" customHeight="true" spans="1:24">
      <c r="A32" s="185" t="s">
        <v>70</v>
      </c>
      <c r="B32" s="185" t="s">
        <v>70</v>
      </c>
      <c r="C32" s="249" t="s">
        <v>249</v>
      </c>
      <c r="D32" s="185" t="s">
        <v>250</v>
      </c>
      <c r="E32" s="185" t="s">
        <v>101</v>
      </c>
      <c r="F32" s="185" t="s">
        <v>102</v>
      </c>
      <c r="G32" s="185" t="s">
        <v>251</v>
      </c>
      <c r="H32" s="185" t="s">
        <v>252</v>
      </c>
      <c r="I32" s="193">
        <v>418236</v>
      </c>
      <c r="J32" s="193">
        <v>418236</v>
      </c>
      <c r="K32" s="178"/>
      <c r="L32" s="178"/>
      <c r="M32" s="193">
        <v>418236</v>
      </c>
      <c r="N32" s="178"/>
      <c r="O32" s="178"/>
      <c r="P32" s="178"/>
      <c r="Q32" s="178"/>
      <c r="R32" s="178"/>
      <c r="S32" s="178"/>
      <c r="T32" s="178"/>
      <c r="U32" s="178"/>
      <c r="V32" s="178"/>
      <c r="W32" s="178"/>
      <c r="X32" s="178"/>
    </row>
    <row r="33" ht="15" customHeight="true" spans="1:24">
      <c r="A33" s="185" t="s">
        <v>70</v>
      </c>
      <c r="B33" s="185" t="s">
        <v>70</v>
      </c>
      <c r="C33" s="249" t="s">
        <v>249</v>
      </c>
      <c r="D33" s="185" t="s">
        <v>250</v>
      </c>
      <c r="E33" s="185" t="s">
        <v>101</v>
      </c>
      <c r="F33" s="185" t="s">
        <v>102</v>
      </c>
      <c r="G33" s="185" t="s">
        <v>251</v>
      </c>
      <c r="H33" s="185" t="s">
        <v>252</v>
      </c>
      <c r="I33" s="193">
        <v>299232</v>
      </c>
      <c r="J33" s="193">
        <v>299232</v>
      </c>
      <c r="K33" s="178"/>
      <c r="L33" s="178"/>
      <c r="M33" s="193">
        <v>299232</v>
      </c>
      <c r="N33" s="178"/>
      <c r="O33" s="178"/>
      <c r="P33" s="178"/>
      <c r="Q33" s="178"/>
      <c r="R33" s="178"/>
      <c r="S33" s="178"/>
      <c r="T33" s="178"/>
      <c r="U33" s="178"/>
      <c r="V33" s="178"/>
      <c r="W33" s="178"/>
      <c r="X33" s="178"/>
    </row>
    <row r="34" ht="15" customHeight="true" spans="1:24">
      <c r="A34" s="185" t="s">
        <v>70</v>
      </c>
      <c r="B34" s="185" t="s">
        <v>70</v>
      </c>
      <c r="C34" s="249" t="s">
        <v>253</v>
      </c>
      <c r="D34" s="185" t="s">
        <v>254</v>
      </c>
      <c r="E34" s="185" t="s">
        <v>101</v>
      </c>
      <c r="F34" s="185" t="s">
        <v>102</v>
      </c>
      <c r="G34" s="185" t="s">
        <v>240</v>
      </c>
      <c r="H34" s="185" t="s">
        <v>241</v>
      </c>
      <c r="I34" s="193">
        <v>34800</v>
      </c>
      <c r="J34" s="193">
        <v>34800</v>
      </c>
      <c r="K34" s="178"/>
      <c r="L34" s="178"/>
      <c r="M34" s="193">
        <v>34800</v>
      </c>
      <c r="N34" s="178"/>
      <c r="O34" s="178"/>
      <c r="P34" s="178"/>
      <c r="Q34" s="178"/>
      <c r="R34" s="178"/>
      <c r="S34" s="178"/>
      <c r="T34" s="178"/>
      <c r="U34" s="178"/>
      <c r="V34" s="178"/>
      <c r="W34" s="178"/>
      <c r="X34" s="178"/>
    </row>
    <row r="35" ht="15" customHeight="true" spans="1:24">
      <c r="A35" s="185" t="s">
        <v>70</v>
      </c>
      <c r="B35" s="185" t="s">
        <v>70</v>
      </c>
      <c r="C35" s="249" t="s">
        <v>255</v>
      </c>
      <c r="D35" s="185" t="s">
        <v>256</v>
      </c>
      <c r="E35" s="185" t="s">
        <v>101</v>
      </c>
      <c r="F35" s="185" t="s">
        <v>102</v>
      </c>
      <c r="G35" s="185" t="s">
        <v>257</v>
      </c>
      <c r="H35" s="185" t="s">
        <v>256</v>
      </c>
      <c r="I35" s="193">
        <v>8200</v>
      </c>
      <c r="J35" s="193">
        <v>8200</v>
      </c>
      <c r="K35" s="178"/>
      <c r="L35" s="178"/>
      <c r="M35" s="193">
        <v>8200</v>
      </c>
      <c r="N35" s="178"/>
      <c r="O35" s="178"/>
      <c r="P35" s="178"/>
      <c r="Q35" s="178"/>
      <c r="R35" s="178"/>
      <c r="S35" s="178"/>
      <c r="T35" s="178"/>
      <c r="U35" s="178"/>
      <c r="V35" s="178"/>
      <c r="W35" s="178"/>
      <c r="X35" s="178"/>
    </row>
    <row r="36" ht="15" customHeight="true" spans="1:24">
      <c r="A36" s="185" t="s">
        <v>70</v>
      </c>
      <c r="B36" s="185" t="s">
        <v>70</v>
      </c>
      <c r="C36" s="249" t="s">
        <v>255</v>
      </c>
      <c r="D36" s="185" t="s">
        <v>258</v>
      </c>
      <c r="E36" s="185" t="s">
        <v>101</v>
      </c>
      <c r="F36" s="185" t="s">
        <v>102</v>
      </c>
      <c r="G36" s="185" t="s">
        <v>257</v>
      </c>
      <c r="H36" s="185" t="s">
        <v>256</v>
      </c>
      <c r="I36" s="193">
        <v>3600</v>
      </c>
      <c r="J36" s="193">
        <v>3600</v>
      </c>
      <c r="K36" s="178"/>
      <c r="L36" s="178"/>
      <c r="M36" s="193">
        <v>3600</v>
      </c>
      <c r="N36" s="178"/>
      <c r="O36" s="178"/>
      <c r="P36" s="178"/>
      <c r="Q36" s="178"/>
      <c r="R36" s="178"/>
      <c r="S36" s="178"/>
      <c r="T36" s="178"/>
      <c r="U36" s="178"/>
      <c r="V36" s="178"/>
      <c r="W36" s="178"/>
      <c r="X36" s="178"/>
    </row>
    <row r="37" ht="15" customHeight="true" spans="1:24">
      <c r="A37" s="185" t="s">
        <v>70</v>
      </c>
      <c r="B37" s="185" t="s">
        <v>70</v>
      </c>
      <c r="C37" s="249" t="s">
        <v>255</v>
      </c>
      <c r="D37" s="185" t="s">
        <v>259</v>
      </c>
      <c r="E37" s="185" t="s">
        <v>101</v>
      </c>
      <c r="F37" s="185" t="s">
        <v>102</v>
      </c>
      <c r="G37" s="185" t="s">
        <v>260</v>
      </c>
      <c r="H37" s="185" t="s">
        <v>261</v>
      </c>
      <c r="I37" s="193">
        <v>1600</v>
      </c>
      <c r="J37" s="193">
        <v>1600</v>
      </c>
      <c r="K37" s="178"/>
      <c r="L37" s="178"/>
      <c r="M37" s="193">
        <v>1600</v>
      </c>
      <c r="N37" s="178"/>
      <c r="O37" s="178"/>
      <c r="P37" s="178"/>
      <c r="Q37" s="178"/>
      <c r="R37" s="178"/>
      <c r="S37" s="178"/>
      <c r="T37" s="178"/>
      <c r="U37" s="178"/>
      <c r="V37" s="178"/>
      <c r="W37" s="178"/>
      <c r="X37" s="178"/>
    </row>
    <row r="38" ht="15" customHeight="true" spans="1:24">
      <c r="A38" s="185" t="s">
        <v>70</v>
      </c>
      <c r="B38" s="185" t="s">
        <v>70</v>
      </c>
      <c r="C38" s="249" t="s">
        <v>255</v>
      </c>
      <c r="D38" s="185" t="s">
        <v>262</v>
      </c>
      <c r="E38" s="185" t="s">
        <v>101</v>
      </c>
      <c r="F38" s="185" t="s">
        <v>102</v>
      </c>
      <c r="G38" s="185" t="s">
        <v>263</v>
      </c>
      <c r="H38" s="185" t="s">
        <v>264</v>
      </c>
      <c r="I38" s="193">
        <v>3748</v>
      </c>
      <c r="J38" s="193">
        <v>3748</v>
      </c>
      <c r="K38" s="178"/>
      <c r="L38" s="178"/>
      <c r="M38" s="193">
        <v>3748</v>
      </c>
      <c r="N38" s="178"/>
      <c r="O38" s="178"/>
      <c r="P38" s="178"/>
      <c r="Q38" s="178"/>
      <c r="R38" s="178"/>
      <c r="S38" s="178"/>
      <c r="T38" s="178"/>
      <c r="U38" s="178"/>
      <c r="V38" s="178"/>
      <c r="W38" s="178"/>
      <c r="X38" s="178"/>
    </row>
    <row r="39" ht="15" customHeight="true" spans="1:24">
      <c r="A39" s="185" t="s">
        <v>70</v>
      </c>
      <c r="B39" s="185" t="s">
        <v>70</v>
      </c>
      <c r="C39" s="249" t="s">
        <v>255</v>
      </c>
      <c r="D39" s="185" t="s">
        <v>265</v>
      </c>
      <c r="E39" s="185" t="s">
        <v>101</v>
      </c>
      <c r="F39" s="185" t="s">
        <v>102</v>
      </c>
      <c r="G39" s="185" t="s">
        <v>266</v>
      </c>
      <c r="H39" s="185" t="s">
        <v>267</v>
      </c>
      <c r="I39" s="193">
        <v>9600</v>
      </c>
      <c r="J39" s="193">
        <v>9600</v>
      </c>
      <c r="K39" s="178"/>
      <c r="L39" s="178"/>
      <c r="M39" s="193">
        <v>9600</v>
      </c>
      <c r="N39" s="178"/>
      <c r="O39" s="178"/>
      <c r="P39" s="178"/>
      <c r="Q39" s="178"/>
      <c r="R39" s="178"/>
      <c r="S39" s="178"/>
      <c r="T39" s="178"/>
      <c r="U39" s="178"/>
      <c r="V39" s="178"/>
      <c r="W39" s="178"/>
      <c r="X39" s="178"/>
    </row>
    <row r="40" ht="15" customHeight="true" spans="1:24">
      <c r="A40" s="185" t="s">
        <v>70</v>
      </c>
      <c r="B40" s="185" t="s">
        <v>70</v>
      </c>
      <c r="C40" s="249" t="s">
        <v>255</v>
      </c>
      <c r="D40" s="185" t="s">
        <v>268</v>
      </c>
      <c r="E40" s="185" t="s">
        <v>101</v>
      </c>
      <c r="F40" s="185" t="s">
        <v>102</v>
      </c>
      <c r="G40" s="185" t="s">
        <v>269</v>
      </c>
      <c r="H40" s="185" t="s">
        <v>270</v>
      </c>
      <c r="I40" s="193">
        <v>12000</v>
      </c>
      <c r="J40" s="193">
        <v>12000</v>
      </c>
      <c r="K40" s="178"/>
      <c r="L40" s="178"/>
      <c r="M40" s="193">
        <v>12000</v>
      </c>
      <c r="N40" s="178"/>
      <c r="O40" s="178"/>
      <c r="P40" s="178"/>
      <c r="Q40" s="178"/>
      <c r="R40" s="178"/>
      <c r="S40" s="178"/>
      <c r="T40" s="178"/>
      <c r="U40" s="178"/>
      <c r="V40" s="178"/>
      <c r="W40" s="178"/>
      <c r="X40" s="178"/>
    </row>
    <row r="41" ht="15" customHeight="true" spans="1:24">
      <c r="A41" s="185" t="s">
        <v>70</v>
      </c>
      <c r="B41" s="185" t="s">
        <v>70</v>
      </c>
      <c r="C41" s="249" t="s">
        <v>255</v>
      </c>
      <c r="D41" s="185" t="s">
        <v>271</v>
      </c>
      <c r="E41" s="185" t="s">
        <v>101</v>
      </c>
      <c r="F41" s="185" t="s">
        <v>102</v>
      </c>
      <c r="G41" s="185" t="s">
        <v>240</v>
      </c>
      <c r="H41" s="185" t="s">
        <v>241</v>
      </c>
      <c r="I41" s="193">
        <v>3480</v>
      </c>
      <c r="J41" s="193">
        <v>3480</v>
      </c>
      <c r="K41" s="178"/>
      <c r="L41" s="178"/>
      <c r="M41" s="193">
        <v>3480</v>
      </c>
      <c r="N41" s="178"/>
      <c r="O41" s="178"/>
      <c r="P41" s="178"/>
      <c r="Q41" s="178"/>
      <c r="R41" s="178"/>
      <c r="S41" s="178"/>
      <c r="T41" s="178"/>
      <c r="U41" s="178"/>
      <c r="V41" s="178"/>
      <c r="W41" s="178"/>
      <c r="X41" s="178"/>
    </row>
    <row r="42" ht="15" customHeight="true" spans="1:24">
      <c r="A42" s="185" t="s">
        <v>70</v>
      </c>
      <c r="B42" s="185" t="s">
        <v>70</v>
      </c>
      <c r="C42" s="249" t="s">
        <v>255</v>
      </c>
      <c r="D42" s="185" t="s">
        <v>272</v>
      </c>
      <c r="E42" s="185" t="s">
        <v>101</v>
      </c>
      <c r="F42" s="185" t="s">
        <v>102</v>
      </c>
      <c r="G42" s="185" t="s">
        <v>273</v>
      </c>
      <c r="H42" s="185" t="s">
        <v>274</v>
      </c>
      <c r="I42" s="193">
        <v>18000</v>
      </c>
      <c r="J42" s="193">
        <v>18000</v>
      </c>
      <c r="K42" s="178"/>
      <c r="L42" s="178"/>
      <c r="M42" s="193">
        <v>18000</v>
      </c>
      <c r="N42" s="178"/>
      <c r="O42" s="178"/>
      <c r="P42" s="178"/>
      <c r="Q42" s="178"/>
      <c r="R42" s="178"/>
      <c r="S42" s="178"/>
      <c r="T42" s="178"/>
      <c r="U42" s="178"/>
      <c r="V42" s="178"/>
      <c r="W42" s="178"/>
      <c r="X42" s="178"/>
    </row>
    <row r="43" ht="15" customHeight="true" spans="1:24">
      <c r="A43" s="185" t="s">
        <v>70</v>
      </c>
      <c r="B43" s="185" t="s">
        <v>70</v>
      </c>
      <c r="C43" s="249" t="s">
        <v>255</v>
      </c>
      <c r="D43" s="185" t="s">
        <v>275</v>
      </c>
      <c r="E43" s="185" t="s">
        <v>101</v>
      </c>
      <c r="F43" s="185" t="s">
        <v>102</v>
      </c>
      <c r="G43" s="185" t="s">
        <v>276</v>
      </c>
      <c r="H43" s="185" t="s">
        <v>277</v>
      </c>
      <c r="I43" s="193">
        <v>1400</v>
      </c>
      <c r="J43" s="193">
        <v>1400</v>
      </c>
      <c r="K43" s="178"/>
      <c r="L43" s="178"/>
      <c r="M43" s="193">
        <v>1400</v>
      </c>
      <c r="N43" s="178"/>
      <c r="O43" s="178"/>
      <c r="P43" s="178"/>
      <c r="Q43" s="178"/>
      <c r="R43" s="178"/>
      <c r="S43" s="178"/>
      <c r="T43" s="178"/>
      <c r="U43" s="178"/>
      <c r="V43" s="178"/>
      <c r="W43" s="178"/>
      <c r="X43" s="178"/>
    </row>
    <row r="44" ht="15" customHeight="true" spans="1:24">
      <c r="A44" s="185" t="s">
        <v>70</v>
      </c>
      <c r="B44" s="185" t="s">
        <v>70</v>
      </c>
      <c r="C44" s="249" t="s">
        <v>255</v>
      </c>
      <c r="D44" s="185" t="s">
        <v>278</v>
      </c>
      <c r="E44" s="185" t="s">
        <v>101</v>
      </c>
      <c r="F44" s="185" t="s">
        <v>102</v>
      </c>
      <c r="G44" s="185" t="s">
        <v>279</v>
      </c>
      <c r="H44" s="185" t="s">
        <v>280</v>
      </c>
      <c r="I44" s="193">
        <v>6400</v>
      </c>
      <c r="J44" s="193">
        <v>6400</v>
      </c>
      <c r="K44" s="178"/>
      <c r="L44" s="178"/>
      <c r="M44" s="193">
        <v>6400</v>
      </c>
      <c r="N44" s="178"/>
      <c r="O44" s="178"/>
      <c r="P44" s="178"/>
      <c r="Q44" s="178"/>
      <c r="R44" s="178"/>
      <c r="S44" s="178"/>
      <c r="T44" s="178"/>
      <c r="U44" s="178"/>
      <c r="V44" s="178"/>
      <c r="W44" s="178"/>
      <c r="X44" s="178"/>
    </row>
    <row r="45" ht="15" customHeight="true" spans="1:24">
      <c r="A45" s="185" t="s">
        <v>70</v>
      </c>
      <c r="B45" s="185" t="s">
        <v>70</v>
      </c>
      <c r="C45" s="249" t="s">
        <v>255</v>
      </c>
      <c r="D45" s="185" t="s">
        <v>281</v>
      </c>
      <c r="E45" s="185" t="s">
        <v>101</v>
      </c>
      <c r="F45" s="185" t="s">
        <v>102</v>
      </c>
      <c r="G45" s="185" t="s">
        <v>257</v>
      </c>
      <c r="H45" s="185" t="s">
        <v>256</v>
      </c>
      <c r="I45" s="193">
        <v>2950</v>
      </c>
      <c r="J45" s="193">
        <v>2950</v>
      </c>
      <c r="K45" s="178"/>
      <c r="L45" s="178"/>
      <c r="M45" s="193">
        <v>2950</v>
      </c>
      <c r="N45" s="178"/>
      <c r="O45" s="178"/>
      <c r="P45" s="178"/>
      <c r="Q45" s="178"/>
      <c r="R45" s="178"/>
      <c r="S45" s="178"/>
      <c r="T45" s="178"/>
      <c r="U45" s="178"/>
      <c r="V45" s="178"/>
      <c r="W45" s="178"/>
      <c r="X45" s="178"/>
    </row>
    <row r="46" ht="15" customHeight="true" spans="1:24">
      <c r="A46" s="185" t="s">
        <v>70</v>
      </c>
      <c r="B46" s="185" t="s">
        <v>70</v>
      </c>
      <c r="C46" s="249" t="s">
        <v>255</v>
      </c>
      <c r="D46" s="185" t="s">
        <v>282</v>
      </c>
      <c r="E46" s="185" t="s">
        <v>101</v>
      </c>
      <c r="F46" s="185" t="s">
        <v>102</v>
      </c>
      <c r="G46" s="185" t="s">
        <v>260</v>
      </c>
      <c r="H46" s="185" t="s">
        <v>261</v>
      </c>
      <c r="I46" s="193">
        <v>400</v>
      </c>
      <c r="J46" s="193">
        <v>400</v>
      </c>
      <c r="K46" s="178"/>
      <c r="L46" s="178"/>
      <c r="M46" s="193">
        <v>400</v>
      </c>
      <c r="N46" s="178"/>
      <c r="O46" s="178"/>
      <c r="P46" s="178"/>
      <c r="Q46" s="178"/>
      <c r="R46" s="178"/>
      <c r="S46" s="178"/>
      <c r="T46" s="178"/>
      <c r="U46" s="178"/>
      <c r="V46" s="178"/>
      <c r="W46" s="178"/>
      <c r="X46" s="178"/>
    </row>
    <row r="47" ht="15" customHeight="true" spans="1:24">
      <c r="A47" s="185" t="s">
        <v>70</v>
      </c>
      <c r="B47" s="185" t="s">
        <v>70</v>
      </c>
      <c r="C47" s="249" t="s">
        <v>255</v>
      </c>
      <c r="D47" s="185" t="s">
        <v>283</v>
      </c>
      <c r="E47" s="185" t="s">
        <v>101</v>
      </c>
      <c r="F47" s="185" t="s">
        <v>102</v>
      </c>
      <c r="G47" s="185" t="s">
        <v>263</v>
      </c>
      <c r="H47" s="185" t="s">
        <v>264</v>
      </c>
      <c r="I47" s="193">
        <v>937</v>
      </c>
      <c r="J47" s="193">
        <v>937</v>
      </c>
      <c r="K47" s="178"/>
      <c r="L47" s="178"/>
      <c r="M47" s="193">
        <v>937</v>
      </c>
      <c r="N47" s="178"/>
      <c r="O47" s="178"/>
      <c r="P47" s="178"/>
      <c r="Q47" s="178"/>
      <c r="R47" s="178"/>
      <c r="S47" s="178"/>
      <c r="T47" s="178"/>
      <c r="U47" s="178"/>
      <c r="V47" s="178"/>
      <c r="W47" s="178"/>
      <c r="X47" s="178"/>
    </row>
    <row r="48" ht="15" customHeight="true" spans="1:24">
      <c r="A48" s="185" t="s">
        <v>70</v>
      </c>
      <c r="B48" s="185" t="s">
        <v>70</v>
      </c>
      <c r="C48" s="249" t="s">
        <v>255</v>
      </c>
      <c r="D48" s="185" t="s">
        <v>284</v>
      </c>
      <c r="E48" s="185" t="s">
        <v>101</v>
      </c>
      <c r="F48" s="185" t="s">
        <v>102</v>
      </c>
      <c r="G48" s="185" t="s">
        <v>266</v>
      </c>
      <c r="H48" s="185" t="s">
        <v>267</v>
      </c>
      <c r="I48" s="193">
        <v>2400</v>
      </c>
      <c r="J48" s="193">
        <v>2400</v>
      </c>
      <c r="K48" s="178"/>
      <c r="L48" s="178"/>
      <c r="M48" s="193">
        <v>2400</v>
      </c>
      <c r="N48" s="178"/>
      <c r="O48" s="178"/>
      <c r="P48" s="178"/>
      <c r="Q48" s="178"/>
      <c r="R48" s="178"/>
      <c r="S48" s="178"/>
      <c r="T48" s="178"/>
      <c r="U48" s="178"/>
      <c r="V48" s="178"/>
      <c r="W48" s="178"/>
      <c r="X48" s="178"/>
    </row>
    <row r="49" ht="15" customHeight="true" spans="1:24">
      <c r="A49" s="185" t="s">
        <v>70</v>
      </c>
      <c r="B49" s="185" t="s">
        <v>70</v>
      </c>
      <c r="C49" s="249" t="s">
        <v>255</v>
      </c>
      <c r="D49" s="185" t="s">
        <v>285</v>
      </c>
      <c r="E49" s="185" t="s">
        <v>101</v>
      </c>
      <c r="F49" s="185" t="s">
        <v>102</v>
      </c>
      <c r="G49" s="185" t="s">
        <v>279</v>
      </c>
      <c r="H49" s="185" t="s">
        <v>280</v>
      </c>
      <c r="I49" s="193">
        <v>1600</v>
      </c>
      <c r="J49" s="193">
        <v>1600</v>
      </c>
      <c r="K49" s="178"/>
      <c r="L49" s="178"/>
      <c r="M49" s="193">
        <v>1600</v>
      </c>
      <c r="N49" s="178"/>
      <c r="O49" s="178"/>
      <c r="P49" s="178"/>
      <c r="Q49" s="178"/>
      <c r="R49" s="178"/>
      <c r="S49" s="178"/>
      <c r="T49" s="178"/>
      <c r="U49" s="178"/>
      <c r="V49" s="178"/>
      <c r="W49" s="178"/>
      <c r="X49" s="178"/>
    </row>
    <row r="50" ht="15" customHeight="true" spans="1:24">
      <c r="A50" s="185" t="s">
        <v>70</v>
      </c>
      <c r="B50" s="185" t="s">
        <v>70</v>
      </c>
      <c r="C50" s="249" t="s">
        <v>255</v>
      </c>
      <c r="D50" s="185" t="s">
        <v>286</v>
      </c>
      <c r="E50" s="185" t="s">
        <v>101</v>
      </c>
      <c r="F50" s="185" t="s">
        <v>102</v>
      </c>
      <c r="G50" s="185" t="s">
        <v>276</v>
      </c>
      <c r="H50" s="185" t="s">
        <v>277</v>
      </c>
      <c r="I50" s="193">
        <v>350</v>
      </c>
      <c r="J50" s="193">
        <v>350</v>
      </c>
      <c r="K50" s="178"/>
      <c r="L50" s="178"/>
      <c r="M50" s="193">
        <v>350</v>
      </c>
      <c r="N50" s="178"/>
      <c r="O50" s="178"/>
      <c r="P50" s="178"/>
      <c r="Q50" s="178"/>
      <c r="R50" s="178"/>
      <c r="S50" s="178"/>
      <c r="T50" s="178"/>
      <c r="U50" s="178"/>
      <c r="V50" s="178"/>
      <c r="W50" s="178"/>
      <c r="X50" s="178"/>
    </row>
    <row r="51" ht="15" customHeight="true" spans="1:24">
      <c r="A51" s="185" t="s">
        <v>70</v>
      </c>
      <c r="B51" s="185" t="s">
        <v>70</v>
      </c>
      <c r="C51" s="249" t="s">
        <v>255</v>
      </c>
      <c r="D51" s="185" t="s">
        <v>287</v>
      </c>
      <c r="E51" s="185" t="s">
        <v>101</v>
      </c>
      <c r="F51" s="185" t="s">
        <v>102</v>
      </c>
      <c r="G51" s="185" t="s">
        <v>269</v>
      </c>
      <c r="H51" s="185" t="s">
        <v>270</v>
      </c>
      <c r="I51" s="193">
        <v>3000</v>
      </c>
      <c r="J51" s="193">
        <v>3000</v>
      </c>
      <c r="K51" s="178"/>
      <c r="L51" s="178"/>
      <c r="M51" s="193">
        <v>3000</v>
      </c>
      <c r="N51" s="178"/>
      <c r="O51" s="178"/>
      <c r="P51" s="178"/>
      <c r="Q51" s="178"/>
      <c r="R51" s="178"/>
      <c r="S51" s="178"/>
      <c r="T51" s="178"/>
      <c r="U51" s="178"/>
      <c r="V51" s="178"/>
      <c r="W51" s="178"/>
      <c r="X51" s="178"/>
    </row>
    <row r="52" ht="15" customHeight="true" spans="1:24">
      <c r="A52" s="185" t="s">
        <v>70</v>
      </c>
      <c r="B52" s="185" t="s">
        <v>70</v>
      </c>
      <c r="C52" s="249" t="s">
        <v>288</v>
      </c>
      <c r="D52" s="185" t="s">
        <v>289</v>
      </c>
      <c r="E52" s="185" t="s">
        <v>101</v>
      </c>
      <c r="F52" s="185" t="s">
        <v>102</v>
      </c>
      <c r="G52" s="185" t="s">
        <v>223</v>
      </c>
      <c r="H52" s="185" t="s">
        <v>224</v>
      </c>
      <c r="I52" s="193">
        <v>35000</v>
      </c>
      <c r="J52" s="193">
        <v>35000</v>
      </c>
      <c r="K52" s="178"/>
      <c r="L52" s="178"/>
      <c r="M52" s="193">
        <v>35000</v>
      </c>
      <c r="N52" s="178"/>
      <c r="O52" s="178"/>
      <c r="P52" s="178"/>
      <c r="Q52" s="178"/>
      <c r="R52" s="178"/>
      <c r="S52" s="178"/>
      <c r="T52" s="178"/>
      <c r="U52" s="178"/>
      <c r="V52" s="178"/>
      <c r="W52" s="178"/>
      <c r="X52" s="178"/>
    </row>
    <row r="53" ht="15" customHeight="true" spans="1:24">
      <c r="A53" s="185" t="s">
        <v>70</v>
      </c>
      <c r="B53" s="185" t="s">
        <v>70</v>
      </c>
      <c r="C53" s="249" t="s">
        <v>288</v>
      </c>
      <c r="D53" s="185" t="s">
        <v>290</v>
      </c>
      <c r="E53" s="185" t="s">
        <v>101</v>
      </c>
      <c r="F53" s="185" t="s">
        <v>102</v>
      </c>
      <c r="G53" s="185" t="s">
        <v>226</v>
      </c>
      <c r="H53" s="185" t="s">
        <v>227</v>
      </c>
      <c r="I53" s="193">
        <v>18000</v>
      </c>
      <c r="J53" s="193">
        <v>18000</v>
      </c>
      <c r="K53" s="178"/>
      <c r="L53" s="178"/>
      <c r="M53" s="193">
        <v>18000</v>
      </c>
      <c r="N53" s="178"/>
      <c r="O53" s="178"/>
      <c r="P53" s="178"/>
      <c r="Q53" s="178"/>
      <c r="R53" s="178"/>
      <c r="S53" s="178"/>
      <c r="T53" s="178"/>
      <c r="U53" s="178"/>
      <c r="V53" s="178"/>
      <c r="W53" s="178"/>
      <c r="X53" s="178"/>
    </row>
    <row r="54" ht="15" customHeight="true" spans="1:24">
      <c r="A54" s="185" t="s">
        <v>70</v>
      </c>
      <c r="B54" s="185" t="s">
        <v>70</v>
      </c>
      <c r="C54" s="249" t="s">
        <v>291</v>
      </c>
      <c r="D54" s="185" t="s">
        <v>292</v>
      </c>
      <c r="E54" s="185" t="s">
        <v>101</v>
      </c>
      <c r="F54" s="185" t="s">
        <v>102</v>
      </c>
      <c r="G54" s="185" t="s">
        <v>217</v>
      </c>
      <c r="H54" s="185" t="s">
        <v>218</v>
      </c>
      <c r="I54" s="193">
        <v>156240</v>
      </c>
      <c r="J54" s="193">
        <v>156240</v>
      </c>
      <c r="K54" s="178"/>
      <c r="L54" s="178"/>
      <c r="M54" s="193">
        <v>156240</v>
      </c>
      <c r="N54" s="178"/>
      <c r="O54" s="178"/>
      <c r="P54" s="178"/>
      <c r="Q54" s="178"/>
      <c r="R54" s="178"/>
      <c r="S54" s="178"/>
      <c r="T54" s="178"/>
      <c r="U54" s="178"/>
      <c r="V54" s="178"/>
      <c r="W54" s="178"/>
      <c r="X54" s="178"/>
    </row>
    <row r="55" ht="15" customHeight="true" spans="1:24">
      <c r="A55" s="185" t="s">
        <v>70</v>
      </c>
      <c r="B55" s="185" t="s">
        <v>70</v>
      </c>
      <c r="C55" s="249" t="s">
        <v>291</v>
      </c>
      <c r="D55" s="185" t="s">
        <v>293</v>
      </c>
      <c r="E55" s="185" t="s">
        <v>101</v>
      </c>
      <c r="F55" s="185" t="s">
        <v>102</v>
      </c>
      <c r="G55" s="185" t="s">
        <v>220</v>
      </c>
      <c r="H55" s="185" t="s">
        <v>221</v>
      </c>
      <c r="I55" s="193">
        <v>197688</v>
      </c>
      <c r="J55" s="193">
        <v>197688</v>
      </c>
      <c r="K55" s="178"/>
      <c r="L55" s="178"/>
      <c r="M55" s="193">
        <v>197688</v>
      </c>
      <c r="N55" s="178"/>
      <c r="O55" s="178"/>
      <c r="P55" s="178"/>
      <c r="Q55" s="178"/>
      <c r="R55" s="178"/>
      <c r="S55" s="178"/>
      <c r="T55" s="178"/>
      <c r="U55" s="178"/>
      <c r="V55" s="178"/>
      <c r="W55" s="178"/>
      <c r="X55" s="178"/>
    </row>
    <row r="56" ht="15" customHeight="true" spans="1:24">
      <c r="A56" s="185" t="s">
        <v>70</v>
      </c>
      <c r="B56" s="185" t="s">
        <v>70</v>
      </c>
      <c r="C56" s="249" t="s">
        <v>291</v>
      </c>
      <c r="D56" s="185" t="s">
        <v>294</v>
      </c>
      <c r="E56" s="185" t="s">
        <v>101</v>
      </c>
      <c r="F56" s="185" t="s">
        <v>102</v>
      </c>
      <c r="G56" s="185" t="s">
        <v>220</v>
      </c>
      <c r="H56" s="185" t="s">
        <v>221</v>
      </c>
      <c r="I56" s="193">
        <v>45900</v>
      </c>
      <c r="J56" s="193">
        <v>45900</v>
      </c>
      <c r="K56" s="178"/>
      <c r="L56" s="178"/>
      <c r="M56" s="193">
        <v>45900</v>
      </c>
      <c r="N56" s="178"/>
      <c r="O56" s="178"/>
      <c r="P56" s="178"/>
      <c r="Q56" s="178"/>
      <c r="R56" s="178"/>
      <c r="S56" s="178"/>
      <c r="T56" s="178"/>
      <c r="U56" s="178"/>
      <c r="V56" s="178"/>
      <c r="W56" s="178"/>
      <c r="X56" s="178"/>
    </row>
    <row r="57" ht="15" customHeight="true" spans="1:24">
      <c r="A57" s="185" t="s">
        <v>70</v>
      </c>
      <c r="B57" s="185" t="s">
        <v>70</v>
      </c>
      <c r="C57" s="249" t="s">
        <v>291</v>
      </c>
      <c r="D57" s="185" t="s">
        <v>295</v>
      </c>
      <c r="E57" s="185" t="s">
        <v>101</v>
      </c>
      <c r="F57" s="185" t="s">
        <v>102</v>
      </c>
      <c r="G57" s="185" t="s">
        <v>223</v>
      </c>
      <c r="H57" s="185" t="s">
        <v>224</v>
      </c>
      <c r="I57" s="193">
        <v>13020</v>
      </c>
      <c r="J57" s="193">
        <v>13020</v>
      </c>
      <c r="K57" s="30"/>
      <c r="L57" s="30"/>
      <c r="M57" s="193">
        <v>13020</v>
      </c>
      <c r="N57" s="30"/>
      <c r="O57" s="30"/>
      <c r="P57" s="30"/>
      <c r="Q57" s="30"/>
      <c r="R57" s="30"/>
      <c r="S57" s="30"/>
      <c r="T57" s="30"/>
      <c r="U57" s="30"/>
      <c r="V57" s="30"/>
      <c r="W57" s="30"/>
      <c r="X57" s="30"/>
    </row>
    <row r="58" ht="15" customHeight="true" spans="1:24">
      <c r="A58" s="166" t="s">
        <v>167</v>
      </c>
      <c r="B58" s="167"/>
      <c r="C58" s="186"/>
      <c r="D58" s="186"/>
      <c r="E58" s="186"/>
      <c r="F58" s="186"/>
      <c r="G58" s="186"/>
      <c r="H58" s="188"/>
      <c r="I58" s="30">
        <v>1934820.24</v>
      </c>
      <c r="J58" s="30">
        <v>1934820.24</v>
      </c>
      <c r="K58" s="30"/>
      <c r="L58" s="30"/>
      <c r="M58" s="30">
        <v>1934820.24</v>
      </c>
      <c r="N58" s="30"/>
      <c r="O58" s="30"/>
      <c r="P58" s="30"/>
      <c r="Q58" s="30"/>
      <c r="R58" s="30"/>
      <c r="S58" s="30"/>
      <c r="T58" s="30"/>
      <c r="U58" s="30"/>
      <c r="V58" s="30"/>
      <c r="W58" s="30"/>
      <c r="X58" s="30"/>
    </row>
  </sheetData>
  <mergeCells count="31">
    <mergeCell ref="A3:X3"/>
    <mergeCell ref="A4:H4"/>
    <mergeCell ref="I5:X5"/>
    <mergeCell ref="J6:N6"/>
    <mergeCell ref="O6:Q6"/>
    <mergeCell ref="S6:X6"/>
    <mergeCell ref="A58:H5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true"/>
  <pageMargins left="0.37" right="0.37" top="0.56" bottom="0.56" header="0.48" footer="0.48"/>
  <pageSetup paperSize="9" scale="2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W23"/>
  <sheetViews>
    <sheetView showZeros="0" topLeftCell="D1" workbookViewId="0">
      <pane ySplit="1" topLeftCell="A13" activePane="bottomLeft" state="frozen"/>
      <selection/>
      <selection pane="bottomLeft" activeCell="B29" sqref="B29"/>
    </sheetView>
  </sheetViews>
  <sheetFormatPr defaultColWidth="9.14166666666667" defaultRowHeight="14.25" customHeight="true"/>
  <cols>
    <col min="1" max="1" width="10.2833333333333" customWidth="true"/>
    <col min="2" max="2" width="21.625" customWidth="true"/>
    <col min="3" max="3" width="52.125" customWidth="true"/>
    <col min="4" max="4" width="30" customWidth="true"/>
    <col min="5" max="5" width="11.1416666666667" customWidth="true"/>
    <col min="6" max="6" width="17.7083333333333" customWidth="true"/>
    <col min="7" max="7" width="9.85833333333333" customWidth="true"/>
    <col min="8" max="8" width="17.7083333333333" customWidth="true"/>
    <col min="9" max="13" width="20" customWidth="true"/>
    <col min="14" max="14" width="12.2833333333333" customWidth="true"/>
    <col min="15" max="15" width="12.7083333333333" customWidth="true"/>
    <col min="16" max="16" width="11.1416666666667" customWidth="true"/>
    <col min="17" max="21" width="19.8583333333333" customWidth="true"/>
    <col min="22" max="22" width="20" customWidth="true"/>
    <col min="23" max="23" width="19.8583333333333" customWidth="true"/>
  </cols>
  <sheetData>
    <row r="1" customHeight="true" spans="1:23">
      <c r="A1" s="80"/>
      <c r="B1" s="80"/>
      <c r="C1" s="80"/>
      <c r="D1" s="80"/>
      <c r="E1" s="80"/>
      <c r="F1" s="80"/>
      <c r="G1" s="80"/>
      <c r="H1" s="80"/>
      <c r="I1" s="80"/>
      <c r="J1" s="80"/>
      <c r="K1" s="80"/>
      <c r="L1" s="80"/>
      <c r="M1" s="80"/>
      <c r="N1" s="80"/>
      <c r="O1" s="80"/>
      <c r="P1" s="80"/>
      <c r="Q1" s="80"/>
      <c r="R1" s="80"/>
      <c r="S1" s="80"/>
      <c r="T1" s="80"/>
      <c r="U1" s="80"/>
      <c r="V1" s="80"/>
      <c r="W1" s="80"/>
    </row>
    <row r="2" ht="13.5" customHeight="true" spans="2:23">
      <c r="B2" s="158"/>
      <c r="E2" s="168"/>
      <c r="F2" s="168"/>
      <c r="G2" s="168"/>
      <c r="H2" s="168"/>
      <c r="U2" s="158"/>
      <c r="W2" s="180" t="s">
        <v>296</v>
      </c>
    </row>
    <row r="3" ht="46.5" customHeight="true" spans="1:23">
      <c r="A3" s="119" t="str">
        <f>"2025"&amp;"年部门项目支出预算表"</f>
        <v>2025年部门项目支出预算表</v>
      </c>
      <c r="B3" s="119"/>
      <c r="C3" s="119"/>
      <c r="D3" s="119"/>
      <c r="E3" s="119"/>
      <c r="F3" s="119"/>
      <c r="G3" s="119"/>
      <c r="H3" s="119"/>
      <c r="I3" s="119"/>
      <c r="J3" s="119"/>
      <c r="K3" s="119"/>
      <c r="L3" s="119"/>
      <c r="M3" s="119"/>
      <c r="N3" s="119"/>
      <c r="O3" s="119"/>
      <c r="P3" s="119"/>
      <c r="Q3" s="119"/>
      <c r="R3" s="119"/>
      <c r="S3" s="119"/>
      <c r="T3" s="119"/>
      <c r="U3" s="119"/>
      <c r="V3" s="119"/>
      <c r="W3" s="119"/>
    </row>
    <row r="4" ht="13.5" customHeight="true" spans="1:23">
      <c r="A4" s="126" t="s">
        <v>1</v>
      </c>
      <c r="B4" s="159"/>
      <c r="C4" s="159"/>
      <c r="D4" s="159"/>
      <c r="E4" s="159"/>
      <c r="F4" s="159"/>
      <c r="G4" s="159"/>
      <c r="H4" s="159"/>
      <c r="I4" s="121"/>
      <c r="J4" s="121"/>
      <c r="K4" s="121"/>
      <c r="L4" s="121"/>
      <c r="M4" s="121"/>
      <c r="N4" s="121"/>
      <c r="O4" s="121"/>
      <c r="P4" s="121"/>
      <c r="Q4" s="121"/>
      <c r="U4" s="158"/>
      <c r="W4" s="135" t="s">
        <v>2</v>
      </c>
    </row>
    <row r="5" ht="21.75" customHeight="true" spans="1:23">
      <c r="A5" s="160" t="s">
        <v>297</v>
      </c>
      <c r="B5" s="87" t="s">
        <v>179</v>
      </c>
      <c r="C5" s="160" t="s">
        <v>180</v>
      </c>
      <c r="D5" s="160" t="s">
        <v>298</v>
      </c>
      <c r="E5" s="87" t="s">
        <v>181</v>
      </c>
      <c r="F5" s="87" t="s">
        <v>182</v>
      </c>
      <c r="G5" s="87" t="s">
        <v>299</v>
      </c>
      <c r="H5" s="87" t="s">
        <v>300</v>
      </c>
      <c r="I5" s="170" t="s">
        <v>56</v>
      </c>
      <c r="J5" s="171" t="s">
        <v>301</v>
      </c>
      <c r="K5" s="172"/>
      <c r="L5" s="172"/>
      <c r="M5" s="179"/>
      <c r="N5" s="171" t="s">
        <v>187</v>
      </c>
      <c r="O5" s="172"/>
      <c r="P5" s="179"/>
      <c r="Q5" s="87" t="s">
        <v>62</v>
      </c>
      <c r="R5" s="171" t="s">
        <v>63</v>
      </c>
      <c r="S5" s="172"/>
      <c r="T5" s="172"/>
      <c r="U5" s="172"/>
      <c r="V5" s="172"/>
      <c r="W5" s="179"/>
    </row>
    <row r="6" ht="21.75" customHeight="true" spans="1:23">
      <c r="A6" s="161"/>
      <c r="B6" s="162"/>
      <c r="C6" s="161"/>
      <c r="D6" s="161"/>
      <c r="E6" s="89"/>
      <c r="F6" s="89"/>
      <c r="G6" s="89"/>
      <c r="H6" s="89"/>
      <c r="I6" s="162"/>
      <c r="J6" s="173" t="s">
        <v>59</v>
      </c>
      <c r="K6" s="174"/>
      <c r="L6" s="87" t="s">
        <v>60</v>
      </c>
      <c r="M6" s="87" t="s">
        <v>61</v>
      </c>
      <c r="N6" s="87" t="s">
        <v>59</v>
      </c>
      <c r="O6" s="87" t="s">
        <v>60</v>
      </c>
      <c r="P6" s="87" t="s">
        <v>61</v>
      </c>
      <c r="Q6" s="89"/>
      <c r="R6" s="87" t="s">
        <v>58</v>
      </c>
      <c r="S6" s="87" t="s">
        <v>65</v>
      </c>
      <c r="T6" s="87" t="s">
        <v>193</v>
      </c>
      <c r="U6" s="87" t="s">
        <v>67</v>
      </c>
      <c r="V6" s="87" t="s">
        <v>68</v>
      </c>
      <c r="W6" s="87" t="s">
        <v>69</v>
      </c>
    </row>
    <row r="7" ht="21" customHeight="true" spans="1:23">
      <c r="A7" s="162"/>
      <c r="B7" s="162"/>
      <c r="C7" s="162"/>
      <c r="D7" s="162"/>
      <c r="E7" s="162"/>
      <c r="F7" s="162"/>
      <c r="G7" s="162"/>
      <c r="H7" s="162"/>
      <c r="I7" s="162"/>
      <c r="J7" s="175" t="s">
        <v>58</v>
      </c>
      <c r="K7" s="176"/>
      <c r="L7" s="162"/>
      <c r="M7" s="162"/>
      <c r="N7" s="162"/>
      <c r="O7" s="162"/>
      <c r="P7" s="162"/>
      <c r="Q7" s="162"/>
      <c r="R7" s="162"/>
      <c r="S7" s="162"/>
      <c r="T7" s="162"/>
      <c r="U7" s="162"/>
      <c r="V7" s="162"/>
      <c r="W7" s="162"/>
    </row>
    <row r="8" ht="39.75" customHeight="true" spans="1:23">
      <c r="A8" s="163"/>
      <c r="B8" s="93"/>
      <c r="C8" s="163"/>
      <c r="D8" s="163"/>
      <c r="E8" s="91"/>
      <c r="F8" s="91"/>
      <c r="G8" s="91"/>
      <c r="H8" s="91"/>
      <c r="I8" s="93"/>
      <c r="J8" s="177" t="s">
        <v>58</v>
      </c>
      <c r="K8" s="177" t="s">
        <v>302</v>
      </c>
      <c r="L8" s="91"/>
      <c r="M8" s="91"/>
      <c r="N8" s="91"/>
      <c r="O8" s="91"/>
      <c r="P8" s="91"/>
      <c r="Q8" s="91"/>
      <c r="R8" s="91"/>
      <c r="S8" s="91"/>
      <c r="T8" s="91"/>
      <c r="U8" s="93"/>
      <c r="V8" s="91"/>
      <c r="W8" s="91"/>
    </row>
    <row r="9" ht="15" customHeight="true" spans="1:23">
      <c r="A9" s="164">
        <v>1</v>
      </c>
      <c r="B9" s="164">
        <v>2</v>
      </c>
      <c r="C9" s="164">
        <v>3</v>
      </c>
      <c r="D9" s="164">
        <v>4</v>
      </c>
      <c r="E9" s="164">
        <v>5</v>
      </c>
      <c r="F9" s="164">
        <v>6</v>
      </c>
      <c r="G9" s="164">
        <v>7</v>
      </c>
      <c r="H9" s="164">
        <v>8</v>
      </c>
      <c r="I9" s="164">
        <v>9</v>
      </c>
      <c r="J9" s="164">
        <v>10</v>
      </c>
      <c r="K9" s="164">
        <v>11</v>
      </c>
      <c r="L9" s="178">
        <v>12</v>
      </c>
      <c r="M9" s="178">
        <v>13</v>
      </c>
      <c r="N9" s="178">
        <v>14</v>
      </c>
      <c r="O9" s="178">
        <v>15</v>
      </c>
      <c r="P9" s="178">
        <v>16</v>
      </c>
      <c r="Q9" s="178">
        <v>17</v>
      </c>
      <c r="R9" s="178">
        <v>18</v>
      </c>
      <c r="S9" s="178">
        <v>19</v>
      </c>
      <c r="T9" s="178">
        <v>20</v>
      </c>
      <c r="U9" s="164">
        <v>21</v>
      </c>
      <c r="V9" s="178">
        <v>22</v>
      </c>
      <c r="W9" s="164">
        <v>23</v>
      </c>
    </row>
    <row r="10" ht="15" customHeight="true" spans="1:23">
      <c r="A10" s="16" t="s">
        <v>303</v>
      </c>
      <c r="B10" s="250" t="s">
        <v>304</v>
      </c>
      <c r="C10" s="15" t="s">
        <v>305</v>
      </c>
      <c r="D10" s="164" t="s">
        <v>70</v>
      </c>
      <c r="E10" s="16" t="s">
        <v>103</v>
      </c>
      <c r="F10" s="16" t="s">
        <v>104</v>
      </c>
      <c r="G10" s="16" t="s">
        <v>306</v>
      </c>
      <c r="H10" s="16" t="s">
        <v>307</v>
      </c>
      <c r="I10" s="130">
        <v>59000</v>
      </c>
      <c r="J10" s="130">
        <v>59000</v>
      </c>
      <c r="K10" s="130">
        <v>59000</v>
      </c>
      <c r="L10" s="178"/>
      <c r="M10" s="178"/>
      <c r="N10" s="178"/>
      <c r="O10" s="178"/>
      <c r="P10" s="178"/>
      <c r="Q10" s="178"/>
      <c r="R10" s="178"/>
      <c r="S10" s="178"/>
      <c r="T10" s="178"/>
      <c r="U10" s="164"/>
      <c r="V10" s="178"/>
      <c r="W10" s="164"/>
    </row>
    <row r="11" ht="15" customHeight="true" spans="1:23">
      <c r="A11" s="16" t="s">
        <v>303</v>
      </c>
      <c r="B11" s="250" t="s">
        <v>308</v>
      </c>
      <c r="C11" s="15" t="s">
        <v>309</v>
      </c>
      <c r="D11" s="164" t="s">
        <v>70</v>
      </c>
      <c r="E11" s="16" t="s">
        <v>103</v>
      </c>
      <c r="F11" s="16" t="s">
        <v>104</v>
      </c>
      <c r="G11" s="16" t="s">
        <v>310</v>
      </c>
      <c r="H11" s="16" t="s">
        <v>311</v>
      </c>
      <c r="I11" s="130">
        <v>120000</v>
      </c>
      <c r="J11" s="130">
        <v>120000</v>
      </c>
      <c r="K11" s="130">
        <v>120000</v>
      </c>
      <c r="L11" s="178"/>
      <c r="M11" s="178"/>
      <c r="N11" s="178"/>
      <c r="O11" s="178"/>
      <c r="P11" s="178"/>
      <c r="Q11" s="178"/>
      <c r="R11" s="178"/>
      <c r="S11" s="178"/>
      <c r="T11" s="178"/>
      <c r="U11" s="164"/>
      <c r="V11" s="178"/>
      <c r="W11" s="164"/>
    </row>
    <row r="12" ht="15" customHeight="true" spans="1:23">
      <c r="A12" s="16" t="s">
        <v>303</v>
      </c>
      <c r="B12" s="250" t="s">
        <v>308</v>
      </c>
      <c r="C12" s="15" t="s">
        <v>309</v>
      </c>
      <c r="D12" s="164" t="s">
        <v>70</v>
      </c>
      <c r="E12" s="16" t="s">
        <v>103</v>
      </c>
      <c r="F12" s="16" t="s">
        <v>104</v>
      </c>
      <c r="G12" s="16" t="s">
        <v>312</v>
      </c>
      <c r="H12" s="16" t="s">
        <v>313</v>
      </c>
      <c r="I12" s="130">
        <v>100000</v>
      </c>
      <c r="J12" s="130">
        <v>100000</v>
      </c>
      <c r="K12" s="130">
        <v>100000</v>
      </c>
      <c r="L12" s="178"/>
      <c r="M12" s="178"/>
      <c r="N12" s="178"/>
      <c r="O12" s="178"/>
      <c r="P12" s="178"/>
      <c r="Q12" s="178"/>
      <c r="R12" s="178"/>
      <c r="S12" s="178"/>
      <c r="T12" s="178"/>
      <c r="U12" s="164"/>
      <c r="V12" s="178"/>
      <c r="W12" s="164"/>
    </row>
    <row r="13" ht="15" customHeight="true" spans="1:23">
      <c r="A13" s="16" t="s">
        <v>303</v>
      </c>
      <c r="B13" s="250" t="s">
        <v>314</v>
      </c>
      <c r="C13" s="15" t="s">
        <v>315</v>
      </c>
      <c r="D13" s="164" t="s">
        <v>70</v>
      </c>
      <c r="E13" s="16" t="s">
        <v>103</v>
      </c>
      <c r="F13" s="16" t="s">
        <v>104</v>
      </c>
      <c r="G13" s="16" t="s">
        <v>312</v>
      </c>
      <c r="H13" s="16" t="s">
        <v>313</v>
      </c>
      <c r="I13" s="130">
        <v>76000</v>
      </c>
      <c r="J13" s="130">
        <v>76000</v>
      </c>
      <c r="K13" s="130">
        <v>76000</v>
      </c>
      <c r="L13" s="178"/>
      <c r="M13" s="178"/>
      <c r="N13" s="178"/>
      <c r="O13" s="178"/>
      <c r="P13" s="178"/>
      <c r="Q13" s="178"/>
      <c r="R13" s="178"/>
      <c r="S13" s="178"/>
      <c r="T13" s="178"/>
      <c r="U13" s="164"/>
      <c r="V13" s="178"/>
      <c r="W13" s="164"/>
    </row>
    <row r="14" ht="15" customHeight="true" spans="1:23">
      <c r="A14" s="16" t="s">
        <v>303</v>
      </c>
      <c r="B14" s="250" t="s">
        <v>314</v>
      </c>
      <c r="C14" s="15" t="s">
        <v>315</v>
      </c>
      <c r="D14" s="164" t="s">
        <v>70</v>
      </c>
      <c r="E14" s="16" t="s">
        <v>103</v>
      </c>
      <c r="F14" s="16" t="s">
        <v>104</v>
      </c>
      <c r="G14" s="16" t="s">
        <v>310</v>
      </c>
      <c r="H14" s="16" t="s">
        <v>311</v>
      </c>
      <c r="I14" s="130">
        <v>19200</v>
      </c>
      <c r="J14" s="130">
        <v>19200</v>
      </c>
      <c r="K14" s="130">
        <v>19200</v>
      </c>
      <c r="L14" s="178"/>
      <c r="M14" s="178"/>
      <c r="N14" s="178"/>
      <c r="O14" s="178"/>
      <c r="P14" s="178"/>
      <c r="Q14" s="178"/>
      <c r="R14" s="178"/>
      <c r="S14" s="178"/>
      <c r="T14" s="178"/>
      <c r="U14" s="164"/>
      <c r="V14" s="178"/>
      <c r="W14" s="164"/>
    </row>
    <row r="15" ht="15" customHeight="true" spans="1:23">
      <c r="A15" s="16" t="s">
        <v>303</v>
      </c>
      <c r="B15" s="250" t="s">
        <v>316</v>
      </c>
      <c r="C15" s="15" t="s">
        <v>317</v>
      </c>
      <c r="D15" s="164" t="s">
        <v>70</v>
      </c>
      <c r="E15" s="16" t="s">
        <v>103</v>
      </c>
      <c r="F15" s="16" t="s">
        <v>104</v>
      </c>
      <c r="G15" s="16" t="s">
        <v>312</v>
      </c>
      <c r="H15" s="16" t="s">
        <v>313</v>
      </c>
      <c r="I15" s="130">
        <v>50000</v>
      </c>
      <c r="J15" s="130">
        <v>50000</v>
      </c>
      <c r="K15" s="130">
        <v>50000</v>
      </c>
      <c r="L15" s="178"/>
      <c r="M15" s="178"/>
      <c r="N15" s="178"/>
      <c r="O15" s="178"/>
      <c r="P15" s="178"/>
      <c r="Q15" s="178"/>
      <c r="R15" s="178"/>
      <c r="S15" s="178"/>
      <c r="T15" s="178"/>
      <c r="U15" s="164"/>
      <c r="V15" s="178"/>
      <c r="W15" s="164"/>
    </row>
    <row r="16" ht="15" customHeight="true" spans="1:23">
      <c r="A16" s="16" t="s">
        <v>303</v>
      </c>
      <c r="B16" s="250" t="s">
        <v>318</v>
      </c>
      <c r="C16" s="15" t="s">
        <v>319</v>
      </c>
      <c r="D16" s="164" t="s">
        <v>70</v>
      </c>
      <c r="E16" s="16" t="s">
        <v>103</v>
      </c>
      <c r="F16" s="16" t="s">
        <v>104</v>
      </c>
      <c r="G16" s="16" t="s">
        <v>312</v>
      </c>
      <c r="H16" s="16" t="s">
        <v>313</v>
      </c>
      <c r="I16" s="130">
        <v>250000</v>
      </c>
      <c r="J16" s="130">
        <v>250000</v>
      </c>
      <c r="K16" s="130">
        <v>250000</v>
      </c>
      <c r="L16" s="178"/>
      <c r="M16" s="178"/>
      <c r="N16" s="178"/>
      <c r="O16" s="178"/>
      <c r="P16" s="178"/>
      <c r="Q16" s="178"/>
      <c r="R16" s="178"/>
      <c r="S16" s="178"/>
      <c r="T16" s="178"/>
      <c r="U16" s="164"/>
      <c r="V16" s="178"/>
      <c r="W16" s="164"/>
    </row>
    <row r="17" ht="15" customHeight="true" spans="1:23">
      <c r="A17" s="16" t="s">
        <v>303</v>
      </c>
      <c r="B17" s="250" t="s">
        <v>320</v>
      </c>
      <c r="C17" s="15" t="s">
        <v>321</v>
      </c>
      <c r="D17" s="164" t="s">
        <v>70</v>
      </c>
      <c r="E17" s="16" t="s">
        <v>103</v>
      </c>
      <c r="F17" s="16" t="s">
        <v>104</v>
      </c>
      <c r="G17" s="16" t="s">
        <v>312</v>
      </c>
      <c r="H17" s="16" t="s">
        <v>313</v>
      </c>
      <c r="I17" s="130">
        <v>30000</v>
      </c>
      <c r="J17" s="130">
        <v>30000</v>
      </c>
      <c r="K17" s="130">
        <v>30000</v>
      </c>
      <c r="L17" s="178"/>
      <c r="M17" s="178"/>
      <c r="N17" s="178"/>
      <c r="O17" s="178"/>
      <c r="P17" s="178"/>
      <c r="Q17" s="178"/>
      <c r="R17" s="178"/>
      <c r="S17" s="178"/>
      <c r="T17" s="178"/>
      <c r="U17" s="164"/>
      <c r="V17" s="178"/>
      <c r="W17" s="164"/>
    </row>
    <row r="18" ht="15" customHeight="true" spans="1:23">
      <c r="A18" s="16" t="s">
        <v>303</v>
      </c>
      <c r="B18" s="250" t="s">
        <v>322</v>
      </c>
      <c r="C18" s="15" t="s">
        <v>323</v>
      </c>
      <c r="D18" s="164" t="s">
        <v>70</v>
      </c>
      <c r="E18" s="16" t="s">
        <v>103</v>
      </c>
      <c r="F18" s="16" t="s">
        <v>104</v>
      </c>
      <c r="G18" s="16" t="s">
        <v>312</v>
      </c>
      <c r="H18" s="16" t="s">
        <v>313</v>
      </c>
      <c r="I18" s="130">
        <v>30000</v>
      </c>
      <c r="J18" s="130">
        <v>30000</v>
      </c>
      <c r="K18" s="130">
        <v>30000</v>
      </c>
      <c r="L18" s="178"/>
      <c r="M18" s="178"/>
      <c r="N18" s="178"/>
      <c r="O18" s="178"/>
      <c r="P18" s="178"/>
      <c r="Q18" s="178"/>
      <c r="R18" s="178"/>
      <c r="S18" s="178"/>
      <c r="T18" s="178"/>
      <c r="U18" s="164"/>
      <c r="V18" s="178"/>
      <c r="W18" s="164"/>
    </row>
    <row r="19" ht="15" customHeight="true" spans="1:23">
      <c r="A19" s="16" t="s">
        <v>303</v>
      </c>
      <c r="B19" s="250" t="s">
        <v>324</v>
      </c>
      <c r="C19" s="15" t="s">
        <v>325</v>
      </c>
      <c r="D19" s="164" t="s">
        <v>70</v>
      </c>
      <c r="E19" s="16" t="s">
        <v>103</v>
      </c>
      <c r="F19" s="16" t="s">
        <v>104</v>
      </c>
      <c r="G19" s="16" t="s">
        <v>312</v>
      </c>
      <c r="H19" s="16" t="s">
        <v>313</v>
      </c>
      <c r="I19" s="130">
        <v>20000</v>
      </c>
      <c r="J19" s="130">
        <v>20000</v>
      </c>
      <c r="K19" s="130">
        <v>20000</v>
      </c>
      <c r="L19" s="178"/>
      <c r="M19" s="178"/>
      <c r="N19" s="178"/>
      <c r="O19" s="178"/>
      <c r="P19" s="178"/>
      <c r="Q19" s="178"/>
      <c r="R19" s="178"/>
      <c r="S19" s="178"/>
      <c r="T19" s="178"/>
      <c r="U19" s="164"/>
      <c r="V19" s="178"/>
      <c r="W19" s="164"/>
    </row>
    <row r="20" ht="15" customHeight="true" spans="1:23">
      <c r="A20" s="16" t="s">
        <v>303</v>
      </c>
      <c r="B20" s="250" t="s">
        <v>326</v>
      </c>
      <c r="C20" s="15" t="s">
        <v>327</v>
      </c>
      <c r="D20" s="164" t="s">
        <v>70</v>
      </c>
      <c r="E20" s="16" t="s">
        <v>103</v>
      </c>
      <c r="F20" s="16" t="s">
        <v>104</v>
      </c>
      <c r="G20" s="16" t="s">
        <v>312</v>
      </c>
      <c r="H20" s="16" t="s">
        <v>313</v>
      </c>
      <c r="I20" s="130">
        <v>48000</v>
      </c>
      <c r="J20" s="130">
        <v>48000</v>
      </c>
      <c r="K20" s="130">
        <v>48000</v>
      </c>
      <c r="L20" s="178"/>
      <c r="M20" s="178"/>
      <c r="N20" s="178"/>
      <c r="O20" s="178"/>
      <c r="P20" s="178"/>
      <c r="Q20" s="178"/>
      <c r="R20" s="178"/>
      <c r="S20" s="178"/>
      <c r="T20" s="178"/>
      <c r="U20" s="164"/>
      <c r="V20" s="178"/>
      <c r="W20" s="164"/>
    </row>
    <row r="21" ht="15" customHeight="true" spans="1:23">
      <c r="A21" s="16" t="s">
        <v>303</v>
      </c>
      <c r="B21" s="250" t="s">
        <v>328</v>
      </c>
      <c r="C21" s="15" t="s">
        <v>329</v>
      </c>
      <c r="D21" s="164" t="s">
        <v>70</v>
      </c>
      <c r="E21" s="16" t="s">
        <v>103</v>
      </c>
      <c r="F21" s="16" t="s">
        <v>104</v>
      </c>
      <c r="G21" s="16" t="s">
        <v>273</v>
      </c>
      <c r="H21" s="16" t="s">
        <v>274</v>
      </c>
      <c r="I21" s="130">
        <v>19500</v>
      </c>
      <c r="J21" s="130">
        <v>19500</v>
      </c>
      <c r="K21" s="130">
        <v>19500</v>
      </c>
      <c r="L21" s="178"/>
      <c r="M21" s="178"/>
      <c r="N21" s="178"/>
      <c r="O21" s="178"/>
      <c r="P21" s="178"/>
      <c r="Q21" s="178"/>
      <c r="R21" s="178"/>
      <c r="S21" s="178"/>
      <c r="T21" s="178"/>
      <c r="U21" s="164"/>
      <c r="V21" s="178"/>
      <c r="W21" s="164"/>
    </row>
    <row r="22" ht="15" customHeight="true" spans="1:23">
      <c r="A22" s="16" t="s">
        <v>303</v>
      </c>
      <c r="B22" s="250" t="s">
        <v>328</v>
      </c>
      <c r="C22" s="15" t="s">
        <v>329</v>
      </c>
      <c r="D22" s="164" t="s">
        <v>70</v>
      </c>
      <c r="E22" s="16" t="s">
        <v>103</v>
      </c>
      <c r="F22" s="16" t="s">
        <v>104</v>
      </c>
      <c r="G22" s="16" t="s">
        <v>330</v>
      </c>
      <c r="H22" s="16" t="s">
        <v>331</v>
      </c>
      <c r="I22" s="130">
        <v>10500</v>
      </c>
      <c r="J22" s="130">
        <v>10500</v>
      </c>
      <c r="K22" s="130">
        <v>10500</v>
      </c>
      <c r="L22" s="30"/>
      <c r="M22" s="30"/>
      <c r="N22" s="30"/>
      <c r="O22" s="30"/>
      <c r="P22" s="30"/>
      <c r="Q22" s="30"/>
      <c r="R22" s="30"/>
      <c r="S22" s="30"/>
      <c r="T22" s="30"/>
      <c r="U22" s="30"/>
      <c r="V22" s="30"/>
      <c r="W22" s="30"/>
    </row>
    <row r="23" ht="15" customHeight="true" spans="1:23">
      <c r="A23" s="166" t="s">
        <v>167</v>
      </c>
      <c r="B23" s="167"/>
      <c r="C23" s="167"/>
      <c r="D23" s="167"/>
      <c r="E23" s="167"/>
      <c r="F23" s="167"/>
      <c r="G23" s="167"/>
      <c r="H23" s="169"/>
      <c r="I23" s="130">
        <v>832200</v>
      </c>
      <c r="J23" s="130">
        <v>832200</v>
      </c>
      <c r="K23" s="130">
        <v>832200</v>
      </c>
      <c r="L23" s="30"/>
      <c r="M23" s="30"/>
      <c r="N23" s="30"/>
      <c r="O23" s="30"/>
      <c r="P23" s="30"/>
      <c r="Q23" s="30"/>
      <c r="R23" s="30"/>
      <c r="S23" s="30"/>
      <c r="T23" s="30"/>
      <c r="U23" s="30"/>
      <c r="V23" s="30"/>
      <c r="W23" s="30"/>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true"/>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pageSetUpPr fitToPage="true"/>
  </sheetPr>
  <dimension ref="A1:J87"/>
  <sheetViews>
    <sheetView showZeros="0" workbookViewId="0">
      <pane ySplit="1" topLeftCell="A80" activePane="bottomLeft" state="frozen"/>
      <selection/>
      <selection pane="bottomLeft" activeCell="C100" sqref="C100"/>
    </sheetView>
  </sheetViews>
  <sheetFormatPr defaultColWidth="9.14166666666667" defaultRowHeight="12" customHeight="true"/>
  <cols>
    <col min="1" max="1" width="34.2833333333333" style="1" customWidth="true"/>
    <col min="2" max="2" width="29" style="1" customWidth="true"/>
    <col min="3" max="5" width="23.575" style="1" customWidth="true"/>
    <col min="6" max="6" width="11.2833333333333" style="1" customWidth="true"/>
    <col min="7" max="7" width="25.1416666666667" style="1" customWidth="true"/>
    <col min="8" max="8" width="15.575" style="1" customWidth="true"/>
    <col min="9" max="9" width="13.425" style="1" customWidth="true"/>
    <col min="10" max="10" width="18.8583333333333" style="1" customWidth="true"/>
    <col min="11" max="16384" width="9.14166666666667" style="1"/>
  </cols>
  <sheetData>
    <row r="1" customHeight="true" spans="1:10">
      <c r="A1" s="2"/>
      <c r="B1" s="2"/>
      <c r="C1" s="2"/>
      <c r="D1" s="2"/>
      <c r="E1" s="2"/>
      <c r="F1" s="2"/>
      <c r="G1" s="2"/>
      <c r="H1" s="2"/>
      <c r="I1" s="2"/>
      <c r="J1" s="2"/>
    </row>
    <row r="2" ht="18" customHeight="true" spans="10:10">
      <c r="J2" s="21" t="s">
        <v>332</v>
      </c>
    </row>
    <row r="3" ht="39.75" customHeight="true" spans="1:10">
      <c r="A3" s="64" t="str">
        <f>"2025"&amp;"年部门项目支出绩效目标表"</f>
        <v>2025年部门项目支出绩效目标表</v>
      </c>
      <c r="B3" s="4"/>
      <c r="C3" s="4"/>
      <c r="D3" s="4"/>
      <c r="E3" s="4"/>
      <c r="F3" s="67"/>
      <c r="G3" s="4"/>
      <c r="H3" s="67"/>
      <c r="I3" s="67"/>
      <c r="J3" s="4"/>
    </row>
    <row r="4" ht="17.25" customHeight="true" spans="1:1">
      <c r="A4" s="5" t="s">
        <v>1</v>
      </c>
    </row>
    <row r="5" ht="44.25" customHeight="true" spans="1:10">
      <c r="A5" s="65" t="s">
        <v>180</v>
      </c>
      <c r="B5" s="65" t="s">
        <v>333</v>
      </c>
      <c r="C5" s="65" t="s">
        <v>334</v>
      </c>
      <c r="D5" s="65" t="s">
        <v>335</v>
      </c>
      <c r="E5" s="65" t="s">
        <v>336</v>
      </c>
      <c r="F5" s="68" t="s">
        <v>337</v>
      </c>
      <c r="G5" s="65" t="s">
        <v>338</v>
      </c>
      <c r="H5" s="68" t="s">
        <v>339</v>
      </c>
      <c r="I5" s="68" t="s">
        <v>340</v>
      </c>
      <c r="J5" s="65" t="s">
        <v>341</v>
      </c>
    </row>
    <row r="6" ht="18.75" customHeight="true" spans="1:10">
      <c r="A6" s="151">
        <v>1</v>
      </c>
      <c r="B6" s="151">
        <v>2</v>
      </c>
      <c r="C6" s="151">
        <v>3</v>
      </c>
      <c r="D6" s="151">
        <v>4</v>
      </c>
      <c r="E6" s="151">
        <v>5</v>
      </c>
      <c r="F6" s="38">
        <v>6</v>
      </c>
      <c r="G6" s="151">
        <v>7</v>
      </c>
      <c r="H6" s="38">
        <v>8</v>
      </c>
      <c r="I6" s="38">
        <v>9</v>
      </c>
      <c r="J6" s="151">
        <v>10</v>
      </c>
    </row>
    <row r="7" ht="18.75" customHeight="true" spans="1:10">
      <c r="A7" s="124" t="s">
        <v>70</v>
      </c>
      <c r="B7" s="152"/>
      <c r="C7" s="152"/>
      <c r="D7" s="152"/>
      <c r="E7" s="156"/>
      <c r="F7" s="157"/>
      <c r="G7" s="156"/>
      <c r="H7" s="157"/>
      <c r="I7" s="157"/>
      <c r="J7" s="156"/>
    </row>
    <row r="8" ht="18.75" customHeight="true" spans="1:10">
      <c r="A8" s="153" t="s">
        <v>70</v>
      </c>
      <c r="B8" s="154"/>
      <c r="C8" s="154"/>
      <c r="D8" s="154"/>
      <c r="E8" s="154"/>
      <c r="F8" s="154"/>
      <c r="G8" s="154"/>
      <c r="H8" s="154"/>
      <c r="I8" s="154"/>
      <c r="J8" s="154"/>
    </row>
    <row r="9" ht="18.75" customHeight="true" spans="1:10">
      <c r="A9" s="155" t="s">
        <v>329</v>
      </c>
      <c r="B9" s="154" t="s">
        <v>342</v>
      </c>
      <c r="C9" s="154" t="s">
        <v>343</v>
      </c>
      <c r="D9" s="154" t="s">
        <v>344</v>
      </c>
      <c r="E9" s="154" t="s">
        <v>345</v>
      </c>
      <c r="F9" s="154" t="s">
        <v>346</v>
      </c>
      <c r="G9" s="154" t="s">
        <v>347</v>
      </c>
      <c r="H9" s="154" t="s">
        <v>348</v>
      </c>
      <c r="I9" s="154" t="s">
        <v>349</v>
      </c>
      <c r="J9" s="154" t="s">
        <v>350</v>
      </c>
    </row>
    <row r="10" ht="18.75" customHeight="true" spans="1:10">
      <c r="A10" s="155"/>
      <c r="B10" s="154" t="s">
        <v>342</v>
      </c>
      <c r="C10" s="154" t="s">
        <v>343</v>
      </c>
      <c r="D10" s="154" t="s">
        <v>344</v>
      </c>
      <c r="E10" s="154" t="s">
        <v>351</v>
      </c>
      <c r="F10" s="154" t="s">
        <v>352</v>
      </c>
      <c r="G10" s="154" t="s">
        <v>353</v>
      </c>
      <c r="H10" s="154" t="s">
        <v>348</v>
      </c>
      <c r="I10" s="154" t="s">
        <v>349</v>
      </c>
      <c r="J10" s="154" t="s">
        <v>354</v>
      </c>
    </row>
    <row r="11" ht="18.75" customHeight="true" spans="1:10">
      <c r="A11" s="155"/>
      <c r="B11" s="154" t="s">
        <v>342</v>
      </c>
      <c r="C11" s="154" t="s">
        <v>343</v>
      </c>
      <c r="D11" s="154" t="s">
        <v>355</v>
      </c>
      <c r="E11" s="154" t="s">
        <v>356</v>
      </c>
      <c r="F11" s="154" t="s">
        <v>357</v>
      </c>
      <c r="G11" s="154" t="s">
        <v>358</v>
      </c>
      <c r="H11" s="154" t="s">
        <v>359</v>
      </c>
      <c r="I11" s="154" t="s">
        <v>360</v>
      </c>
      <c r="J11" s="154" t="s">
        <v>361</v>
      </c>
    </row>
    <row r="12" ht="18.75" customHeight="true" spans="1:10">
      <c r="A12" s="155"/>
      <c r="B12" s="154" t="s">
        <v>342</v>
      </c>
      <c r="C12" s="154" t="s">
        <v>343</v>
      </c>
      <c r="D12" s="154" t="s">
        <v>362</v>
      </c>
      <c r="E12" s="154" t="s">
        <v>363</v>
      </c>
      <c r="F12" s="154" t="s">
        <v>352</v>
      </c>
      <c r="G12" s="154" t="s">
        <v>364</v>
      </c>
      <c r="H12" s="154" t="s">
        <v>365</v>
      </c>
      <c r="I12" s="154" t="s">
        <v>360</v>
      </c>
      <c r="J12" s="154" t="s">
        <v>366</v>
      </c>
    </row>
    <row r="13" ht="18.75" customHeight="true" spans="1:10">
      <c r="A13" s="155"/>
      <c r="B13" s="154" t="s">
        <v>342</v>
      </c>
      <c r="C13" s="154" t="s">
        <v>343</v>
      </c>
      <c r="D13" s="154" t="s">
        <v>367</v>
      </c>
      <c r="E13" s="154" t="s">
        <v>368</v>
      </c>
      <c r="F13" s="154" t="s">
        <v>352</v>
      </c>
      <c r="G13" s="154" t="s">
        <v>369</v>
      </c>
      <c r="H13" s="154" t="s">
        <v>370</v>
      </c>
      <c r="I13" s="154" t="s">
        <v>349</v>
      </c>
      <c r="J13" s="154" t="s">
        <v>371</v>
      </c>
    </row>
    <row r="14" ht="18.75" customHeight="true" spans="1:10">
      <c r="A14" s="155"/>
      <c r="B14" s="154" t="s">
        <v>342</v>
      </c>
      <c r="C14" s="154" t="s">
        <v>372</v>
      </c>
      <c r="D14" s="154" t="s">
        <v>373</v>
      </c>
      <c r="E14" s="154" t="s">
        <v>374</v>
      </c>
      <c r="F14" s="154" t="s">
        <v>346</v>
      </c>
      <c r="G14" s="154" t="s">
        <v>375</v>
      </c>
      <c r="H14" s="154" t="s">
        <v>365</v>
      </c>
      <c r="I14" s="154" t="s">
        <v>360</v>
      </c>
      <c r="J14" s="154" t="s">
        <v>376</v>
      </c>
    </row>
    <row r="15" ht="18.75" customHeight="true" spans="1:10">
      <c r="A15" s="155"/>
      <c r="B15" s="154" t="s">
        <v>342</v>
      </c>
      <c r="C15" s="154" t="s">
        <v>372</v>
      </c>
      <c r="D15" s="154" t="s">
        <v>377</v>
      </c>
      <c r="E15" s="154" t="s">
        <v>378</v>
      </c>
      <c r="F15" s="154" t="s">
        <v>346</v>
      </c>
      <c r="G15" s="154" t="s">
        <v>379</v>
      </c>
      <c r="H15" s="154" t="s">
        <v>365</v>
      </c>
      <c r="I15" s="154" t="s">
        <v>360</v>
      </c>
      <c r="J15" s="154" t="s">
        <v>380</v>
      </c>
    </row>
    <row r="16" ht="18.75" customHeight="true" spans="1:10">
      <c r="A16" s="155"/>
      <c r="B16" s="154" t="s">
        <v>342</v>
      </c>
      <c r="C16" s="154" t="s">
        <v>381</v>
      </c>
      <c r="D16" s="154" t="s">
        <v>382</v>
      </c>
      <c r="E16" s="154" t="s">
        <v>383</v>
      </c>
      <c r="F16" s="154" t="s">
        <v>357</v>
      </c>
      <c r="G16" s="154" t="s">
        <v>358</v>
      </c>
      <c r="H16" s="154" t="s">
        <v>359</v>
      </c>
      <c r="I16" s="154" t="s">
        <v>360</v>
      </c>
      <c r="J16" s="154" t="s">
        <v>384</v>
      </c>
    </row>
    <row r="17" ht="18.75" customHeight="true" spans="1:10">
      <c r="A17" s="155" t="s">
        <v>327</v>
      </c>
      <c r="B17" s="154" t="s">
        <v>385</v>
      </c>
      <c r="C17" s="154" t="s">
        <v>343</v>
      </c>
      <c r="D17" s="154" t="s">
        <v>344</v>
      </c>
      <c r="E17" s="154" t="s">
        <v>386</v>
      </c>
      <c r="F17" s="154" t="s">
        <v>346</v>
      </c>
      <c r="G17" s="154" t="s">
        <v>387</v>
      </c>
      <c r="H17" s="154" t="s">
        <v>348</v>
      </c>
      <c r="I17" s="154" t="s">
        <v>349</v>
      </c>
      <c r="J17" s="154" t="s">
        <v>388</v>
      </c>
    </row>
    <row r="18" ht="18.75" customHeight="true" spans="1:10">
      <c r="A18" s="155"/>
      <c r="B18" s="154" t="s">
        <v>385</v>
      </c>
      <c r="C18" s="154" t="s">
        <v>343</v>
      </c>
      <c r="D18" s="154" t="s">
        <v>355</v>
      </c>
      <c r="E18" s="154" t="s">
        <v>389</v>
      </c>
      <c r="F18" s="154" t="s">
        <v>346</v>
      </c>
      <c r="G18" s="154" t="s">
        <v>358</v>
      </c>
      <c r="H18" s="154" t="s">
        <v>359</v>
      </c>
      <c r="I18" s="154" t="s">
        <v>360</v>
      </c>
      <c r="J18" s="154" t="s">
        <v>390</v>
      </c>
    </row>
    <row r="19" ht="18.75" customHeight="true" spans="1:10">
      <c r="A19" s="155"/>
      <c r="B19" s="154" t="s">
        <v>385</v>
      </c>
      <c r="C19" s="154" t="s">
        <v>343</v>
      </c>
      <c r="D19" s="154" t="s">
        <v>362</v>
      </c>
      <c r="E19" s="154" t="s">
        <v>391</v>
      </c>
      <c r="F19" s="154" t="s">
        <v>352</v>
      </c>
      <c r="G19" s="154" t="s">
        <v>392</v>
      </c>
      <c r="H19" s="154" t="s">
        <v>365</v>
      </c>
      <c r="I19" s="154" t="s">
        <v>360</v>
      </c>
      <c r="J19" s="154" t="s">
        <v>393</v>
      </c>
    </row>
    <row r="20" ht="18.75" customHeight="true" spans="1:10">
      <c r="A20" s="155"/>
      <c r="B20" s="154" t="s">
        <v>385</v>
      </c>
      <c r="C20" s="154" t="s">
        <v>343</v>
      </c>
      <c r="D20" s="154" t="s">
        <v>367</v>
      </c>
      <c r="E20" s="154" t="s">
        <v>368</v>
      </c>
      <c r="F20" s="154" t="s">
        <v>352</v>
      </c>
      <c r="G20" s="154" t="s">
        <v>394</v>
      </c>
      <c r="H20" s="154" t="s">
        <v>370</v>
      </c>
      <c r="I20" s="154" t="s">
        <v>349</v>
      </c>
      <c r="J20" s="154" t="s">
        <v>395</v>
      </c>
    </row>
    <row r="21" ht="18.75" customHeight="true" spans="1:10">
      <c r="A21" s="155"/>
      <c r="B21" s="154" t="s">
        <v>385</v>
      </c>
      <c r="C21" s="154" t="s">
        <v>372</v>
      </c>
      <c r="D21" s="154" t="s">
        <v>373</v>
      </c>
      <c r="E21" s="154" t="s">
        <v>396</v>
      </c>
      <c r="F21" s="154" t="s">
        <v>346</v>
      </c>
      <c r="G21" s="154" t="s">
        <v>397</v>
      </c>
      <c r="H21" s="154" t="s">
        <v>365</v>
      </c>
      <c r="I21" s="154" t="s">
        <v>360</v>
      </c>
      <c r="J21" s="154" t="s">
        <v>397</v>
      </c>
    </row>
    <row r="22" ht="18.75" customHeight="true" spans="1:10">
      <c r="A22" s="155"/>
      <c r="B22" s="154" t="s">
        <v>385</v>
      </c>
      <c r="C22" s="154" t="s">
        <v>372</v>
      </c>
      <c r="D22" s="154" t="s">
        <v>377</v>
      </c>
      <c r="E22" s="154" t="s">
        <v>398</v>
      </c>
      <c r="F22" s="154" t="s">
        <v>346</v>
      </c>
      <c r="G22" s="154" t="s">
        <v>399</v>
      </c>
      <c r="H22" s="154" t="s">
        <v>365</v>
      </c>
      <c r="I22" s="154" t="s">
        <v>360</v>
      </c>
      <c r="J22" s="154" t="s">
        <v>400</v>
      </c>
    </row>
    <row r="23" ht="18.75" customHeight="true" spans="1:10">
      <c r="A23" s="155"/>
      <c r="B23" s="154" t="s">
        <v>385</v>
      </c>
      <c r="C23" s="154" t="s">
        <v>381</v>
      </c>
      <c r="D23" s="154" t="s">
        <v>382</v>
      </c>
      <c r="E23" s="154" t="s">
        <v>401</v>
      </c>
      <c r="F23" s="154" t="s">
        <v>357</v>
      </c>
      <c r="G23" s="154" t="s">
        <v>358</v>
      </c>
      <c r="H23" s="154" t="s">
        <v>359</v>
      </c>
      <c r="I23" s="154" t="s">
        <v>360</v>
      </c>
      <c r="J23" s="154" t="s">
        <v>402</v>
      </c>
    </row>
    <row r="24" ht="18.75" customHeight="true" spans="1:10">
      <c r="A24" s="155" t="s">
        <v>319</v>
      </c>
      <c r="B24" s="154" t="s">
        <v>403</v>
      </c>
      <c r="C24" s="154" t="s">
        <v>343</v>
      </c>
      <c r="D24" s="154" t="s">
        <v>344</v>
      </c>
      <c r="E24" s="154" t="s">
        <v>404</v>
      </c>
      <c r="F24" s="154" t="s">
        <v>352</v>
      </c>
      <c r="G24" s="154" t="s">
        <v>405</v>
      </c>
      <c r="H24" s="154" t="s">
        <v>348</v>
      </c>
      <c r="I24" s="154" t="s">
        <v>349</v>
      </c>
      <c r="J24" s="154" t="s">
        <v>406</v>
      </c>
    </row>
    <row r="25" ht="18.75" customHeight="true" spans="1:10">
      <c r="A25" s="155"/>
      <c r="B25" s="154" t="s">
        <v>403</v>
      </c>
      <c r="C25" s="154" t="s">
        <v>343</v>
      </c>
      <c r="D25" s="154" t="s">
        <v>355</v>
      </c>
      <c r="E25" s="154" t="s">
        <v>407</v>
      </c>
      <c r="F25" s="154" t="s">
        <v>357</v>
      </c>
      <c r="G25" s="154" t="s">
        <v>358</v>
      </c>
      <c r="H25" s="154" t="s">
        <v>359</v>
      </c>
      <c r="I25" s="154" t="s">
        <v>349</v>
      </c>
      <c r="J25" s="154" t="s">
        <v>408</v>
      </c>
    </row>
    <row r="26" ht="18.75" customHeight="true" spans="1:10">
      <c r="A26" s="155"/>
      <c r="B26" s="154" t="s">
        <v>403</v>
      </c>
      <c r="C26" s="154" t="s">
        <v>343</v>
      </c>
      <c r="D26" s="154" t="s">
        <v>362</v>
      </c>
      <c r="E26" s="154" t="s">
        <v>409</v>
      </c>
      <c r="F26" s="154" t="s">
        <v>352</v>
      </c>
      <c r="G26" s="154" t="s">
        <v>410</v>
      </c>
      <c r="H26" s="154" t="s">
        <v>411</v>
      </c>
      <c r="I26" s="154" t="s">
        <v>360</v>
      </c>
      <c r="J26" s="154" t="s">
        <v>412</v>
      </c>
    </row>
    <row r="27" ht="18.75" customHeight="true" spans="1:10">
      <c r="A27" s="155"/>
      <c r="B27" s="154" t="s">
        <v>403</v>
      </c>
      <c r="C27" s="154" t="s">
        <v>343</v>
      </c>
      <c r="D27" s="154" t="s">
        <v>367</v>
      </c>
      <c r="E27" s="154" t="s">
        <v>368</v>
      </c>
      <c r="F27" s="154" t="s">
        <v>352</v>
      </c>
      <c r="G27" s="154" t="s">
        <v>413</v>
      </c>
      <c r="H27" s="154" t="s">
        <v>370</v>
      </c>
      <c r="I27" s="154" t="s">
        <v>349</v>
      </c>
      <c r="J27" s="154" t="s">
        <v>414</v>
      </c>
    </row>
    <row r="28" ht="18.75" customHeight="true" spans="1:10">
      <c r="A28" s="155"/>
      <c r="B28" s="154" t="s">
        <v>403</v>
      </c>
      <c r="C28" s="154" t="s">
        <v>372</v>
      </c>
      <c r="D28" s="154" t="s">
        <v>377</v>
      </c>
      <c r="E28" s="154" t="s">
        <v>415</v>
      </c>
      <c r="F28" s="154" t="s">
        <v>346</v>
      </c>
      <c r="G28" s="154" t="s">
        <v>416</v>
      </c>
      <c r="H28" s="154" t="s">
        <v>365</v>
      </c>
      <c r="I28" s="154" t="s">
        <v>360</v>
      </c>
      <c r="J28" s="154" t="s">
        <v>417</v>
      </c>
    </row>
    <row r="29" ht="18.75" customHeight="true" spans="1:10">
      <c r="A29" s="155"/>
      <c r="B29" s="154" t="s">
        <v>403</v>
      </c>
      <c r="C29" s="154" t="s">
        <v>381</v>
      </c>
      <c r="D29" s="154" t="s">
        <v>382</v>
      </c>
      <c r="E29" s="154" t="s">
        <v>418</v>
      </c>
      <c r="F29" s="154" t="s">
        <v>346</v>
      </c>
      <c r="G29" s="154" t="s">
        <v>358</v>
      </c>
      <c r="H29" s="154" t="s">
        <v>359</v>
      </c>
      <c r="I29" s="154" t="s">
        <v>360</v>
      </c>
      <c r="J29" s="154" t="s">
        <v>419</v>
      </c>
    </row>
    <row r="30" ht="18.75" customHeight="true" spans="1:10">
      <c r="A30" s="155" t="s">
        <v>305</v>
      </c>
      <c r="B30" s="154" t="s">
        <v>420</v>
      </c>
      <c r="C30" s="154" t="s">
        <v>343</v>
      </c>
      <c r="D30" s="154" t="s">
        <v>344</v>
      </c>
      <c r="E30" s="154" t="s">
        <v>421</v>
      </c>
      <c r="F30" s="154" t="s">
        <v>346</v>
      </c>
      <c r="G30" s="154" t="s">
        <v>84</v>
      </c>
      <c r="H30" s="154" t="s">
        <v>422</v>
      </c>
      <c r="I30" s="154" t="s">
        <v>349</v>
      </c>
      <c r="J30" s="154" t="s">
        <v>423</v>
      </c>
    </row>
    <row r="31" ht="18.75" customHeight="true" spans="1:10">
      <c r="A31" s="155"/>
      <c r="B31" s="154" t="s">
        <v>420</v>
      </c>
      <c r="C31" s="154" t="s">
        <v>343</v>
      </c>
      <c r="D31" s="154" t="s">
        <v>355</v>
      </c>
      <c r="E31" s="154" t="s">
        <v>424</v>
      </c>
      <c r="F31" s="154" t="s">
        <v>357</v>
      </c>
      <c r="G31" s="154" t="s">
        <v>358</v>
      </c>
      <c r="H31" s="154" t="s">
        <v>359</v>
      </c>
      <c r="I31" s="154" t="s">
        <v>360</v>
      </c>
      <c r="J31" s="154" t="s">
        <v>425</v>
      </c>
    </row>
    <row r="32" ht="18.75" customHeight="true" spans="1:10">
      <c r="A32" s="155"/>
      <c r="B32" s="154" t="s">
        <v>420</v>
      </c>
      <c r="C32" s="154" t="s">
        <v>343</v>
      </c>
      <c r="D32" s="154" t="s">
        <v>362</v>
      </c>
      <c r="E32" s="154" t="s">
        <v>426</v>
      </c>
      <c r="F32" s="154" t="s">
        <v>357</v>
      </c>
      <c r="G32" s="154" t="s">
        <v>427</v>
      </c>
      <c r="H32" s="154" t="s">
        <v>365</v>
      </c>
      <c r="I32" s="154" t="s">
        <v>360</v>
      </c>
      <c r="J32" s="154" t="s">
        <v>428</v>
      </c>
    </row>
    <row r="33" ht="18.75" customHeight="true" spans="1:10">
      <c r="A33" s="155"/>
      <c r="B33" s="154" t="s">
        <v>420</v>
      </c>
      <c r="C33" s="154" t="s">
        <v>343</v>
      </c>
      <c r="D33" s="154" t="s">
        <v>367</v>
      </c>
      <c r="E33" s="154" t="s">
        <v>368</v>
      </c>
      <c r="F33" s="154" t="s">
        <v>352</v>
      </c>
      <c r="G33" s="154" t="s">
        <v>429</v>
      </c>
      <c r="H33" s="154" t="s">
        <v>370</v>
      </c>
      <c r="I33" s="154" t="s">
        <v>349</v>
      </c>
      <c r="J33" s="154" t="s">
        <v>430</v>
      </c>
    </row>
    <row r="34" ht="18.75" customHeight="true" spans="1:10">
      <c r="A34" s="155"/>
      <c r="B34" s="154" t="s">
        <v>420</v>
      </c>
      <c r="C34" s="154" t="s">
        <v>372</v>
      </c>
      <c r="D34" s="154" t="s">
        <v>373</v>
      </c>
      <c r="E34" s="154" t="s">
        <v>431</v>
      </c>
      <c r="F34" s="154" t="s">
        <v>346</v>
      </c>
      <c r="G34" s="154" t="s">
        <v>432</v>
      </c>
      <c r="H34" s="154" t="s">
        <v>365</v>
      </c>
      <c r="I34" s="154" t="s">
        <v>360</v>
      </c>
      <c r="J34" s="154" t="s">
        <v>433</v>
      </c>
    </row>
    <row r="35" ht="18.75" customHeight="true" spans="1:10">
      <c r="A35" s="155"/>
      <c r="B35" s="154" t="s">
        <v>420</v>
      </c>
      <c r="C35" s="154" t="s">
        <v>372</v>
      </c>
      <c r="D35" s="154" t="s">
        <v>377</v>
      </c>
      <c r="E35" s="154" t="s">
        <v>434</v>
      </c>
      <c r="F35" s="154" t="s">
        <v>346</v>
      </c>
      <c r="G35" s="154" t="s">
        <v>435</v>
      </c>
      <c r="H35" s="154" t="s">
        <v>365</v>
      </c>
      <c r="I35" s="154" t="s">
        <v>360</v>
      </c>
      <c r="J35" s="154" t="s">
        <v>436</v>
      </c>
    </row>
    <row r="36" ht="18.75" customHeight="true" spans="1:10">
      <c r="A36" s="155"/>
      <c r="B36" s="154" t="s">
        <v>420</v>
      </c>
      <c r="C36" s="154" t="s">
        <v>381</v>
      </c>
      <c r="D36" s="154" t="s">
        <v>382</v>
      </c>
      <c r="E36" s="154" t="s">
        <v>437</v>
      </c>
      <c r="F36" s="154" t="s">
        <v>357</v>
      </c>
      <c r="G36" s="154" t="s">
        <v>358</v>
      </c>
      <c r="H36" s="154" t="s">
        <v>359</v>
      </c>
      <c r="I36" s="154" t="s">
        <v>360</v>
      </c>
      <c r="J36" s="154" t="s">
        <v>438</v>
      </c>
    </row>
    <row r="37" ht="18.75" customHeight="true" spans="1:10">
      <c r="A37" s="155" t="s">
        <v>317</v>
      </c>
      <c r="B37" s="154" t="s">
        <v>439</v>
      </c>
      <c r="C37" s="154" t="s">
        <v>343</v>
      </c>
      <c r="D37" s="154" t="s">
        <v>344</v>
      </c>
      <c r="E37" s="154" t="s">
        <v>440</v>
      </c>
      <c r="F37" s="154" t="s">
        <v>357</v>
      </c>
      <c r="G37" s="154" t="s">
        <v>441</v>
      </c>
      <c r="H37" s="154" t="s">
        <v>348</v>
      </c>
      <c r="I37" s="154" t="s">
        <v>349</v>
      </c>
      <c r="J37" s="154" t="s">
        <v>442</v>
      </c>
    </row>
    <row r="38" ht="18.75" customHeight="true" spans="1:10">
      <c r="A38" s="155"/>
      <c r="B38" s="154" t="s">
        <v>439</v>
      </c>
      <c r="C38" s="154" t="s">
        <v>343</v>
      </c>
      <c r="D38" s="154" t="s">
        <v>344</v>
      </c>
      <c r="E38" s="154" t="s">
        <v>443</v>
      </c>
      <c r="F38" s="154" t="s">
        <v>357</v>
      </c>
      <c r="G38" s="154" t="s">
        <v>444</v>
      </c>
      <c r="H38" s="154" t="s">
        <v>365</v>
      </c>
      <c r="I38" s="154" t="s">
        <v>349</v>
      </c>
      <c r="J38" s="154" t="s">
        <v>445</v>
      </c>
    </row>
    <row r="39" ht="18.75" customHeight="true" spans="1:10">
      <c r="A39" s="155"/>
      <c r="B39" s="154" t="s">
        <v>439</v>
      </c>
      <c r="C39" s="154" t="s">
        <v>343</v>
      </c>
      <c r="D39" s="154" t="s">
        <v>344</v>
      </c>
      <c r="E39" s="154" t="s">
        <v>446</v>
      </c>
      <c r="F39" s="154" t="s">
        <v>357</v>
      </c>
      <c r="G39" s="154" t="s">
        <v>444</v>
      </c>
      <c r="H39" s="154" t="s">
        <v>365</v>
      </c>
      <c r="I39" s="154" t="s">
        <v>349</v>
      </c>
      <c r="J39" s="154" t="s">
        <v>447</v>
      </c>
    </row>
    <row r="40" ht="18.75" customHeight="true" spans="1:10">
      <c r="A40" s="155"/>
      <c r="B40" s="154" t="s">
        <v>439</v>
      </c>
      <c r="C40" s="154" t="s">
        <v>343</v>
      </c>
      <c r="D40" s="154" t="s">
        <v>355</v>
      </c>
      <c r="E40" s="154" t="s">
        <v>448</v>
      </c>
      <c r="F40" s="154" t="s">
        <v>357</v>
      </c>
      <c r="G40" s="154" t="s">
        <v>358</v>
      </c>
      <c r="H40" s="154" t="s">
        <v>359</v>
      </c>
      <c r="I40" s="154" t="s">
        <v>360</v>
      </c>
      <c r="J40" s="154" t="s">
        <v>449</v>
      </c>
    </row>
    <row r="41" ht="18.75" customHeight="true" spans="1:10">
      <c r="A41" s="155"/>
      <c r="B41" s="154" t="s">
        <v>439</v>
      </c>
      <c r="C41" s="154" t="s">
        <v>343</v>
      </c>
      <c r="D41" s="154" t="s">
        <v>355</v>
      </c>
      <c r="E41" s="154" t="s">
        <v>450</v>
      </c>
      <c r="F41" s="154" t="s">
        <v>357</v>
      </c>
      <c r="G41" s="154" t="s">
        <v>358</v>
      </c>
      <c r="H41" s="154" t="s">
        <v>359</v>
      </c>
      <c r="I41" s="154" t="s">
        <v>360</v>
      </c>
      <c r="J41" s="154" t="s">
        <v>451</v>
      </c>
    </row>
    <row r="42" ht="18.75" customHeight="true" spans="1:10">
      <c r="A42" s="155"/>
      <c r="B42" s="154" t="s">
        <v>439</v>
      </c>
      <c r="C42" s="154" t="s">
        <v>343</v>
      </c>
      <c r="D42" s="154" t="s">
        <v>355</v>
      </c>
      <c r="E42" s="154" t="s">
        <v>452</v>
      </c>
      <c r="F42" s="154" t="s">
        <v>357</v>
      </c>
      <c r="G42" s="154" t="s">
        <v>358</v>
      </c>
      <c r="H42" s="154" t="s">
        <v>359</v>
      </c>
      <c r="I42" s="154" t="s">
        <v>360</v>
      </c>
      <c r="J42" s="154" t="s">
        <v>453</v>
      </c>
    </row>
    <row r="43" ht="18.75" customHeight="true" spans="1:10">
      <c r="A43" s="155"/>
      <c r="B43" s="154" t="s">
        <v>439</v>
      </c>
      <c r="C43" s="154" t="s">
        <v>343</v>
      </c>
      <c r="D43" s="154" t="s">
        <v>362</v>
      </c>
      <c r="E43" s="154" t="s">
        <v>454</v>
      </c>
      <c r="F43" s="154" t="s">
        <v>352</v>
      </c>
      <c r="G43" s="154" t="s">
        <v>392</v>
      </c>
      <c r="H43" s="154" t="s">
        <v>411</v>
      </c>
      <c r="I43" s="154" t="s">
        <v>360</v>
      </c>
      <c r="J43" s="154" t="s">
        <v>455</v>
      </c>
    </row>
    <row r="44" ht="18.75" customHeight="true" spans="1:10">
      <c r="A44" s="155"/>
      <c r="B44" s="154" t="s">
        <v>439</v>
      </c>
      <c r="C44" s="154" t="s">
        <v>343</v>
      </c>
      <c r="D44" s="154" t="s">
        <v>362</v>
      </c>
      <c r="E44" s="154" t="s">
        <v>456</v>
      </c>
      <c r="F44" s="154" t="s">
        <v>352</v>
      </c>
      <c r="G44" s="154" t="s">
        <v>392</v>
      </c>
      <c r="H44" s="154" t="s">
        <v>411</v>
      </c>
      <c r="I44" s="154" t="s">
        <v>360</v>
      </c>
      <c r="J44" s="154" t="s">
        <v>455</v>
      </c>
    </row>
    <row r="45" ht="18.75" customHeight="true" spans="1:10">
      <c r="A45" s="155"/>
      <c r="B45" s="154" t="s">
        <v>439</v>
      </c>
      <c r="C45" s="154" t="s">
        <v>343</v>
      </c>
      <c r="D45" s="154" t="s">
        <v>362</v>
      </c>
      <c r="E45" s="154" t="s">
        <v>457</v>
      </c>
      <c r="F45" s="154" t="s">
        <v>352</v>
      </c>
      <c r="G45" s="154" t="s">
        <v>392</v>
      </c>
      <c r="H45" s="154" t="s">
        <v>411</v>
      </c>
      <c r="I45" s="154" t="s">
        <v>360</v>
      </c>
      <c r="J45" s="154" t="s">
        <v>455</v>
      </c>
    </row>
    <row r="46" ht="18.75" customHeight="true" spans="1:10">
      <c r="A46" s="155"/>
      <c r="B46" s="154" t="s">
        <v>439</v>
      </c>
      <c r="C46" s="154" t="s">
        <v>343</v>
      </c>
      <c r="D46" s="154" t="s">
        <v>367</v>
      </c>
      <c r="E46" s="154" t="s">
        <v>368</v>
      </c>
      <c r="F46" s="154" t="s">
        <v>352</v>
      </c>
      <c r="G46" s="154" t="s">
        <v>458</v>
      </c>
      <c r="H46" s="154" t="s">
        <v>370</v>
      </c>
      <c r="I46" s="154" t="s">
        <v>349</v>
      </c>
      <c r="J46" s="154" t="s">
        <v>459</v>
      </c>
    </row>
    <row r="47" ht="18.75" customHeight="true" spans="1:10">
      <c r="A47" s="155"/>
      <c r="B47" s="154" t="s">
        <v>439</v>
      </c>
      <c r="C47" s="154" t="s">
        <v>372</v>
      </c>
      <c r="D47" s="154" t="s">
        <v>373</v>
      </c>
      <c r="E47" s="154" t="s">
        <v>460</v>
      </c>
      <c r="F47" s="154" t="s">
        <v>346</v>
      </c>
      <c r="G47" s="154" t="s">
        <v>461</v>
      </c>
      <c r="H47" s="154" t="s">
        <v>365</v>
      </c>
      <c r="I47" s="154" t="s">
        <v>349</v>
      </c>
      <c r="J47" s="154" t="s">
        <v>462</v>
      </c>
    </row>
    <row r="48" ht="18.75" customHeight="true" spans="1:10">
      <c r="A48" s="155"/>
      <c r="B48" s="154" t="s">
        <v>439</v>
      </c>
      <c r="C48" s="154" t="s">
        <v>381</v>
      </c>
      <c r="D48" s="154" t="s">
        <v>382</v>
      </c>
      <c r="E48" s="154" t="s">
        <v>463</v>
      </c>
      <c r="F48" s="154" t="s">
        <v>357</v>
      </c>
      <c r="G48" s="154" t="s">
        <v>358</v>
      </c>
      <c r="H48" s="154" t="s">
        <v>359</v>
      </c>
      <c r="I48" s="154" t="s">
        <v>360</v>
      </c>
      <c r="J48" s="154" t="s">
        <v>464</v>
      </c>
    </row>
    <row r="49" ht="18.75" customHeight="true" spans="1:10">
      <c r="A49" s="155" t="s">
        <v>309</v>
      </c>
      <c r="B49" s="154" t="s">
        <v>465</v>
      </c>
      <c r="C49" s="154" t="s">
        <v>343</v>
      </c>
      <c r="D49" s="154" t="s">
        <v>344</v>
      </c>
      <c r="E49" s="154" t="s">
        <v>466</v>
      </c>
      <c r="F49" s="154" t="s">
        <v>352</v>
      </c>
      <c r="G49" s="154" t="s">
        <v>467</v>
      </c>
      <c r="H49" s="154" t="s">
        <v>370</v>
      </c>
      <c r="I49" s="154" t="s">
        <v>349</v>
      </c>
      <c r="J49" s="154" t="s">
        <v>468</v>
      </c>
    </row>
    <row r="50" ht="18.75" customHeight="true" spans="1:10">
      <c r="A50" s="155"/>
      <c r="B50" s="154" t="s">
        <v>465</v>
      </c>
      <c r="C50" s="154" t="s">
        <v>343</v>
      </c>
      <c r="D50" s="154" t="s">
        <v>344</v>
      </c>
      <c r="E50" s="154" t="s">
        <v>469</v>
      </c>
      <c r="F50" s="154" t="s">
        <v>352</v>
      </c>
      <c r="G50" s="154" t="s">
        <v>91</v>
      </c>
      <c r="H50" s="154" t="s">
        <v>470</v>
      </c>
      <c r="I50" s="154" t="s">
        <v>349</v>
      </c>
      <c r="J50" s="154" t="s">
        <v>471</v>
      </c>
    </row>
    <row r="51" ht="18.75" customHeight="true" spans="1:10">
      <c r="A51" s="155"/>
      <c r="B51" s="154" t="s">
        <v>465</v>
      </c>
      <c r="C51" s="154" t="s">
        <v>343</v>
      </c>
      <c r="D51" s="154" t="s">
        <v>344</v>
      </c>
      <c r="E51" s="154" t="s">
        <v>472</v>
      </c>
      <c r="F51" s="154" t="s">
        <v>346</v>
      </c>
      <c r="G51" s="154" t="s">
        <v>473</v>
      </c>
      <c r="H51" s="154" t="s">
        <v>370</v>
      </c>
      <c r="I51" s="154" t="s">
        <v>349</v>
      </c>
      <c r="J51" s="154" t="s">
        <v>474</v>
      </c>
    </row>
    <row r="52" ht="18.75" customHeight="true" spans="1:10">
      <c r="A52" s="155"/>
      <c r="B52" s="154" t="s">
        <v>465</v>
      </c>
      <c r="C52" s="154" t="s">
        <v>343</v>
      </c>
      <c r="D52" s="154" t="s">
        <v>355</v>
      </c>
      <c r="E52" s="154" t="s">
        <v>475</v>
      </c>
      <c r="F52" s="154" t="s">
        <v>357</v>
      </c>
      <c r="G52" s="154" t="s">
        <v>358</v>
      </c>
      <c r="H52" s="154" t="s">
        <v>359</v>
      </c>
      <c r="I52" s="154" t="s">
        <v>360</v>
      </c>
      <c r="J52" s="154" t="s">
        <v>471</v>
      </c>
    </row>
    <row r="53" ht="18.75" customHeight="true" spans="1:10">
      <c r="A53" s="155"/>
      <c r="B53" s="154" t="s">
        <v>465</v>
      </c>
      <c r="C53" s="154" t="s">
        <v>343</v>
      </c>
      <c r="D53" s="154" t="s">
        <v>362</v>
      </c>
      <c r="E53" s="154" t="s">
        <v>476</v>
      </c>
      <c r="F53" s="154" t="s">
        <v>352</v>
      </c>
      <c r="G53" s="154" t="s">
        <v>392</v>
      </c>
      <c r="H53" s="154" t="s">
        <v>365</v>
      </c>
      <c r="I53" s="154" t="s">
        <v>360</v>
      </c>
      <c r="J53" s="154" t="s">
        <v>477</v>
      </c>
    </row>
    <row r="54" ht="18.75" customHeight="true" spans="1:10">
      <c r="A54" s="155"/>
      <c r="B54" s="154" t="s">
        <v>465</v>
      </c>
      <c r="C54" s="154" t="s">
        <v>343</v>
      </c>
      <c r="D54" s="154" t="s">
        <v>367</v>
      </c>
      <c r="E54" s="154" t="s">
        <v>368</v>
      </c>
      <c r="F54" s="154" t="s">
        <v>352</v>
      </c>
      <c r="G54" s="154" t="s">
        <v>478</v>
      </c>
      <c r="H54" s="154" t="s">
        <v>370</v>
      </c>
      <c r="I54" s="154" t="s">
        <v>349</v>
      </c>
      <c r="J54" s="154" t="s">
        <v>479</v>
      </c>
    </row>
    <row r="55" ht="18.75" customHeight="true" spans="1:10">
      <c r="A55" s="155"/>
      <c r="B55" s="154" t="s">
        <v>465</v>
      </c>
      <c r="C55" s="154" t="s">
        <v>372</v>
      </c>
      <c r="D55" s="154" t="s">
        <v>373</v>
      </c>
      <c r="E55" s="154" t="s">
        <v>480</v>
      </c>
      <c r="F55" s="154" t="s">
        <v>346</v>
      </c>
      <c r="G55" s="154" t="s">
        <v>481</v>
      </c>
      <c r="H55" s="154" t="s">
        <v>365</v>
      </c>
      <c r="I55" s="154" t="s">
        <v>360</v>
      </c>
      <c r="J55" s="154" t="s">
        <v>481</v>
      </c>
    </row>
    <row r="56" ht="18.75" customHeight="true" spans="1:10">
      <c r="A56" s="155"/>
      <c r="B56" s="154" t="s">
        <v>465</v>
      </c>
      <c r="C56" s="154" t="s">
        <v>372</v>
      </c>
      <c r="D56" s="154" t="s">
        <v>377</v>
      </c>
      <c r="E56" s="154" t="s">
        <v>482</v>
      </c>
      <c r="F56" s="154" t="s">
        <v>346</v>
      </c>
      <c r="G56" s="154" t="s">
        <v>483</v>
      </c>
      <c r="H56" s="154" t="s">
        <v>365</v>
      </c>
      <c r="I56" s="154" t="s">
        <v>360</v>
      </c>
      <c r="J56" s="154" t="s">
        <v>484</v>
      </c>
    </row>
    <row r="57" ht="18.75" customHeight="true" spans="1:10">
      <c r="A57" s="155"/>
      <c r="B57" s="154" t="s">
        <v>465</v>
      </c>
      <c r="C57" s="154" t="s">
        <v>381</v>
      </c>
      <c r="D57" s="154" t="s">
        <v>382</v>
      </c>
      <c r="E57" s="154" t="s">
        <v>485</v>
      </c>
      <c r="F57" s="154" t="s">
        <v>346</v>
      </c>
      <c r="G57" s="154" t="s">
        <v>358</v>
      </c>
      <c r="H57" s="154" t="s">
        <v>359</v>
      </c>
      <c r="I57" s="154" t="s">
        <v>360</v>
      </c>
      <c r="J57" s="154" t="s">
        <v>486</v>
      </c>
    </row>
    <row r="58" ht="18.75" customHeight="true" spans="1:10">
      <c r="A58" s="155" t="s">
        <v>323</v>
      </c>
      <c r="B58" s="154" t="s">
        <v>487</v>
      </c>
      <c r="C58" s="154" t="s">
        <v>343</v>
      </c>
      <c r="D58" s="154" t="s">
        <v>344</v>
      </c>
      <c r="E58" s="154" t="s">
        <v>488</v>
      </c>
      <c r="F58" s="154" t="s">
        <v>357</v>
      </c>
      <c r="G58" s="154" t="s">
        <v>85</v>
      </c>
      <c r="H58" s="154" t="s">
        <v>470</v>
      </c>
      <c r="I58" s="154" t="s">
        <v>349</v>
      </c>
      <c r="J58" s="154" t="s">
        <v>489</v>
      </c>
    </row>
    <row r="59" ht="18.75" customHeight="true" spans="1:10">
      <c r="A59" s="155"/>
      <c r="B59" s="154" t="s">
        <v>487</v>
      </c>
      <c r="C59" s="154" t="s">
        <v>343</v>
      </c>
      <c r="D59" s="154" t="s">
        <v>355</v>
      </c>
      <c r="E59" s="154" t="s">
        <v>490</v>
      </c>
      <c r="F59" s="154" t="s">
        <v>346</v>
      </c>
      <c r="G59" s="154" t="s">
        <v>358</v>
      </c>
      <c r="H59" s="154" t="s">
        <v>359</v>
      </c>
      <c r="I59" s="154" t="s">
        <v>360</v>
      </c>
      <c r="J59" s="154" t="s">
        <v>491</v>
      </c>
    </row>
    <row r="60" ht="18.75" customHeight="true" spans="1:10">
      <c r="A60" s="155"/>
      <c r="B60" s="154" t="s">
        <v>487</v>
      </c>
      <c r="C60" s="154" t="s">
        <v>343</v>
      </c>
      <c r="D60" s="154" t="s">
        <v>362</v>
      </c>
      <c r="E60" s="154" t="s">
        <v>492</v>
      </c>
      <c r="F60" s="154" t="s">
        <v>493</v>
      </c>
      <c r="G60" s="154" t="s">
        <v>494</v>
      </c>
      <c r="H60" s="154" t="s">
        <v>365</v>
      </c>
      <c r="I60" s="154" t="s">
        <v>360</v>
      </c>
      <c r="J60" s="154" t="s">
        <v>494</v>
      </c>
    </row>
    <row r="61" ht="18.75" customHeight="true" spans="1:10">
      <c r="A61" s="155"/>
      <c r="B61" s="154" t="s">
        <v>487</v>
      </c>
      <c r="C61" s="154" t="s">
        <v>343</v>
      </c>
      <c r="D61" s="154" t="s">
        <v>367</v>
      </c>
      <c r="E61" s="154" t="s">
        <v>368</v>
      </c>
      <c r="F61" s="154" t="s">
        <v>352</v>
      </c>
      <c r="G61" s="154" t="s">
        <v>369</v>
      </c>
      <c r="H61" s="154" t="s">
        <v>370</v>
      </c>
      <c r="I61" s="154" t="s">
        <v>349</v>
      </c>
      <c r="J61" s="154" t="s">
        <v>495</v>
      </c>
    </row>
    <row r="62" ht="18.75" customHeight="true" spans="1:10">
      <c r="A62" s="155"/>
      <c r="B62" s="154" t="s">
        <v>487</v>
      </c>
      <c r="C62" s="154" t="s">
        <v>372</v>
      </c>
      <c r="D62" s="154" t="s">
        <v>373</v>
      </c>
      <c r="E62" s="154" t="s">
        <v>480</v>
      </c>
      <c r="F62" s="154" t="s">
        <v>346</v>
      </c>
      <c r="G62" s="154" t="s">
        <v>481</v>
      </c>
      <c r="H62" s="154" t="s">
        <v>365</v>
      </c>
      <c r="I62" s="154" t="s">
        <v>360</v>
      </c>
      <c r="J62" s="154" t="s">
        <v>480</v>
      </c>
    </row>
    <row r="63" ht="18.75" customHeight="true" spans="1:10">
      <c r="A63" s="155"/>
      <c r="B63" s="154" t="s">
        <v>487</v>
      </c>
      <c r="C63" s="154" t="s">
        <v>372</v>
      </c>
      <c r="D63" s="154" t="s">
        <v>377</v>
      </c>
      <c r="E63" s="154" t="s">
        <v>482</v>
      </c>
      <c r="F63" s="154" t="s">
        <v>346</v>
      </c>
      <c r="G63" s="154" t="s">
        <v>483</v>
      </c>
      <c r="H63" s="154" t="s">
        <v>365</v>
      </c>
      <c r="I63" s="154" t="s">
        <v>360</v>
      </c>
      <c r="J63" s="154" t="s">
        <v>482</v>
      </c>
    </row>
    <row r="64" ht="18.75" customHeight="true" spans="1:10">
      <c r="A64" s="155"/>
      <c r="B64" s="154" t="s">
        <v>487</v>
      </c>
      <c r="C64" s="154" t="s">
        <v>381</v>
      </c>
      <c r="D64" s="154" t="s">
        <v>382</v>
      </c>
      <c r="E64" s="154" t="s">
        <v>485</v>
      </c>
      <c r="F64" s="154" t="s">
        <v>346</v>
      </c>
      <c r="G64" s="154" t="s">
        <v>358</v>
      </c>
      <c r="H64" s="154" t="s">
        <v>359</v>
      </c>
      <c r="I64" s="154" t="s">
        <v>360</v>
      </c>
      <c r="J64" s="154" t="s">
        <v>486</v>
      </c>
    </row>
    <row r="65" ht="18.75" customHeight="true" spans="1:10">
      <c r="A65" s="155" t="s">
        <v>321</v>
      </c>
      <c r="B65" s="154" t="s">
        <v>496</v>
      </c>
      <c r="C65" s="154" t="s">
        <v>343</v>
      </c>
      <c r="D65" s="154" t="s">
        <v>344</v>
      </c>
      <c r="E65" s="154" t="s">
        <v>497</v>
      </c>
      <c r="F65" s="154" t="s">
        <v>357</v>
      </c>
      <c r="G65" s="154" t="s">
        <v>85</v>
      </c>
      <c r="H65" s="154" t="s">
        <v>470</v>
      </c>
      <c r="I65" s="154" t="s">
        <v>349</v>
      </c>
      <c r="J65" s="154" t="s">
        <v>498</v>
      </c>
    </row>
    <row r="66" ht="18.75" customHeight="true" spans="1:10">
      <c r="A66" s="155"/>
      <c r="B66" s="154" t="s">
        <v>496</v>
      </c>
      <c r="C66" s="154" t="s">
        <v>343</v>
      </c>
      <c r="D66" s="154" t="s">
        <v>355</v>
      </c>
      <c r="E66" s="154" t="s">
        <v>499</v>
      </c>
      <c r="F66" s="154" t="s">
        <v>357</v>
      </c>
      <c r="G66" s="154" t="s">
        <v>358</v>
      </c>
      <c r="H66" s="154" t="s">
        <v>359</v>
      </c>
      <c r="I66" s="154" t="s">
        <v>349</v>
      </c>
      <c r="J66" s="154" t="s">
        <v>500</v>
      </c>
    </row>
    <row r="67" ht="18.75" customHeight="true" spans="1:10">
      <c r="A67" s="155"/>
      <c r="B67" s="154" t="s">
        <v>496</v>
      </c>
      <c r="C67" s="154" t="s">
        <v>343</v>
      </c>
      <c r="D67" s="154" t="s">
        <v>362</v>
      </c>
      <c r="E67" s="154" t="s">
        <v>501</v>
      </c>
      <c r="F67" s="154" t="s">
        <v>346</v>
      </c>
      <c r="G67" s="154" t="s">
        <v>502</v>
      </c>
      <c r="H67" s="154" t="s">
        <v>411</v>
      </c>
      <c r="I67" s="154" t="s">
        <v>349</v>
      </c>
      <c r="J67" s="154" t="s">
        <v>502</v>
      </c>
    </row>
    <row r="68" ht="18.75" customHeight="true" spans="1:10">
      <c r="A68" s="155"/>
      <c r="B68" s="154" t="s">
        <v>496</v>
      </c>
      <c r="C68" s="154" t="s">
        <v>343</v>
      </c>
      <c r="D68" s="154" t="s">
        <v>367</v>
      </c>
      <c r="E68" s="154" t="s">
        <v>368</v>
      </c>
      <c r="F68" s="154" t="s">
        <v>352</v>
      </c>
      <c r="G68" s="154" t="s">
        <v>369</v>
      </c>
      <c r="H68" s="154" t="s">
        <v>370</v>
      </c>
      <c r="I68" s="154" t="s">
        <v>349</v>
      </c>
      <c r="J68" s="154" t="s">
        <v>503</v>
      </c>
    </row>
    <row r="69" ht="18.75" customHeight="true" spans="1:10">
      <c r="A69" s="155"/>
      <c r="B69" s="154" t="s">
        <v>496</v>
      </c>
      <c r="C69" s="154" t="s">
        <v>372</v>
      </c>
      <c r="D69" s="154" t="s">
        <v>373</v>
      </c>
      <c r="E69" s="154" t="s">
        <v>504</v>
      </c>
      <c r="F69" s="154" t="s">
        <v>346</v>
      </c>
      <c r="G69" s="154" t="s">
        <v>505</v>
      </c>
      <c r="H69" s="154" t="s">
        <v>365</v>
      </c>
      <c r="I69" s="154" t="s">
        <v>360</v>
      </c>
      <c r="J69" s="154" t="s">
        <v>506</v>
      </c>
    </row>
    <row r="70" ht="18.75" customHeight="true" spans="1:10">
      <c r="A70" s="155"/>
      <c r="B70" s="154" t="s">
        <v>496</v>
      </c>
      <c r="C70" s="154" t="s">
        <v>381</v>
      </c>
      <c r="D70" s="154" t="s">
        <v>382</v>
      </c>
      <c r="E70" s="154" t="s">
        <v>507</v>
      </c>
      <c r="F70" s="154" t="s">
        <v>357</v>
      </c>
      <c r="G70" s="154" t="s">
        <v>358</v>
      </c>
      <c r="H70" s="154" t="s">
        <v>365</v>
      </c>
      <c r="I70" s="154" t="s">
        <v>360</v>
      </c>
      <c r="J70" s="154" t="s">
        <v>508</v>
      </c>
    </row>
    <row r="71" ht="18.75" customHeight="true" spans="1:10">
      <c r="A71" s="155" t="s">
        <v>325</v>
      </c>
      <c r="B71" s="154" t="s">
        <v>509</v>
      </c>
      <c r="C71" s="154" t="s">
        <v>343</v>
      </c>
      <c r="D71" s="154" t="s">
        <v>344</v>
      </c>
      <c r="E71" s="154" t="s">
        <v>510</v>
      </c>
      <c r="F71" s="154" t="s">
        <v>346</v>
      </c>
      <c r="G71" s="154" t="s">
        <v>511</v>
      </c>
      <c r="H71" s="154" t="s">
        <v>348</v>
      </c>
      <c r="I71" s="154" t="s">
        <v>349</v>
      </c>
      <c r="J71" s="154" t="s">
        <v>512</v>
      </c>
    </row>
    <row r="72" ht="18.75" customHeight="true" spans="1:10">
      <c r="A72" s="155"/>
      <c r="B72" s="154" t="s">
        <v>509</v>
      </c>
      <c r="C72" s="154" t="s">
        <v>343</v>
      </c>
      <c r="D72" s="154" t="s">
        <v>355</v>
      </c>
      <c r="E72" s="154" t="s">
        <v>513</v>
      </c>
      <c r="F72" s="154" t="s">
        <v>346</v>
      </c>
      <c r="G72" s="154" t="s">
        <v>358</v>
      </c>
      <c r="H72" s="154" t="s">
        <v>359</v>
      </c>
      <c r="I72" s="154" t="s">
        <v>360</v>
      </c>
      <c r="J72" s="154" t="s">
        <v>514</v>
      </c>
    </row>
    <row r="73" ht="18.75" customHeight="true" spans="1:10">
      <c r="A73" s="155"/>
      <c r="B73" s="154" t="s">
        <v>509</v>
      </c>
      <c r="C73" s="154" t="s">
        <v>343</v>
      </c>
      <c r="D73" s="154" t="s">
        <v>362</v>
      </c>
      <c r="E73" s="154" t="s">
        <v>325</v>
      </c>
      <c r="F73" s="154" t="s">
        <v>346</v>
      </c>
      <c r="G73" s="154" t="s">
        <v>502</v>
      </c>
      <c r="H73" s="154" t="s">
        <v>411</v>
      </c>
      <c r="I73" s="154" t="s">
        <v>360</v>
      </c>
      <c r="J73" s="154" t="s">
        <v>515</v>
      </c>
    </row>
    <row r="74" ht="18.75" customHeight="true" spans="1:10">
      <c r="A74" s="155"/>
      <c r="B74" s="154" t="s">
        <v>509</v>
      </c>
      <c r="C74" s="154" t="s">
        <v>343</v>
      </c>
      <c r="D74" s="154" t="s">
        <v>367</v>
      </c>
      <c r="E74" s="154" t="s">
        <v>368</v>
      </c>
      <c r="F74" s="154" t="s">
        <v>352</v>
      </c>
      <c r="G74" s="154" t="s">
        <v>511</v>
      </c>
      <c r="H74" s="154" t="s">
        <v>370</v>
      </c>
      <c r="I74" s="154" t="s">
        <v>349</v>
      </c>
      <c r="J74" s="154" t="s">
        <v>516</v>
      </c>
    </row>
    <row r="75" ht="18.75" customHeight="true" spans="1:10">
      <c r="A75" s="155"/>
      <c r="B75" s="154" t="s">
        <v>509</v>
      </c>
      <c r="C75" s="154" t="s">
        <v>372</v>
      </c>
      <c r="D75" s="154" t="s">
        <v>373</v>
      </c>
      <c r="E75" s="154" t="s">
        <v>517</v>
      </c>
      <c r="F75" s="154" t="s">
        <v>346</v>
      </c>
      <c r="G75" s="154" t="s">
        <v>518</v>
      </c>
      <c r="H75" s="154" t="s">
        <v>365</v>
      </c>
      <c r="I75" s="154" t="s">
        <v>360</v>
      </c>
      <c r="J75" s="154" t="s">
        <v>517</v>
      </c>
    </row>
    <row r="76" ht="18.75" customHeight="true" spans="1:10">
      <c r="A76" s="155"/>
      <c r="B76" s="154" t="s">
        <v>509</v>
      </c>
      <c r="C76" s="154" t="s">
        <v>372</v>
      </c>
      <c r="D76" s="154" t="s">
        <v>373</v>
      </c>
      <c r="E76" s="154" t="s">
        <v>519</v>
      </c>
      <c r="F76" s="154" t="s">
        <v>346</v>
      </c>
      <c r="G76" s="154" t="s">
        <v>520</v>
      </c>
      <c r="H76" s="154" t="s">
        <v>365</v>
      </c>
      <c r="I76" s="154" t="s">
        <v>360</v>
      </c>
      <c r="J76" s="154" t="s">
        <v>521</v>
      </c>
    </row>
    <row r="77" ht="18.75" customHeight="true" spans="1:10">
      <c r="A77" s="155"/>
      <c r="B77" s="154" t="s">
        <v>509</v>
      </c>
      <c r="C77" s="154" t="s">
        <v>372</v>
      </c>
      <c r="D77" s="154" t="s">
        <v>377</v>
      </c>
      <c r="E77" s="154" t="s">
        <v>522</v>
      </c>
      <c r="F77" s="154" t="s">
        <v>346</v>
      </c>
      <c r="G77" s="154" t="s">
        <v>86</v>
      </c>
      <c r="H77" s="154" t="s">
        <v>365</v>
      </c>
      <c r="I77" s="154" t="s">
        <v>360</v>
      </c>
      <c r="J77" s="154" t="s">
        <v>523</v>
      </c>
    </row>
    <row r="78" ht="18.75" customHeight="true" spans="1:10">
      <c r="A78" s="155"/>
      <c r="B78" s="154" t="s">
        <v>509</v>
      </c>
      <c r="C78" s="154" t="s">
        <v>381</v>
      </c>
      <c r="D78" s="154" t="s">
        <v>382</v>
      </c>
      <c r="E78" s="154" t="s">
        <v>524</v>
      </c>
      <c r="F78" s="154" t="s">
        <v>346</v>
      </c>
      <c r="G78" s="154" t="s">
        <v>358</v>
      </c>
      <c r="H78" s="154" t="s">
        <v>359</v>
      </c>
      <c r="I78" s="154" t="s">
        <v>360</v>
      </c>
      <c r="J78" s="154" t="s">
        <v>525</v>
      </c>
    </row>
    <row r="79" ht="18.75" customHeight="true" spans="1:10">
      <c r="A79" s="155" t="s">
        <v>315</v>
      </c>
      <c r="B79" s="154" t="s">
        <v>526</v>
      </c>
      <c r="C79" s="154" t="s">
        <v>343</v>
      </c>
      <c r="D79" s="154" t="s">
        <v>344</v>
      </c>
      <c r="E79" s="154" t="s">
        <v>527</v>
      </c>
      <c r="F79" s="154" t="s">
        <v>352</v>
      </c>
      <c r="G79" s="154" t="s">
        <v>528</v>
      </c>
      <c r="H79" s="154" t="s">
        <v>370</v>
      </c>
      <c r="I79" s="154" t="s">
        <v>349</v>
      </c>
      <c r="J79" s="154" t="s">
        <v>529</v>
      </c>
    </row>
    <row r="80" ht="18.75" customHeight="true" spans="1:10">
      <c r="A80" s="155"/>
      <c r="B80" s="154" t="s">
        <v>526</v>
      </c>
      <c r="C80" s="154" t="s">
        <v>343</v>
      </c>
      <c r="D80" s="154" t="s">
        <v>344</v>
      </c>
      <c r="E80" s="154" t="s">
        <v>530</v>
      </c>
      <c r="F80" s="154" t="s">
        <v>357</v>
      </c>
      <c r="G80" s="154" t="s">
        <v>531</v>
      </c>
      <c r="H80" s="154" t="s">
        <v>365</v>
      </c>
      <c r="I80" s="154" t="s">
        <v>349</v>
      </c>
      <c r="J80" s="154" t="s">
        <v>529</v>
      </c>
    </row>
    <row r="81" ht="18.75" customHeight="true" spans="1:10">
      <c r="A81" s="155"/>
      <c r="B81" s="154" t="s">
        <v>526</v>
      </c>
      <c r="C81" s="154" t="s">
        <v>343</v>
      </c>
      <c r="D81" s="154" t="s">
        <v>344</v>
      </c>
      <c r="E81" s="154" t="s">
        <v>532</v>
      </c>
      <c r="F81" s="154" t="s">
        <v>346</v>
      </c>
      <c r="G81" s="154" t="s">
        <v>533</v>
      </c>
      <c r="H81" s="154" t="s">
        <v>370</v>
      </c>
      <c r="I81" s="154" t="s">
        <v>349</v>
      </c>
      <c r="J81" s="154" t="s">
        <v>534</v>
      </c>
    </row>
    <row r="82" ht="18.75" customHeight="true" spans="1:10">
      <c r="A82" s="155"/>
      <c r="B82" s="154" t="s">
        <v>526</v>
      </c>
      <c r="C82" s="154" t="s">
        <v>343</v>
      </c>
      <c r="D82" s="154" t="s">
        <v>355</v>
      </c>
      <c r="E82" s="154" t="s">
        <v>499</v>
      </c>
      <c r="F82" s="154" t="s">
        <v>357</v>
      </c>
      <c r="G82" s="154" t="s">
        <v>358</v>
      </c>
      <c r="H82" s="154" t="s">
        <v>359</v>
      </c>
      <c r="I82" s="154" t="s">
        <v>360</v>
      </c>
      <c r="J82" s="154" t="s">
        <v>535</v>
      </c>
    </row>
    <row r="83" ht="18.75" customHeight="true" spans="1:10">
      <c r="A83" s="155"/>
      <c r="B83" s="154" t="s">
        <v>526</v>
      </c>
      <c r="C83" s="154" t="s">
        <v>343</v>
      </c>
      <c r="D83" s="154" t="s">
        <v>362</v>
      </c>
      <c r="E83" s="154" t="s">
        <v>536</v>
      </c>
      <c r="F83" s="154" t="s">
        <v>352</v>
      </c>
      <c r="G83" s="154" t="s">
        <v>537</v>
      </c>
      <c r="H83" s="154" t="s">
        <v>411</v>
      </c>
      <c r="I83" s="154" t="s">
        <v>360</v>
      </c>
      <c r="J83" s="154" t="s">
        <v>538</v>
      </c>
    </row>
    <row r="84" ht="18.75" customHeight="true" spans="1:10">
      <c r="A84" s="155"/>
      <c r="B84" s="154" t="s">
        <v>526</v>
      </c>
      <c r="C84" s="154" t="s">
        <v>343</v>
      </c>
      <c r="D84" s="154" t="s">
        <v>367</v>
      </c>
      <c r="E84" s="154" t="s">
        <v>368</v>
      </c>
      <c r="F84" s="154" t="s">
        <v>352</v>
      </c>
      <c r="G84" s="154" t="s">
        <v>539</v>
      </c>
      <c r="H84" s="154" t="s">
        <v>370</v>
      </c>
      <c r="I84" s="154" t="s">
        <v>349</v>
      </c>
      <c r="J84" s="154" t="s">
        <v>540</v>
      </c>
    </row>
    <row r="85" ht="18.75" customHeight="true" spans="1:10">
      <c r="A85" s="155"/>
      <c r="B85" s="154" t="s">
        <v>526</v>
      </c>
      <c r="C85" s="154" t="s">
        <v>372</v>
      </c>
      <c r="D85" s="154" t="s">
        <v>373</v>
      </c>
      <c r="E85" s="154" t="s">
        <v>541</v>
      </c>
      <c r="F85" s="154" t="s">
        <v>346</v>
      </c>
      <c r="G85" s="154" t="s">
        <v>542</v>
      </c>
      <c r="H85" s="154" t="s">
        <v>365</v>
      </c>
      <c r="I85" s="154" t="s">
        <v>360</v>
      </c>
      <c r="J85" s="154" t="s">
        <v>543</v>
      </c>
    </row>
    <row r="86" ht="42" customHeight="true" spans="1:10">
      <c r="A86" s="155"/>
      <c r="B86" s="154" t="s">
        <v>526</v>
      </c>
      <c r="C86" s="154" t="s">
        <v>372</v>
      </c>
      <c r="D86" s="154" t="s">
        <v>377</v>
      </c>
      <c r="E86" s="154" t="s">
        <v>544</v>
      </c>
      <c r="F86" s="154" t="s">
        <v>346</v>
      </c>
      <c r="G86" s="154" t="s">
        <v>545</v>
      </c>
      <c r="H86" s="154" t="s">
        <v>365</v>
      </c>
      <c r="I86" s="154" t="s">
        <v>360</v>
      </c>
      <c r="J86" s="154" t="s">
        <v>546</v>
      </c>
    </row>
    <row r="87" ht="42" customHeight="true" spans="1:10">
      <c r="A87" s="155"/>
      <c r="B87" s="154" t="s">
        <v>526</v>
      </c>
      <c r="C87" s="154" t="s">
        <v>381</v>
      </c>
      <c r="D87" s="154" t="s">
        <v>382</v>
      </c>
      <c r="E87" s="154" t="s">
        <v>507</v>
      </c>
      <c r="F87" s="154" t="s">
        <v>357</v>
      </c>
      <c r="G87" s="154" t="s">
        <v>358</v>
      </c>
      <c r="H87" s="154" t="s">
        <v>359</v>
      </c>
      <c r="I87" s="154" t="s">
        <v>360</v>
      </c>
      <c r="J87" s="154" t="s">
        <v>547</v>
      </c>
    </row>
  </sheetData>
  <mergeCells count="22">
    <mergeCell ref="A3:J3"/>
    <mergeCell ref="A4:H4"/>
    <mergeCell ref="A9:A16"/>
    <mergeCell ref="A17:A23"/>
    <mergeCell ref="A24:A29"/>
    <mergeCell ref="A30:A36"/>
    <mergeCell ref="A37:A48"/>
    <mergeCell ref="A49:A57"/>
    <mergeCell ref="A58:A64"/>
    <mergeCell ref="A65:A70"/>
    <mergeCell ref="A71:A78"/>
    <mergeCell ref="A79:A87"/>
    <mergeCell ref="B9:B16"/>
    <mergeCell ref="B17:B23"/>
    <mergeCell ref="B24:B29"/>
    <mergeCell ref="B30:B36"/>
    <mergeCell ref="B37:B48"/>
    <mergeCell ref="B49:B57"/>
    <mergeCell ref="B58:B64"/>
    <mergeCell ref="B65:B70"/>
    <mergeCell ref="B71:B78"/>
    <mergeCell ref="B79:B87"/>
  </mergeCells>
  <printOptions horizontalCentered="true"/>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gqt</cp:lastModifiedBy>
  <dcterms:created xsi:type="dcterms:W3CDTF">2025-02-07T07:09:00Z</dcterms:created>
  <dcterms:modified xsi:type="dcterms:W3CDTF">2025-04-02T14:53:36Z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2052-11.8.2.10458</vt:lpwstr>
  </property>
</Properties>
</file>